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9375" windowHeight="4965" activeTab="0"/>
  </bookViews>
  <sheets>
    <sheet name="1980-D Brdn Pkg " sheetId="1" r:id="rId1"/>
  </sheets>
  <definedNames>
    <definedName name="_xlnm.Print_Area" localSheetId="0">'1980-D Brdn Pkg '!$A$1:$J$55</definedName>
  </definedNames>
  <calcPr fullCalcOnLoad="1"/>
</workbook>
</file>

<file path=xl/sharedStrings.xml><?xml version="1.0" encoding="utf-8"?>
<sst xmlns="http://schemas.openxmlformats.org/spreadsheetml/2006/main" count="159" uniqueCount="92">
  <si>
    <t>Section of Regulation</t>
  </si>
  <si>
    <t>Title</t>
  </si>
  <si>
    <t>Form No.
(if any)</t>
  </si>
  <si>
    <t>Estimated 
No. of
Respondents</t>
  </si>
  <si>
    <t>Reports 
filed
Annually</t>
  </si>
  <si>
    <t>Total
Annual
Responses
(D) x (E)</t>
  </si>
  <si>
    <t>Estimated
No. of
Man-hours
per response</t>
  </si>
  <si>
    <t>Estimated
Total
Man-hours
(F) x (G)</t>
  </si>
  <si>
    <t>Wage
Class</t>
  </si>
  <si>
    <t>Total
Cost
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</si>
  <si>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</si>
  <si>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</si>
  <si>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</si>
  <si>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</si>
  <si>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</si>
  <si>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</si>
  <si>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</si>
  <si>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</si>
  <si>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</si>
  <si>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</si>
  <si>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 -  NO FORMS</t>
  </si>
  <si>
    <t>Section 1980.334</t>
  </si>
  <si>
    <t>Uniform Residential Appraisal Report (Lender)</t>
  </si>
  <si>
    <t xml:space="preserve"> URAR</t>
  </si>
  <si>
    <t>Section 1980.341</t>
  </si>
  <si>
    <t>Written                   New Construction</t>
  </si>
  <si>
    <t>Existing Dwellings</t>
  </si>
  <si>
    <t>Section 1980.366</t>
  </si>
  <si>
    <t>Transfer &amp; Assumption (Lender)</t>
  </si>
  <si>
    <t>Written</t>
  </si>
  <si>
    <t>Section 1980.376</t>
  </si>
  <si>
    <t>Property Disposition Plan (Lender)</t>
  </si>
  <si>
    <t>Section 1980.390</t>
  </si>
  <si>
    <t>Overpayment Notification (Lender)</t>
  </si>
  <si>
    <t>Section 1980.392</t>
  </si>
  <si>
    <t>Mortgage Credit Certificate (Applicant)</t>
  </si>
  <si>
    <t>NO-FORM TOTAL:</t>
  </si>
  <si>
    <t>REPORTING REQUIREMENTS  -  FORMS APPROVED WITH THIS DOCKET</t>
  </si>
  <si>
    <t>Guaranteed Rural Housing Lender Record Change</t>
  </si>
  <si>
    <t>Agreement for Participation Guaranteed/Insured Loan Programs of the U.S. Government</t>
  </si>
  <si>
    <t>Rural Housing Guarantee Report of Loss</t>
  </si>
  <si>
    <t>Section 1980.351</t>
  </si>
  <si>
    <t>Request for Single Family Housing Loan Guarantee</t>
  </si>
  <si>
    <t>Lender</t>
  </si>
  <si>
    <t>Section 1980.355</t>
  </si>
  <si>
    <t>Conditional Commitment for SFH Guarantee</t>
  </si>
  <si>
    <t>Section 1980.361</t>
  </si>
  <si>
    <t>Loan Note Guarantee</t>
  </si>
  <si>
    <t>Master Interest Assistance and Shared Equity Agreement with Promissory Note</t>
  </si>
  <si>
    <t>FORM TOTAL:</t>
  </si>
  <si>
    <t>REPORTING REQUIREMENTS  -  APPROVED UNDER OTHER OMB NUMBERS</t>
  </si>
  <si>
    <t>Form RD 400-1    (0575-0018)</t>
  </si>
  <si>
    <t>Section 1980.317</t>
  </si>
  <si>
    <t>Form RD 400-6   (0575-0018)</t>
  </si>
  <si>
    <t>Form RD 1910-5   (0575-0172)</t>
  </si>
  <si>
    <t>SUMMARY</t>
  </si>
  <si>
    <t>TOTAL BURDEN:</t>
  </si>
  <si>
    <t xml:space="preserve">Inspections of Construction (Lender) </t>
  </si>
  <si>
    <t>Request for Reservation of Funds</t>
  </si>
  <si>
    <t>Guaranteed Rural Housing Borrower Default Status</t>
  </si>
  <si>
    <t>Annual Interest Assistance Agreement</t>
  </si>
  <si>
    <t>Form RD 1980-19   (0575-0137)</t>
  </si>
  <si>
    <t>Transfer of Servicer</t>
  </si>
  <si>
    <t>Forced Transfer</t>
  </si>
  <si>
    <t xml:space="preserve">Guaranteed Rural Housing Loan Status Report </t>
  </si>
  <si>
    <t>Section 1980.374(d)</t>
  </si>
  <si>
    <t>Servicing Plan</t>
  </si>
  <si>
    <t>Section 1980.370(d)(2)</t>
  </si>
  <si>
    <t>Section 1980.370(d)(1)</t>
  </si>
  <si>
    <t>Section 1980.309(e)</t>
  </si>
  <si>
    <t>Section 1980.309(d)</t>
  </si>
  <si>
    <t>Section 1980.309(f)(3)</t>
  </si>
  <si>
    <t>Section 1980.390(f)(2)</t>
  </si>
  <si>
    <t>Section 1980.353(c)</t>
  </si>
  <si>
    <t>Section 1980.317       Section 1980.353(c)</t>
  </si>
  <si>
    <t>Section 1980.353(e)   Section 1980.390(h)</t>
  </si>
  <si>
    <t>Section 1980.361(a)</t>
  </si>
  <si>
    <t>Form RD 1980-11   Initial Loan Sale</t>
  </si>
  <si>
    <t>Form RD 1980-16</t>
  </si>
  <si>
    <t>Form RD 1980-20</t>
  </si>
  <si>
    <t>Form RD 1980-86</t>
  </si>
  <si>
    <t xml:space="preserve">Form RD 1980-21        </t>
  </si>
  <si>
    <t>Form RD 1980-18</t>
  </si>
  <si>
    <t>Form RD 1980-17</t>
  </si>
  <si>
    <t>Form RD 1980-12 No Activity at This Time</t>
  </si>
  <si>
    <t>Form RD 1980-13   Borrower</t>
  </si>
  <si>
    <t>Equal Opportunity Agreement       Form RD 400-1</t>
  </si>
  <si>
    <t>Compliance Statement             Form RD 400-6</t>
  </si>
  <si>
    <t>Request for Verification of Employment  Form RD 1910-5</t>
  </si>
  <si>
    <t>Guaranteed Loan Closing Report  Form RD 1980-19</t>
  </si>
  <si>
    <t>Form RD 1980-80 Electronically</t>
  </si>
  <si>
    <t>Form RD 1980-81 Electronically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</si>
</sst>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.0"/>
    <numFmt numFmtId="166" formatCode=".000"/>
    <numFmt numFmtId="167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Univers (W1)"/>
      <family val="2"/>
    </font>
    <font>
      <b/>
      <sz val="10"/>
      <name val="Univers (W1)"/>
      <family val="2"/>
    </font>
    <font>
      <b/>
      <sz val="8"/>
      <name val="Univers (W1)"/>
      <family val="2"/>
    </font>
    <font>
      <b/>
      <i/>
      <u val="single"/>
      <sz val="10"/>
      <name val="Univers (W1)"/>
      <family val="2"/>
    </font>
    <font>
      <i/>
      <u val="single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Univers (W1)"/>
      <family val="0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20" applyFon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0" fontId="4" fillId="0" borderId="0" xfId="19" applyNumberFormat="1" applyFont="1" applyBorder="1" applyAlignment="1">
      <alignment horizontal="center" wrapText="1"/>
    </xf>
    <xf numFmtId="0" fontId="5" fillId="0" borderId="0" xfId="20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19" applyNumberFormat="1" applyFont="1" applyAlignment="1">
      <alignment horizontal="centerContinuous"/>
    </xf>
    <xf numFmtId="3" fontId="6" fillId="0" borderId="1" xfId="20" applyNumberFormat="1" applyFont="1" applyBorder="1" applyAlignment="1" quotePrefix="1">
      <alignment horizontal="right" vertical="top" wrapText="1"/>
      <protection/>
    </xf>
    <xf numFmtId="6" fontId="6" fillId="0" borderId="1" xfId="19" applyNumberFormat="1" applyFont="1" applyBorder="1" applyAlignment="1" quotePrefix="1">
      <alignment horizontal="right" vertical="top" wrapText="1"/>
    </xf>
    <xf numFmtId="0" fontId="6" fillId="0" borderId="1" xfId="20" applyFont="1" applyBorder="1" applyAlignment="1" applyProtection="1">
      <alignment horizontal="center" vertical="top" wrapText="1"/>
      <protection locked="0"/>
    </xf>
    <xf numFmtId="3" fontId="6" fillId="0" borderId="1" xfId="20" applyNumberFormat="1" applyFont="1" applyBorder="1" applyAlignment="1" applyProtection="1" quotePrefix="1">
      <alignment horizontal="right" vertical="top" wrapText="1"/>
      <protection locked="0"/>
    </xf>
    <xf numFmtId="0" fontId="4" fillId="0" borderId="0" xfId="20" applyFont="1" applyBorder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Continuous"/>
      <protection locked="0"/>
    </xf>
    <xf numFmtId="0" fontId="6" fillId="0" borderId="1" xfId="20" applyFont="1" applyBorder="1" applyAlignment="1" applyProtection="1">
      <alignment vertical="top" wrapText="1"/>
      <protection locked="0"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8" fontId="6" fillId="0" borderId="1" xfId="20" applyNumberFormat="1" applyFont="1" applyBorder="1" applyAlignment="1" applyProtection="1" quotePrefix="1">
      <alignment horizontal="center" vertical="top" wrapText="1"/>
      <protection locked="0"/>
    </xf>
    <xf numFmtId="0" fontId="4" fillId="0" borderId="1" xfId="20" applyFont="1" applyBorder="1" applyAlignment="1" applyProtection="1">
      <alignment horizontal="center"/>
      <protection/>
    </xf>
    <xf numFmtId="3" fontId="4" fillId="0" borderId="1" xfId="20" applyNumberFormat="1" applyFont="1" applyBorder="1" applyAlignment="1" applyProtection="1">
      <alignment horizontal="center"/>
      <protection/>
    </xf>
    <xf numFmtId="0" fontId="4" fillId="0" borderId="1" xfId="19" applyNumberFormat="1" applyFont="1" applyBorder="1" applyAlignment="1" applyProtection="1">
      <alignment horizontal="center" wrapText="1"/>
      <protection/>
    </xf>
    <xf numFmtId="0" fontId="7" fillId="0" borderId="0" xfId="20" applyFont="1" applyAlignment="1" applyProtection="1">
      <alignment horizontal="centerContinuous"/>
      <protection locked="0"/>
    </xf>
    <xf numFmtId="0" fontId="7" fillId="0" borderId="0" xfId="20" applyFont="1" applyAlignment="1">
      <alignment horizontal="centerContinuous"/>
      <protection/>
    </xf>
    <xf numFmtId="3" fontId="7" fillId="0" borderId="0" xfId="20" applyNumberFormat="1" applyFont="1" applyAlignment="1">
      <alignment horizontal="centerContinuous"/>
      <protection/>
    </xf>
    <xf numFmtId="0" fontId="7" fillId="0" borderId="0" xfId="19" applyNumberFormat="1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20" applyFont="1" applyAlignment="1" applyProtection="1">
      <alignment horizontal="centerContinuous"/>
      <protection/>
    </xf>
    <xf numFmtId="0" fontId="6" fillId="0" borderId="2" xfId="20" applyFont="1" applyBorder="1" applyAlignment="1" applyProtection="1">
      <alignment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center" vertical="top" wrapText="1"/>
      <protection locked="0"/>
    </xf>
    <xf numFmtId="3" fontId="6" fillId="0" borderId="2" xfId="20" applyNumberFormat="1" applyFont="1" applyBorder="1" applyAlignment="1" applyProtection="1" quotePrefix="1">
      <alignment horizontal="right" vertical="top" wrapText="1"/>
      <protection locked="0"/>
    </xf>
    <xf numFmtId="3" fontId="6" fillId="0" borderId="2" xfId="20" applyNumberFormat="1" applyFont="1" applyBorder="1" applyAlignment="1" quotePrefix="1">
      <alignment horizontal="right" vertical="top" wrapText="1"/>
      <protection/>
    </xf>
    <xf numFmtId="8" fontId="6" fillId="0" borderId="2" xfId="20" applyNumberFormat="1" applyFont="1" applyBorder="1" applyAlignment="1" applyProtection="1" quotePrefix="1">
      <alignment horizontal="center" vertical="top" wrapText="1"/>
      <protection locked="0"/>
    </xf>
    <xf numFmtId="6" fontId="6" fillId="0" borderId="2" xfId="19" applyNumberFormat="1" applyFont="1" applyBorder="1" applyAlignment="1" quotePrefix="1">
      <alignment horizontal="right" vertical="top" wrapText="1"/>
    </xf>
    <xf numFmtId="0" fontId="6" fillId="0" borderId="3" xfId="20" applyFont="1" applyBorder="1" applyAlignment="1" applyProtection="1">
      <alignment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center" vertical="top" wrapText="1"/>
      <protection locked="0"/>
    </xf>
    <xf numFmtId="3" fontId="6" fillId="0" borderId="3" xfId="20" applyNumberFormat="1" applyFont="1" applyBorder="1" applyAlignment="1" quotePrefix="1">
      <alignment horizontal="right" vertical="top" wrapText="1"/>
      <protection/>
    </xf>
    <xf numFmtId="8" fontId="6" fillId="0" borderId="3" xfId="20" applyNumberFormat="1" applyFont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>
      <alignment/>
    </xf>
    <xf numFmtId="0" fontId="4" fillId="0" borderId="0" xfId="20" applyFont="1" applyBorder="1" applyAlignment="1" applyProtection="1">
      <alignment horizontal="center"/>
      <protection/>
    </xf>
    <xf numFmtId="3" fontId="4" fillId="0" borderId="0" xfId="20" applyNumberFormat="1" applyFont="1" applyBorder="1" applyAlignment="1" applyProtection="1">
      <alignment horizontal="center"/>
      <protection/>
    </xf>
    <xf numFmtId="0" fontId="4" fillId="0" borderId="0" xfId="19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right"/>
    </xf>
    <xf numFmtId="6" fontId="1" fillId="0" borderId="4" xfId="0" applyNumberFormat="1" applyFont="1" applyBorder="1" applyAlignment="1">
      <alignment/>
    </xf>
    <xf numFmtId="3" fontId="6" fillId="0" borderId="3" xfId="20" applyNumberFormat="1" applyFont="1" applyBorder="1" applyAlignment="1" applyProtection="1" quotePrefix="1">
      <alignment horizontal="right" vertical="top"/>
      <protection locked="0"/>
    </xf>
    <xf numFmtId="3" fontId="6" fillId="0" borderId="5" xfId="20" applyNumberFormat="1" applyFont="1" applyBorder="1" applyAlignment="1" quotePrefix="1">
      <alignment horizontal="right" vertical="top" wrapText="1"/>
      <protection/>
    </xf>
    <xf numFmtId="6" fontId="6" fillId="0" borderId="5" xfId="19" applyNumberFormat="1" applyFont="1" applyBorder="1" applyAlignment="1" quotePrefix="1">
      <alignment horizontal="right" vertical="top" wrapText="1"/>
    </xf>
    <xf numFmtId="8" fontId="6" fillId="0" borderId="2" xfId="20" applyNumberFormat="1" applyFont="1" applyBorder="1" applyAlignment="1" applyProtection="1" quotePrefix="1">
      <alignment horizontal="center" wrapText="1"/>
      <protection locked="0"/>
    </xf>
    <xf numFmtId="6" fontId="6" fillId="0" borderId="2" xfId="19" applyNumberFormat="1" applyFont="1" applyBorder="1" applyAlignment="1" quotePrefix="1">
      <alignment horizontal="right" wrapText="1"/>
    </xf>
    <xf numFmtId="0" fontId="6" fillId="0" borderId="5" xfId="20" applyFont="1" applyBorder="1" applyAlignment="1" applyProtection="1">
      <alignment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center" vertical="top" wrapText="1"/>
      <protection locked="0"/>
    </xf>
    <xf numFmtId="3" fontId="6" fillId="0" borderId="5" xfId="20" applyNumberFormat="1" applyFont="1" applyBorder="1" applyAlignment="1" applyProtection="1" quotePrefix="1">
      <alignment horizontal="right" vertical="top" wrapText="1"/>
      <protection locked="0"/>
    </xf>
    <xf numFmtId="3" fontId="1" fillId="0" borderId="0" xfId="20" applyNumberFormat="1" applyFont="1" applyBorder="1" applyAlignment="1" quotePrefix="1">
      <alignment horizontal="right" vertical="top" wrapText="1"/>
      <protection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20" applyFont="1" applyBorder="1" applyAlignment="1" applyProtection="1">
      <alignment horizontal="center" vertical="top" wrapText="1"/>
      <protection locked="0"/>
    </xf>
    <xf numFmtId="3" fontId="1" fillId="0" borderId="0" xfId="20" applyNumberFormat="1" applyFont="1" applyBorder="1" applyAlignment="1" applyProtection="1" quotePrefix="1">
      <alignment horizontal="right" vertical="top" wrapText="1"/>
      <protection locked="0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6" fillId="0" borderId="5" xfId="20" applyNumberFormat="1" applyFont="1" applyBorder="1" applyAlignment="1" applyProtection="1" quotePrefix="1">
      <alignment horizontal="right" wrapText="1"/>
      <protection locked="0"/>
    </xf>
    <xf numFmtId="3" fontId="6" fillId="0" borderId="5" xfId="20" applyNumberFormat="1" applyFont="1" applyBorder="1" applyAlignment="1" quotePrefix="1">
      <alignment horizontal="right" wrapText="1"/>
      <protection/>
    </xf>
    <xf numFmtId="8" fontId="9" fillId="2" borderId="7" xfId="20" applyNumberFormat="1" applyFont="1" applyFill="1" applyBorder="1" applyAlignment="1" applyProtection="1" quotePrefix="1">
      <alignment horizontal="centerContinuous" vertical="top"/>
      <protection/>
    </xf>
    <xf numFmtId="0" fontId="9" fillId="2" borderId="7" xfId="20" applyFont="1" applyFill="1" applyBorder="1" applyAlignment="1" applyProtection="1">
      <alignment horizontal="centerContinuous" vertical="top" wrapText="1"/>
      <protection locked="0"/>
    </xf>
    <xf numFmtId="3" fontId="9" fillId="2" borderId="7" xfId="20" applyNumberFormat="1" applyFont="1" applyFill="1" applyBorder="1" applyAlignment="1" applyProtection="1" quotePrefix="1">
      <alignment horizontal="centerContinuous" vertical="top" wrapText="1"/>
      <protection locked="0"/>
    </xf>
    <xf numFmtId="3" fontId="9" fillId="2" borderId="7" xfId="20" applyNumberFormat="1" applyFont="1" applyFill="1" applyBorder="1" applyAlignment="1" quotePrefix="1">
      <alignment horizontal="centerContinuous" vertical="top" wrapText="1"/>
      <protection/>
    </xf>
    <xf numFmtId="0" fontId="10" fillId="2" borderId="7" xfId="0" applyFont="1" applyFill="1" applyBorder="1" applyAlignment="1">
      <alignment horizontal="centerContinuous"/>
    </xf>
    <xf numFmtId="6" fontId="9" fillId="2" borderId="9" xfId="19" applyNumberFormat="1" applyFont="1" applyFill="1" applyBorder="1" applyAlignment="1" applyProtection="1" quotePrefix="1">
      <alignment horizontal="centerContinuous" vertical="top"/>
      <protection/>
    </xf>
    <xf numFmtId="3" fontId="1" fillId="2" borderId="10" xfId="20" applyNumberFormat="1" applyFont="1" applyFill="1" applyBorder="1" applyAlignment="1" applyProtection="1" quotePrefix="1">
      <alignment horizontal="right" vertical="top"/>
      <protection/>
    </xf>
    <xf numFmtId="8" fontId="1" fillId="2" borderId="11" xfId="20" applyNumberFormat="1" applyFont="1" applyFill="1" applyBorder="1" applyAlignment="1" applyProtection="1">
      <alignment horizontal="right" vertical="top"/>
      <protection/>
    </xf>
    <xf numFmtId="0" fontId="1" fillId="2" borderId="11" xfId="20" applyFont="1" applyFill="1" applyBorder="1" applyAlignment="1" applyProtection="1">
      <alignment horizontal="center" vertical="top" wrapText="1"/>
      <protection locked="0"/>
    </xf>
    <xf numFmtId="3" fontId="1" fillId="2" borderId="11" xfId="20" applyNumberFormat="1" applyFont="1" applyFill="1" applyBorder="1" applyAlignment="1" applyProtection="1" quotePrefix="1">
      <alignment horizontal="right" vertical="top" wrapText="1"/>
      <protection locked="0"/>
    </xf>
    <xf numFmtId="3" fontId="1" fillId="2" borderId="11" xfId="20" applyNumberFormat="1" applyFont="1" applyFill="1" applyBorder="1" applyAlignment="1" quotePrefix="1">
      <alignment horizontal="right" vertical="top" wrapText="1"/>
      <protection/>
    </xf>
    <xf numFmtId="3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6" fontId="1" fillId="2" borderId="12" xfId="19" applyNumberFormat="1" applyFont="1" applyFill="1" applyBorder="1" applyAlignment="1" applyProtection="1" quotePrefix="1">
      <alignment horizontal="right" vertical="top"/>
      <protection/>
    </xf>
    <xf numFmtId="3" fontId="1" fillId="2" borderId="13" xfId="20" applyNumberFormat="1" applyFont="1" applyFill="1" applyBorder="1" applyAlignment="1" applyProtection="1" quotePrefix="1">
      <alignment horizontal="right" vertical="top"/>
      <protection/>
    </xf>
    <xf numFmtId="8" fontId="1" fillId="2" borderId="14" xfId="20" applyNumberFormat="1" applyFont="1" applyFill="1" applyBorder="1" applyAlignment="1" applyProtection="1">
      <alignment horizontal="right" vertical="top"/>
      <protection/>
    </xf>
    <xf numFmtId="0" fontId="1" fillId="2" borderId="14" xfId="20" applyFont="1" applyFill="1" applyBorder="1" applyAlignment="1" applyProtection="1">
      <alignment horizontal="center" vertical="top" wrapText="1"/>
      <protection locked="0"/>
    </xf>
    <xf numFmtId="3" fontId="1" fillId="2" borderId="14" xfId="20" applyNumberFormat="1" applyFont="1" applyFill="1" applyBorder="1" applyAlignment="1" applyProtection="1" quotePrefix="1">
      <alignment horizontal="right" vertical="top" wrapText="1"/>
      <protection locked="0"/>
    </xf>
    <xf numFmtId="3" fontId="1" fillId="2" borderId="14" xfId="20" applyNumberFormat="1" applyFont="1" applyFill="1" applyBorder="1" applyAlignment="1" quotePrefix="1">
      <alignment horizontal="right" vertical="top" wrapText="1"/>
      <protection/>
    </xf>
    <xf numFmtId="3" fontId="1" fillId="2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6" fontId="1" fillId="2" borderId="15" xfId="19" applyNumberFormat="1" applyFont="1" applyFill="1" applyBorder="1" applyAlignment="1" applyProtection="1" quotePrefix="1">
      <alignment horizontal="right" vertical="top"/>
      <protection/>
    </xf>
    <xf numFmtId="0" fontId="11" fillId="0" borderId="0" xfId="20" applyFont="1" applyAlignment="1" applyProtection="1">
      <alignment horizontal="centerContinuous"/>
      <protection/>
    </xf>
    <xf numFmtId="8" fontId="1" fillId="0" borderId="0" xfId="20" applyNumberFormat="1" applyFont="1" applyBorder="1" applyAlignment="1" applyProtection="1">
      <alignment horizontal="right" vertical="top"/>
      <protection locked="0"/>
    </xf>
    <xf numFmtId="0" fontId="1" fillId="0" borderId="0" xfId="20" applyFont="1" applyBorder="1" applyAlignment="1" applyProtection="1">
      <alignment horizontal="left" vertical="top" wrapText="1"/>
      <protection locked="0"/>
    </xf>
    <xf numFmtId="6" fontId="1" fillId="0" borderId="0" xfId="19" applyNumberFormat="1" applyFont="1" applyBorder="1" applyAlignment="1" quotePrefix="1">
      <alignment horizontal="right" vertical="top" wrapText="1"/>
    </xf>
    <xf numFmtId="0" fontId="4" fillId="0" borderId="16" xfId="20" applyFont="1" applyBorder="1" applyAlignment="1" applyProtection="1">
      <alignment horizontal="center"/>
      <protection/>
    </xf>
    <xf numFmtId="0" fontId="4" fillId="0" borderId="17" xfId="19" applyNumberFormat="1" applyFont="1" applyBorder="1" applyAlignment="1" applyProtection="1">
      <alignment horizontal="center" wrapText="1"/>
      <protection/>
    </xf>
    <xf numFmtId="3" fontId="12" fillId="2" borderId="18" xfId="20" applyNumberFormat="1" applyFont="1" applyFill="1" applyBorder="1" applyAlignment="1" applyProtection="1">
      <alignment horizontal="centerContinuous" vertical="top"/>
      <protection/>
    </xf>
    <xf numFmtId="2" fontId="4" fillId="0" borderId="1" xfId="20" applyNumberFormat="1" applyFont="1" applyBorder="1" applyAlignment="1" applyProtection="1">
      <alignment horizontal="center"/>
      <protection/>
    </xf>
    <xf numFmtId="2" fontId="4" fillId="0" borderId="0" xfId="20" applyNumberFormat="1" applyFont="1" applyBorder="1" applyAlignment="1" applyProtection="1">
      <alignment horizontal="center"/>
      <protection locked="0"/>
    </xf>
    <xf numFmtId="2" fontId="5" fillId="0" borderId="0" xfId="20" applyNumberFormat="1" applyFont="1" applyAlignment="1" applyProtection="1">
      <alignment horizontal="centerContinuous"/>
      <protection locked="0"/>
    </xf>
    <xf numFmtId="2" fontId="7" fillId="0" borderId="0" xfId="20" applyNumberFormat="1" applyFont="1" applyAlignment="1" applyProtection="1">
      <alignment horizontal="centerContinuous"/>
      <protection locked="0"/>
    </xf>
    <xf numFmtId="2" fontId="6" fillId="0" borderId="1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2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5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3" xfId="20" applyNumberFormat="1" applyFont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>
      <alignment/>
    </xf>
    <xf numFmtId="2" fontId="4" fillId="0" borderId="0" xfId="20" applyNumberFormat="1" applyFont="1" applyBorder="1" applyAlignment="1" applyProtection="1">
      <alignment horizontal="center"/>
      <protection/>
    </xf>
    <xf numFmtId="2" fontId="6" fillId="0" borderId="5" xfId="20" applyNumberFormat="1" applyFont="1" applyBorder="1" applyAlignment="1" applyProtection="1" quotePrefix="1">
      <alignment horizontal="center" wrapText="1"/>
      <protection locked="0"/>
    </xf>
    <xf numFmtId="2" fontId="1" fillId="0" borderId="0" xfId="20" applyNumberFormat="1" applyFont="1" applyBorder="1" applyAlignment="1" applyProtection="1" quotePrefix="1">
      <alignment horizontal="center" vertical="top" wrapText="1"/>
      <protection locked="0"/>
    </xf>
    <xf numFmtId="2" fontId="9" fillId="2" borderId="7" xfId="20" applyNumberFormat="1" applyFont="1" applyFill="1" applyBorder="1" applyAlignment="1" applyProtection="1" quotePrefix="1">
      <alignment horizontal="centerContinuous" vertical="top" wrapText="1"/>
      <protection locked="0"/>
    </xf>
    <xf numFmtId="2" fontId="1" fillId="2" borderId="11" xfId="20" applyNumberFormat="1" applyFont="1" applyFill="1" applyBorder="1" applyAlignment="1" applyProtection="1" quotePrefix="1">
      <alignment horizontal="center" vertical="top" wrapText="1"/>
      <protection locked="0"/>
    </xf>
    <xf numFmtId="2" fontId="1" fillId="2" borderId="14" xfId="20" applyNumberFormat="1" applyFont="1" applyFill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0" fillId="2" borderId="7" xfId="0" applyNumberFormat="1" applyFont="1" applyFill="1" applyBorder="1" applyAlignment="1">
      <alignment horizontal="centerContinuous"/>
    </xf>
    <xf numFmtId="3" fontId="6" fillId="0" borderId="1" xfId="20" applyNumberFormat="1" applyFont="1" applyBorder="1" applyAlignment="1" applyProtection="1" quotePrefix="1">
      <alignment horizontal="right" vertical="top"/>
      <protection locked="0"/>
    </xf>
    <xf numFmtId="0" fontId="0" fillId="0" borderId="19" xfId="0" applyBorder="1" applyAlignment="1">
      <alignment/>
    </xf>
    <xf numFmtId="8" fontId="1" fillId="0" borderId="4" xfId="20" applyNumberFormat="1" applyFont="1" applyBorder="1" applyAlignment="1" applyProtection="1">
      <alignment horizontal="right" vertical="top"/>
      <protection locked="0"/>
    </xf>
    <xf numFmtId="0" fontId="1" fillId="0" borderId="4" xfId="20" applyFont="1" applyBorder="1" applyAlignment="1" applyProtection="1">
      <alignment horizontal="left" vertical="top" wrapText="1"/>
      <protection locked="0"/>
    </xf>
    <xf numFmtId="0" fontId="1" fillId="0" borderId="4" xfId="20" applyFont="1" applyBorder="1" applyAlignment="1" applyProtection="1">
      <alignment horizontal="center" vertical="top" wrapText="1"/>
      <protection locked="0"/>
    </xf>
    <xf numFmtId="3" fontId="1" fillId="0" borderId="4" xfId="20" applyNumberFormat="1" applyFont="1" applyBorder="1" applyAlignment="1" applyProtection="1" quotePrefix="1">
      <alignment horizontal="right" vertical="top" wrapText="1"/>
      <protection locked="0"/>
    </xf>
    <xf numFmtId="3" fontId="1" fillId="0" borderId="4" xfId="20" applyNumberFormat="1" applyFont="1" applyBorder="1" applyAlignment="1" quotePrefix="1">
      <alignment horizontal="right" vertical="top" wrapText="1"/>
      <protection/>
    </xf>
    <xf numFmtId="2" fontId="1" fillId="0" borderId="4" xfId="20" applyNumberFormat="1" applyFont="1" applyBorder="1" applyAlignment="1" applyProtection="1" quotePrefix="1">
      <alignment horizontal="center" vertical="top" wrapText="1"/>
      <protection locked="0"/>
    </xf>
    <xf numFmtId="0" fontId="0" fillId="0" borderId="4" xfId="0" applyFont="1" applyBorder="1" applyAlignment="1">
      <alignment/>
    </xf>
    <xf numFmtId="6" fontId="1" fillId="0" borderId="4" xfId="19" applyNumberFormat="1" applyFont="1" applyBorder="1" applyAlignment="1" quotePrefix="1">
      <alignment horizontal="right" vertical="top" wrapText="1"/>
    </xf>
    <xf numFmtId="3" fontId="6" fillId="0" borderId="1" xfId="20" applyNumberFormat="1" applyFont="1" applyBorder="1" applyAlignment="1" applyProtection="1" quotePrefix="1">
      <alignment horizontal="right" wrapText="1"/>
      <protection locked="0"/>
    </xf>
    <xf numFmtId="3" fontId="6" fillId="0" borderId="1" xfId="20" applyNumberFormat="1" applyFont="1" applyBorder="1" applyAlignment="1" quotePrefix="1">
      <alignment horizontal="right" wrapText="1"/>
      <protection/>
    </xf>
    <xf numFmtId="2" fontId="6" fillId="0" borderId="1" xfId="20" applyNumberFormat="1" applyFont="1" applyBorder="1" applyAlignment="1" applyProtection="1" quotePrefix="1">
      <alignment horizontal="center" wrapText="1"/>
      <protection locked="0"/>
    </xf>
    <xf numFmtId="8" fontId="6" fillId="0" borderId="1" xfId="20" applyNumberFormat="1" applyFont="1" applyBorder="1" applyAlignment="1" applyProtection="1" quotePrefix="1">
      <alignment horizontal="center" wrapText="1"/>
      <protection locked="0"/>
    </xf>
    <xf numFmtId="6" fontId="6" fillId="0" borderId="1" xfId="19" applyNumberFormat="1" applyFont="1" applyBorder="1" applyAlignment="1" quotePrefix="1">
      <alignment horizontal="right" wrapText="1"/>
    </xf>
    <xf numFmtId="0" fontId="0" fillId="0" borderId="20" xfId="0" applyFont="1" applyBorder="1" applyAlignment="1">
      <alignment/>
    </xf>
    <xf numFmtId="0" fontId="6" fillId="0" borderId="21" xfId="20" applyFont="1" applyBorder="1" applyAlignment="1" applyProtection="1">
      <alignment vertical="top" wrapText="1"/>
      <protection locked="0"/>
    </xf>
    <xf numFmtId="0" fontId="6" fillId="0" borderId="21" xfId="20" applyFont="1" applyBorder="1" applyAlignment="1" applyProtection="1">
      <alignment horizontal="left" vertical="top" wrapText="1"/>
      <protection locked="0"/>
    </xf>
    <xf numFmtId="0" fontId="6" fillId="0" borderId="21" xfId="20" applyFont="1" applyBorder="1" applyAlignment="1" applyProtection="1">
      <alignment horizontal="center" vertical="top" wrapText="1"/>
      <protection locked="0"/>
    </xf>
    <xf numFmtId="3" fontId="6" fillId="0" borderId="21" xfId="20" applyNumberFormat="1" applyFont="1" applyBorder="1" applyAlignment="1" applyProtection="1" quotePrefix="1">
      <alignment horizontal="right" wrapText="1"/>
      <protection locked="0"/>
    </xf>
    <xf numFmtId="3" fontId="6" fillId="0" borderId="21" xfId="20" applyNumberFormat="1" applyFont="1" applyBorder="1" applyAlignment="1" quotePrefix="1">
      <alignment horizontal="right" wrapText="1"/>
      <protection/>
    </xf>
    <xf numFmtId="2" fontId="6" fillId="0" borderId="21" xfId="20" applyNumberFormat="1" applyFont="1" applyBorder="1" applyAlignment="1" applyProtection="1" quotePrefix="1">
      <alignment horizontal="center" wrapText="1"/>
      <protection locked="0"/>
    </xf>
    <xf numFmtId="8" fontId="6" fillId="0" borderId="21" xfId="20" applyNumberFormat="1" applyFont="1" applyBorder="1" applyAlignment="1" applyProtection="1" quotePrefix="1">
      <alignment horizontal="center" wrapText="1"/>
      <protection locked="0"/>
    </xf>
    <xf numFmtId="6" fontId="6" fillId="0" borderId="21" xfId="19" applyNumberFormat="1" applyFont="1" applyBorder="1" applyAlignment="1" quotePrefix="1">
      <alignment horizontal="right" wrapText="1"/>
    </xf>
    <xf numFmtId="0" fontId="0" fillId="0" borderId="22" xfId="0" applyFont="1" applyBorder="1" applyAlignment="1">
      <alignment/>
    </xf>
    <xf numFmtId="6" fontId="6" fillId="0" borderId="3" xfId="19" applyNumberFormat="1" applyFont="1" applyBorder="1" applyAlignment="1" quotePrefix="1">
      <alignment horizontal="right" vertical="top" wrapText="1"/>
    </xf>
    <xf numFmtId="3" fontId="6" fillId="0" borderId="2" xfId="20" applyNumberFormat="1" applyFont="1" applyBorder="1" applyAlignment="1" applyProtection="1" quotePrefix="1">
      <alignment horizontal="right" wrapText="1"/>
      <protection locked="0"/>
    </xf>
    <xf numFmtId="3" fontId="6" fillId="0" borderId="2" xfId="20" applyNumberFormat="1" applyFont="1" applyBorder="1" applyAlignment="1" quotePrefix="1">
      <alignment horizontal="right" wrapText="1"/>
      <protection/>
    </xf>
    <xf numFmtId="2" fontId="6" fillId="0" borderId="2" xfId="20" applyNumberFormat="1" applyFont="1" applyBorder="1" applyAlignment="1" applyProtection="1" quotePrefix="1">
      <alignment horizontal="center" wrapText="1"/>
      <protection locked="0"/>
    </xf>
    <xf numFmtId="3" fontId="6" fillId="0" borderId="2" xfId="20" applyNumberFormat="1" applyFont="1" applyBorder="1" applyAlignment="1" applyProtection="1" quotePrefix="1">
      <alignment horizontal="right"/>
      <protection locked="0"/>
    </xf>
    <xf numFmtId="8" fontId="6" fillId="0" borderId="5" xfId="20" applyNumberFormat="1" applyFont="1" applyBorder="1" applyAlignment="1" applyProtection="1" quotePrefix="1">
      <alignment horizontal="center" wrapText="1"/>
      <protection locked="0"/>
    </xf>
    <xf numFmtId="6" fontId="6" fillId="0" borderId="5" xfId="19" applyNumberFormat="1" applyFont="1" applyBorder="1" applyAlignment="1" quotePrefix="1">
      <alignment horizontal="right" wrapText="1"/>
    </xf>
    <xf numFmtId="8" fontId="6" fillId="0" borderId="2" xfId="20" applyNumberFormat="1" applyFont="1" applyBorder="1" applyAlignment="1" applyProtection="1">
      <alignment horizontal="center" wrapText="1"/>
      <protection locked="0"/>
    </xf>
    <xf numFmtId="6" fontId="1" fillId="2" borderId="17" xfId="19" applyNumberFormat="1" applyFont="1" applyFill="1" applyBorder="1" applyAlignment="1" applyProtection="1">
      <alignment horizontal="right" vertical="top"/>
      <protection/>
    </xf>
    <xf numFmtId="3" fontId="1" fillId="2" borderId="23" xfId="20" applyNumberFormat="1" applyFont="1" applyFill="1" applyBorder="1" applyAlignment="1" applyProtection="1" quotePrefix="1">
      <alignment horizontal="right" vertical="top"/>
      <protection/>
    </xf>
    <xf numFmtId="8" fontId="1" fillId="2" borderId="24" xfId="20" applyNumberFormat="1" applyFont="1" applyFill="1" applyBorder="1" applyAlignment="1" applyProtection="1">
      <alignment horizontal="right" vertical="top"/>
      <protection/>
    </xf>
    <xf numFmtId="3" fontId="1" fillId="2" borderId="24" xfId="20" applyNumberFormat="1" applyFont="1" applyFill="1" applyBorder="1" applyAlignment="1" quotePrefix="1">
      <alignment horizontal="right" vertical="top" wrapText="1"/>
      <protection/>
    </xf>
    <xf numFmtId="2" fontId="1" fillId="2" borderId="24" xfId="20" applyNumberFormat="1" applyFont="1" applyFill="1" applyBorder="1" applyAlignment="1" applyProtection="1" quotePrefix="1">
      <alignment horizontal="center" vertical="top" wrapText="1"/>
      <protection locked="0"/>
    </xf>
    <xf numFmtId="3" fontId="1" fillId="2" borderId="24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1" xfId="20" applyFont="1" applyFill="1" applyBorder="1" applyAlignment="1" applyProtection="1">
      <alignment horizontal="center" vertical="top" wrapText="1"/>
      <protection locked="0"/>
    </xf>
    <xf numFmtId="3" fontId="1" fillId="2" borderId="1" xfId="20" applyNumberFormat="1" applyFont="1" applyFill="1" applyBorder="1" applyAlignment="1" applyProtection="1" quotePrefix="1">
      <alignment horizontal="right" vertical="top" wrapText="1"/>
      <protection locked="0"/>
    </xf>
    <xf numFmtId="0" fontId="4" fillId="3" borderId="1" xfId="20" applyFont="1" applyFill="1" applyBorder="1" applyAlignment="1" applyProtection="1">
      <alignment horizontal="center" wrapText="1"/>
      <protection/>
    </xf>
    <xf numFmtId="0" fontId="4" fillId="3" borderId="1" xfId="20" applyFont="1" applyFill="1" applyBorder="1" applyAlignment="1" applyProtection="1">
      <alignment horizontal="center"/>
      <protection/>
    </xf>
    <xf numFmtId="2" fontId="4" fillId="3" borderId="1" xfId="20" applyNumberFormat="1" applyFont="1" applyFill="1" applyBorder="1" applyAlignment="1" applyProtection="1">
      <alignment horizontal="center" wrapText="1"/>
      <protection/>
    </xf>
    <xf numFmtId="3" fontId="4" fillId="3" borderId="1" xfId="20" applyNumberFormat="1" applyFont="1" applyFill="1" applyBorder="1" applyAlignment="1" applyProtection="1">
      <alignment horizontal="center" wrapText="1"/>
      <protection/>
    </xf>
    <xf numFmtId="0" fontId="4" fillId="3" borderId="1" xfId="19" applyNumberFormat="1" applyFont="1" applyFill="1" applyBorder="1" applyAlignment="1" applyProtection="1">
      <alignment horizontal="center" wrapText="1"/>
      <protection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3" borderId="25" xfId="20" applyFont="1" applyFill="1" applyBorder="1" applyAlignment="1" applyProtection="1">
      <alignment horizontal="center" wrapText="1"/>
      <protection/>
    </xf>
    <xf numFmtId="0" fontId="4" fillId="3" borderId="26" xfId="20" applyFont="1" applyFill="1" applyBorder="1" applyAlignment="1" applyProtection="1">
      <alignment horizontal="center"/>
      <protection/>
    </xf>
    <xf numFmtId="0" fontId="4" fillId="3" borderId="26" xfId="20" applyFont="1" applyFill="1" applyBorder="1" applyAlignment="1" applyProtection="1">
      <alignment horizontal="center" wrapText="1"/>
      <protection/>
    </xf>
    <xf numFmtId="2" fontId="4" fillId="3" borderId="26" xfId="20" applyNumberFormat="1" applyFont="1" applyFill="1" applyBorder="1" applyAlignment="1" applyProtection="1">
      <alignment horizontal="center" wrapText="1"/>
      <protection/>
    </xf>
    <xf numFmtId="3" fontId="4" fillId="3" borderId="26" xfId="20" applyNumberFormat="1" applyFont="1" applyFill="1" applyBorder="1" applyAlignment="1" applyProtection="1">
      <alignment horizontal="center" wrapText="1"/>
      <protection/>
    </xf>
    <xf numFmtId="0" fontId="4" fillId="3" borderId="27" xfId="19" applyNumberFormat="1" applyFont="1" applyFill="1" applyBorder="1" applyAlignment="1" applyProtection="1">
      <alignment horizontal="center" wrapText="1"/>
      <protection/>
    </xf>
    <xf numFmtId="0" fontId="0" fillId="3" borderId="7" xfId="0" applyFill="1" applyBorder="1" applyAlignment="1">
      <alignment/>
    </xf>
    <xf numFmtId="2" fontId="1" fillId="0" borderId="4" xfId="0" applyNumberFormat="1" applyFont="1" applyBorder="1" applyAlignment="1">
      <alignment horizontal="center"/>
    </xf>
    <xf numFmtId="1" fontId="6" fillId="0" borderId="1" xfId="20" applyNumberFormat="1" applyFont="1" applyFill="1" applyBorder="1" applyAlignment="1" applyProtection="1">
      <alignment horizontal="center" vertical="top" wrapText="1"/>
      <protection locked="0"/>
    </xf>
    <xf numFmtId="1" fontId="4" fillId="3" borderId="1" xfId="20" applyNumberFormat="1" applyFont="1" applyFill="1" applyBorder="1" applyAlignment="1" applyProtection="1">
      <alignment horizontal="center" wrapText="1"/>
      <protection/>
    </xf>
    <xf numFmtId="1" fontId="4" fillId="0" borderId="1" xfId="20" applyNumberFormat="1" applyFont="1" applyFill="1" applyBorder="1" applyAlignment="1" applyProtection="1">
      <alignment horizontal="center"/>
      <protection/>
    </xf>
    <xf numFmtId="1" fontId="4" fillId="0" borderId="0" xfId="20" applyNumberFormat="1" applyFont="1" applyFill="1" applyBorder="1" applyAlignment="1" applyProtection="1">
      <alignment horizontal="center"/>
      <protection locked="0"/>
    </xf>
    <xf numFmtId="1" fontId="5" fillId="0" borderId="0" xfId="20" applyNumberFormat="1" applyFont="1" applyFill="1" applyAlignment="1" applyProtection="1">
      <alignment horizontal="centerContinuous"/>
      <protection locked="0"/>
    </xf>
    <xf numFmtId="1" fontId="7" fillId="0" borderId="0" xfId="20" applyNumberFormat="1" applyFont="1" applyFill="1" applyAlignment="1" applyProtection="1">
      <alignment horizontal="centerContinuous"/>
      <protection locked="0"/>
    </xf>
    <xf numFmtId="1" fontId="6" fillId="0" borderId="1" xfId="20" applyNumberFormat="1" applyFont="1" applyFill="1" applyBorder="1" applyAlignment="1" applyProtection="1">
      <alignment horizontal="center" wrapText="1"/>
      <protection locked="0"/>
    </xf>
    <xf numFmtId="1" fontId="6" fillId="0" borderId="3" xfId="20" applyNumberFormat="1" applyFont="1" applyFill="1" applyBorder="1" applyAlignment="1" applyProtection="1">
      <alignment horizontal="center" vertical="top" wrapText="1"/>
      <protection locked="0"/>
    </xf>
    <xf numFmtId="1" fontId="1" fillId="0" borderId="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4" fillId="0" borderId="0" xfId="20" applyNumberFormat="1" applyFont="1" applyFill="1" applyBorder="1" applyAlignment="1" applyProtection="1">
      <alignment horizontal="center"/>
      <protection/>
    </xf>
    <xf numFmtId="1" fontId="6" fillId="0" borderId="2" xfId="20" applyNumberFormat="1" applyFont="1" applyFill="1" applyBorder="1" applyAlignment="1" applyProtection="1">
      <alignment horizontal="center" wrapText="1"/>
      <protection locked="0"/>
    </xf>
    <xf numFmtId="1" fontId="6" fillId="0" borderId="5" xfId="20" applyNumberFormat="1" applyFont="1" applyFill="1" applyBorder="1" applyAlignment="1" applyProtection="1">
      <alignment horizontal="center" wrapText="1"/>
      <protection locked="0"/>
    </xf>
    <xf numFmtId="1" fontId="6" fillId="0" borderId="5" xfId="20" applyNumberFormat="1" applyFont="1" applyFill="1" applyBorder="1" applyAlignment="1" applyProtection="1">
      <alignment horizontal="center" vertical="top" wrapText="1"/>
      <protection locked="0"/>
    </xf>
    <xf numFmtId="1" fontId="1" fillId="0" borderId="4" xfId="20" applyNumberFormat="1" applyFont="1" applyFill="1" applyBorder="1" applyAlignment="1" applyProtection="1">
      <alignment horizontal="center" vertical="top" wrapText="1"/>
      <protection locked="0"/>
    </xf>
    <xf numFmtId="1" fontId="1" fillId="0" borderId="0" xfId="20" applyNumberFormat="1" applyFont="1" applyFill="1" applyBorder="1" applyAlignment="1" applyProtection="1">
      <alignment horizontal="center" vertical="top" wrapText="1"/>
      <protection locked="0"/>
    </xf>
    <xf numFmtId="1" fontId="6" fillId="0" borderId="21" xfId="20" applyNumberFormat="1" applyFont="1" applyFill="1" applyBorder="1" applyAlignment="1" applyProtection="1">
      <alignment horizontal="center" wrapText="1"/>
      <protection locked="0"/>
    </xf>
    <xf numFmtId="1" fontId="9" fillId="2" borderId="7" xfId="20" applyNumberFormat="1" applyFont="1" applyFill="1" applyBorder="1" applyAlignment="1" quotePrefix="1">
      <alignment horizontal="centerContinuous" vertical="top" wrapText="1"/>
      <protection/>
    </xf>
    <xf numFmtId="1" fontId="4" fillId="3" borderId="26" xfId="20" applyNumberFormat="1" applyFont="1" applyFill="1" applyBorder="1" applyAlignment="1" applyProtection="1">
      <alignment horizontal="center" wrapText="1"/>
      <protection/>
    </xf>
    <xf numFmtId="1" fontId="1" fillId="2" borderId="11" xfId="20" applyNumberFormat="1" applyFont="1" applyFill="1" applyBorder="1" applyAlignment="1" applyProtection="1">
      <alignment horizontal="center" vertical="top" wrapText="1"/>
      <protection locked="0"/>
    </xf>
    <xf numFmtId="1" fontId="1" fillId="2" borderId="24" xfId="20" applyNumberFormat="1" applyFont="1" applyFill="1" applyBorder="1" applyAlignment="1" applyProtection="1">
      <alignment horizontal="center" vertical="top" wrapText="1"/>
      <protection locked="0"/>
    </xf>
    <xf numFmtId="1" fontId="1" fillId="2" borderId="14" xfId="2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Sheet1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56" sqref="J56"/>
    </sheetView>
  </sheetViews>
  <sheetFormatPr defaultColWidth="9.140625" defaultRowHeight="12.75"/>
  <cols>
    <col min="1" max="1" width="18.57421875" style="15" customWidth="1"/>
    <col min="2" max="2" width="25.7109375" style="15" customWidth="1"/>
    <col min="3" max="3" width="15.00390625" style="15" customWidth="1"/>
    <col min="4" max="4" width="11.140625" style="15" customWidth="1"/>
    <col min="5" max="5" width="13.00390625" style="190" customWidth="1"/>
    <col min="6" max="6" width="11.7109375" style="0" customWidth="1"/>
    <col min="7" max="7" width="11.7109375" style="108" customWidth="1"/>
    <col min="8" max="8" width="9.7109375" style="109" customWidth="1"/>
    <col min="9" max="9" width="9.28125" style="15" customWidth="1"/>
    <col min="10" max="10" width="13.28125" style="0" customWidth="1"/>
  </cols>
  <sheetData>
    <row r="1" spans="1:10" s="158" customFormat="1" ht="60">
      <c r="A1" s="153" t="s">
        <v>0</v>
      </c>
      <c r="B1" s="154" t="s">
        <v>1</v>
      </c>
      <c r="C1" s="153" t="s">
        <v>2</v>
      </c>
      <c r="D1" s="153" t="s">
        <v>3</v>
      </c>
      <c r="E1" s="169" t="s">
        <v>4</v>
      </c>
      <c r="F1" s="153" t="s">
        <v>5</v>
      </c>
      <c r="G1" s="155" t="s">
        <v>6</v>
      </c>
      <c r="H1" s="156" t="s">
        <v>7</v>
      </c>
      <c r="I1" s="153" t="s">
        <v>8</v>
      </c>
      <c r="J1" s="157" t="s">
        <v>9</v>
      </c>
    </row>
    <row r="2" spans="1:10" ht="12.75">
      <c r="A2" s="17" t="s">
        <v>10</v>
      </c>
      <c r="B2" s="17" t="s">
        <v>11</v>
      </c>
      <c r="C2" s="17" t="s">
        <v>12</v>
      </c>
      <c r="D2" s="17" t="s">
        <v>13</v>
      </c>
      <c r="E2" s="170" t="s">
        <v>14</v>
      </c>
      <c r="F2" s="17" t="s">
        <v>15</v>
      </c>
      <c r="G2" s="93" t="s">
        <v>16</v>
      </c>
      <c r="H2" s="18" t="s">
        <v>17</v>
      </c>
      <c r="I2" s="17" t="s">
        <v>18</v>
      </c>
      <c r="J2" s="19" t="s">
        <v>19</v>
      </c>
    </row>
    <row r="3" spans="1:10" ht="12.75">
      <c r="A3" s="11"/>
      <c r="B3" s="11"/>
      <c r="C3" s="11"/>
      <c r="D3" s="11"/>
      <c r="E3" s="171"/>
      <c r="F3" s="1"/>
      <c r="G3" s="94"/>
      <c r="H3" s="2"/>
      <c r="I3" s="11"/>
      <c r="J3" s="3"/>
    </row>
    <row r="4" spans="1:10" ht="15.75">
      <c r="A4" s="86" t="s">
        <v>20</v>
      </c>
      <c r="B4" s="12"/>
      <c r="C4" s="12"/>
      <c r="D4" s="12"/>
      <c r="E4" s="172"/>
      <c r="F4" s="4"/>
      <c r="G4" s="95"/>
      <c r="H4" s="5"/>
      <c r="I4" s="12"/>
      <c r="J4" s="6"/>
    </row>
    <row r="5" spans="1:10" s="24" customFormat="1" ht="12.75">
      <c r="A5" s="25"/>
      <c r="B5" s="20"/>
      <c r="C5" s="20"/>
      <c r="D5" s="20"/>
      <c r="E5" s="173"/>
      <c r="F5" s="21"/>
      <c r="G5" s="96"/>
      <c r="H5" s="22"/>
      <c r="I5" s="20"/>
      <c r="J5" s="23"/>
    </row>
    <row r="6" spans="1:10" ht="22.5">
      <c r="A6" s="13" t="s">
        <v>21</v>
      </c>
      <c r="B6" s="14" t="s">
        <v>22</v>
      </c>
      <c r="C6" s="9" t="s">
        <v>23</v>
      </c>
      <c r="D6" s="10">
        <v>1783</v>
      </c>
      <c r="E6" s="168">
        <v>18</v>
      </c>
      <c r="F6" s="7">
        <f>SUM(D6*E6)</f>
        <v>32094</v>
      </c>
      <c r="G6" s="97">
        <v>0.16</v>
      </c>
      <c r="H6" s="7">
        <f>PRODUCT(F6*G6)</f>
        <v>5135.04</v>
      </c>
      <c r="I6" s="16">
        <v>21.39</v>
      </c>
      <c r="J6" s="8">
        <f>PRODUCT(H6:I6)</f>
        <v>109838.5056</v>
      </c>
    </row>
    <row r="7" spans="1:10" s="38" customFormat="1" ht="33.75">
      <c r="A7" s="13" t="s">
        <v>24</v>
      </c>
      <c r="B7" s="14" t="s">
        <v>57</v>
      </c>
      <c r="C7" s="9" t="s">
        <v>25</v>
      </c>
      <c r="D7" s="121">
        <v>4493</v>
      </c>
      <c r="E7" s="174">
        <v>3</v>
      </c>
      <c r="F7" s="122">
        <f>SUM(E7*D7)</f>
        <v>13479</v>
      </c>
      <c r="G7" s="123">
        <v>0.5</v>
      </c>
      <c r="H7" s="122">
        <f>(F7*G7)</f>
        <v>6739.5</v>
      </c>
      <c r="I7" s="124">
        <v>21.39</v>
      </c>
      <c r="J7" s="125">
        <f>PRODUCT(H7,I7)</f>
        <v>144157.905</v>
      </c>
    </row>
    <row r="8" spans="1:10" ht="22.5">
      <c r="A8" s="50"/>
      <c r="B8" s="51"/>
      <c r="C8" s="35" t="s">
        <v>26</v>
      </c>
      <c r="D8" s="53">
        <v>27601</v>
      </c>
      <c r="E8" s="175">
        <v>1</v>
      </c>
      <c r="F8" s="46">
        <f>SUM(D8*E8)</f>
        <v>27601</v>
      </c>
      <c r="G8" s="99">
        <v>0.5</v>
      </c>
      <c r="H8" s="36">
        <f>SUM(G8*F8)</f>
        <v>13800.5</v>
      </c>
      <c r="I8" s="37">
        <v>21.39</v>
      </c>
      <c r="J8" s="136">
        <f>PRODUCT(H8,I8)</f>
        <v>295192.695</v>
      </c>
    </row>
    <row r="9" spans="1:10" ht="22.5">
      <c r="A9" s="13" t="s">
        <v>27</v>
      </c>
      <c r="B9" s="14" t="s">
        <v>28</v>
      </c>
      <c r="C9" s="28" t="s">
        <v>29</v>
      </c>
      <c r="D9" s="29">
        <v>10</v>
      </c>
      <c r="E9" s="175">
        <v>1</v>
      </c>
      <c r="F9" s="30">
        <v>10</v>
      </c>
      <c r="G9" s="98">
        <v>0.5</v>
      </c>
      <c r="H9" s="36">
        <f>(F9*G9)</f>
        <v>5</v>
      </c>
      <c r="I9" s="31">
        <v>21.39</v>
      </c>
      <c r="J9" s="136">
        <f>PRODUCT(H9,I9)</f>
        <v>106.95</v>
      </c>
    </row>
    <row r="10" spans="1:10" s="38" customFormat="1" ht="12.75">
      <c r="A10" s="13" t="s">
        <v>65</v>
      </c>
      <c r="B10" s="14" t="s">
        <v>66</v>
      </c>
      <c r="C10" s="9" t="s">
        <v>29</v>
      </c>
      <c r="D10" s="111">
        <v>241</v>
      </c>
      <c r="E10" s="175">
        <v>12</v>
      </c>
      <c r="F10" s="7">
        <f>SUM(E10*D10)</f>
        <v>2892</v>
      </c>
      <c r="G10" s="97">
        <v>1</v>
      </c>
      <c r="H10" s="36">
        <v>2892</v>
      </c>
      <c r="I10" s="16">
        <v>21.39</v>
      </c>
      <c r="J10" s="136">
        <f>SUM(I10*H10)</f>
        <v>61859.880000000005</v>
      </c>
    </row>
    <row r="11" spans="1:10" ht="22.5">
      <c r="A11" s="13" t="s">
        <v>30</v>
      </c>
      <c r="B11" s="14" t="s">
        <v>31</v>
      </c>
      <c r="C11" s="9" t="s">
        <v>29</v>
      </c>
      <c r="D11" s="10">
        <v>3638</v>
      </c>
      <c r="E11" s="175">
        <v>1</v>
      </c>
      <c r="F11" s="7">
        <v>3638</v>
      </c>
      <c r="G11" s="97">
        <v>1</v>
      </c>
      <c r="H11" s="36">
        <f>(F11*G11)</f>
        <v>3638</v>
      </c>
      <c r="I11" s="16">
        <v>21.39</v>
      </c>
      <c r="J11" s="136">
        <f>ROUND(H11*I11,0)</f>
        <v>77817</v>
      </c>
    </row>
    <row r="12" spans="1:10" ht="22.5">
      <c r="A12" s="13" t="s">
        <v>32</v>
      </c>
      <c r="B12" s="14" t="s">
        <v>33</v>
      </c>
      <c r="C12" s="9" t="s">
        <v>29</v>
      </c>
      <c r="D12" s="10">
        <v>2</v>
      </c>
      <c r="E12" s="168">
        <v>1</v>
      </c>
      <c r="F12" s="7">
        <v>2</v>
      </c>
      <c r="G12" s="97">
        <v>0.5</v>
      </c>
      <c r="H12" s="36">
        <f>(F12*G12)</f>
        <v>1</v>
      </c>
      <c r="I12" s="16">
        <v>21.39</v>
      </c>
      <c r="J12" s="136">
        <f>ROUND(H12*I12,0)</f>
        <v>21</v>
      </c>
    </row>
    <row r="13" spans="1:10" ht="23.25" thickBot="1">
      <c r="A13" s="13" t="s">
        <v>34</v>
      </c>
      <c r="B13" s="14" t="s">
        <v>35</v>
      </c>
      <c r="C13" s="9" t="s">
        <v>29</v>
      </c>
      <c r="D13" s="10">
        <v>180</v>
      </c>
      <c r="E13" s="168">
        <v>1</v>
      </c>
      <c r="F13" s="7">
        <v>180</v>
      </c>
      <c r="G13" s="97">
        <v>0.16</v>
      </c>
      <c r="H13" s="36">
        <f>(F13*G13)</f>
        <v>28.8</v>
      </c>
      <c r="I13" s="16">
        <v>21.39</v>
      </c>
      <c r="J13" s="136">
        <f>PRODUCT(H13,I13)</f>
        <v>616.032</v>
      </c>
    </row>
    <row r="14" spans="1:11" s="57" customFormat="1" ht="13.5" thickTop="1">
      <c r="A14" s="43" t="s">
        <v>36</v>
      </c>
      <c r="B14" s="55"/>
      <c r="C14" s="55"/>
      <c r="D14" s="56"/>
      <c r="E14" s="176"/>
      <c r="F14" s="56">
        <f>SUM(F6:F13)</f>
        <v>79896</v>
      </c>
      <c r="G14" s="167"/>
      <c r="H14" s="56">
        <f>SUM(H6:H13)</f>
        <v>32239.84</v>
      </c>
      <c r="I14" s="55"/>
      <c r="J14" s="44">
        <f>SUM(J6:J13)</f>
        <v>689609.9676</v>
      </c>
      <c r="K14" s="55"/>
    </row>
    <row r="15" spans="1:9" ht="12.75">
      <c r="A15"/>
      <c r="B15"/>
      <c r="C15"/>
      <c r="D15"/>
      <c r="E15" s="177"/>
      <c r="G15" s="101"/>
      <c r="I15"/>
    </row>
    <row r="16" spans="1:10" s="158" customFormat="1" ht="60">
      <c r="A16" s="153" t="s">
        <v>0</v>
      </c>
      <c r="B16" s="154" t="s">
        <v>1</v>
      </c>
      <c r="C16" s="153" t="s">
        <v>2</v>
      </c>
      <c r="D16" s="153" t="s">
        <v>3</v>
      </c>
      <c r="E16" s="169" t="s">
        <v>4</v>
      </c>
      <c r="F16" s="153" t="s">
        <v>5</v>
      </c>
      <c r="G16" s="155" t="s">
        <v>6</v>
      </c>
      <c r="H16" s="156" t="s">
        <v>7</v>
      </c>
      <c r="I16" s="153" t="s">
        <v>8</v>
      </c>
      <c r="J16" s="157" t="s">
        <v>9</v>
      </c>
    </row>
    <row r="17" spans="1:10" ht="12.75">
      <c r="A17" s="17" t="s">
        <v>10</v>
      </c>
      <c r="B17" s="17" t="s">
        <v>11</v>
      </c>
      <c r="C17" s="17" t="s">
        <v>12</v>
      </c>
      <c r="D17" s="17" t="s">
        <v>13</v>
      </c>
      <c r="E17" s="170" t="s">
        <v>14</v>
      </c>
      <c r="F17" s="17" t="s">
        <v>15</v>
      </c>
      <c r="G17" s="93" t="s">
        <v>16</v>
      </c>
      <c r="H17" s="18" t="s">
        <v>17</v>
      </c>
      <c r="I17" s="17" t="s">
        <v>18</v>
      </c>
      <c r="J17" s="19" t="s">
        <v>19</v>
      </c>
    </row>
    <row r="18" spans="1:10" ht="12.75">
      <c r="A18" s="39"/>
      <c r="B18" s="39"/>
      <c r="C18" s="39"/>
      <c r="D18" s="39"/>
      <c r="E18" s="178"/>
      <c r="F18" s="39"/>
      <c r="G18" s="102"/>
      <c r="H18" s="40"/>
      <c r="I18" s="39"/>
      <c r="J18" s="41"/>
    </row>
    <row r="19" spans="1:10" ht="15.75">
      <c r="A19" s="86" t="s">
        <v>37</v>
      </c>
      <c r="B19" s="12"/>
      <c r="C19" s="12"/>
      <c r="D19" s="12"/>
      <c r="E19" s="172"/>
      <c r="F19" s="4"/>
      <c r="G19" s="95"/>
      <c r="H19" s="5"/>
      <c r="I19" s="12"/>
      <c r="J19" s="6"/>
    </row>
    <row r="20" spans="1:10" ht="12.75">
      <c r="A20" s="12"/>
      <c r="B20" s="12"/>
      <c r="C20" s="12"/>
      <c r="D20" s="12"/>
      <c r="E20" s="172"/>
      <c r="F20" s="4"/>
      <c r="G20" s="95"/>
      <c r="H20" s="5"/>
      <c r="I20" s="12"/>
      <c r="J20" s="6"/>
    </row>
    <row r="21" spans="1:10" ht="22.5">
      <c r="A21" s="26" t="s">
        <v>69</v>
      </c>
      <c r="B21" s="27" t="s">
        <v>38</v>
      </c>
      <c r="C21" s="28" t="s">
        <v>77</v>
      </c>
      <c r="D21" s="137">
        <v>1783</v>
      </c>
      <c r="E21" s="179">
        <v>15</v>
      </c>
      <c r="F21" s="138">
        <f>PRODUCT(D21:E21)</f>
        <v>26745</v>
      </c>
      <c r="G21" s="139">
        <v>0.5</v>
      </c>
      <c r="H21" s="138">
        <f>(F21*G21)</f>
        <v>13372.5</v>
      </c>
      <c r="I21" s="48">
        <v>21.39</v>
      </c>
      <c r="J21" s="49">
        <f>ROUND(H21*I21,0)</f>
        <v>286038</v>
      </c>
    </row>
    <row r="22" spans="1:10" ht="22.5">
      <c r="A22" s="50"/>
      <c r="B22" s="51"/>
      <c r="C22" s="52" t="s">
        <v>62</v>
      </c>
      <c r="D22" s="62">
        <v>20</v>
      </c>
      <c r="E22" s="180">
        <v>1</v>
      </c>
      <c r="F22" s="63">
        <f>PRODUCT(D22:E22)</f>
        <v>20</v>
      </c>
      <c r="G22" s="103">
        <v>0.5</v>
      </c>
      <c r="H22" s="63">
        <f>PRODUCT(F22,G22)</f>
        <v>10</v>
      </c>
      <c r="I22" s="141">
        <v>21.39</v>
      </c>
      <c r="J22" s="142">
        <f>PRODUCT(H22,I22)</f>
        <v>213.9</v>
      </c>
    </row>
    <row r="23" spans="1:10" ht="12.75">
      <c r="A23" s="50"/>
      <c r="B23" s="51"/>
      <c r="C23" s="52" t="s">
        <v>63</v>
      </c>
      <c r="D23" s="45">
        <v>4</v>
      </c>
      <c r="E23" s="175">
        <v>1</v>
      </c>
      <c r="F23" s="36">
        <f>PRODUCT(D23:E23)</f>
        <v>4</v>
      </c>
      <c r="G23" s="100">
        <v>0.5</v>
      </c>
      <c r="H23" s="36">
        <f>(F23*G23)</f>
        <v>2</v>
      </c>
      <c r="I23" s="37">
        <v>21.39</v>
      </c>
      <c r="J23" s="47">
        <f aca="true" t="shared" si="0" ref="J23:J34">ROUND(H23*I23,0)</f>
        <v>43</v>
      </c>
    </row>
    <row r="24" spans="1:10" ht="45">
      <c r="A24" s="26" t="s">
        <v>70</v>
      </c>
      <c r="B24" s="27" t="s">
        <v>39</v>
      </c>
      <c r="C24" s="28" t="s">
        <v>78</v>
      </c>
      <c r="D24" s="45">
        <v>135</v>
      </c>
      <c r="E24" s="175">
        <v>1</v>
      </c>
      <c r="F24" s="36">
        <f>PRODUCT(D24,E24)</f>
        <v>135</v>
      </c>
      <c r="G24" s="100">
        <v>4</v>
      </c>
      <c r="H24" s="36">
        <f>(F24*G24)</f>
        <v>540</v>
      </c>
      <c r="I24" s="37">
        <v>21.39</v>
      </c>
      <c r="J24" s="32">
        <f t="shared" si="0"/>
        <v>11551</v>
      </c>
    </row>
    <row r="25" spans="1:10" ht="22.5">
      <c r="A25" s="13" t="s">
        <v>71</v>
      </c>
      <c r="B25" s="14" t="s">
        <v>40</v>
      </c>
      <c r="C25" s="9" t="s">
        <v>79</v>
      </c>
      <c r="D25" s="10">
        <v>4184</v>
      </c>
      <c r="E25" s="168">
        <v>1</v>
      </c>
      <c r="F25" s="7">
        <f>PRODUCT(E25,D25)</f>
        <v>4184</v>
      </c>
      <c r="G25" s="97">
        <v>1</v>
      </c>
      <c r="H25" s="7">
        <f>(F25*G25)</f>
        <v>4184</v>
      </c>
      <c r="I25" s="16">
        <v>21.39</v>
      </c>
      <c r="J25" s="8">
        <f t="shared" si="0"/>
        <v>89496</v>
      </c>
    </row>
    <row r="26" spans="1:10" ht="22.5">
      <c r="A26" s="13" t="s">
        <v>41</v>
      </c>
      <c r="B26" s="27" t="s">
        <v>58</v>
      </c>
      <c r="C26" s="28" t="s">
        <v>80</v>
      </c>
      <c r="D26" s="10">
        <v>1783</v>
      </c>
      <c r="E26" s="168">
        <v>19</v>
      </c>
      <c r="F26" s="7">
        <f>PRODUCT(D26,E26)</f>
        <v>33877</v>
      </c>
      <c r="G26" s="97">
        <v>0.5</v>
      </c>
      <c r="H26" s="7">
        <f>(F26*G26)</f>
        <v>16938.5</v>
      </c>
      <c r="I26" s="16">
        <v>21.39</v>
      </c>
      <c r="J26" s="8">
        <f t="shared" si="0"/>
        <v>362315</v>
      </c>
    </row>
    <row r="27" spans="1:10" s="38" customFormat="1" ht="22.5">
      <c r="A27" s="26" t="s">
        <v>73</v>
      </c>
      <c r="B27" s="27" t="s">
        <v>42</v>
      </c>
      <c r="C27" s="28" t="s">
        <v>81</v>
      </c>
      <c r="D27" s="53">
        <v>1783</v>
      </c>
      <c r="E27" s="181">
        <v>19</v>
      </c>
      <c r="F27" s="46">
        <f>PRODUCT(E27,D27)</f>
        <v>33877</v>
      </c>
      <c r="G27" s="103">
        <v>0.5</v>
      </c>
      <c r="H27" s="63">
        <f>PRODUCT(F27,G27)</f>
        <v>16938.5</v>
      </c>
      <c r="I27" s="143">
        <v>19.57</v>
      </c>
      <c r="J27" s="49">
        <f t="shared" si="0"/>
        <v>331486</v>
      </c>
    </row>
    <row r="28" spans="1:10" ht="22.5">
      <c r="A28" s="13" t="s">
        <v>44</v>
      </c>
      <c r="B28" s="14" t="s">
        <v>45</v>
      </c>
      <c r="C28" s="9" t="s">
        <v>82</v>
      </c>
      <c r="D28" s="10">
        <v>1783</v>
      </c>
      <c r="E28" s="168">
        <v>18</v>
      </c>
      <c r="F28" s="7">
        <f>PRODUCT(D28,E28)</f>
        <v>32094</v>
      </c>
      <c r="G28" s="97">
        <v>1</v>
      </c>
      <c r="H28" s="7">
        <f>(F28*G28)</f>
        <v>32094</v>
      </c>
      <c r="I28" s="16">
        <v>21.39</v>
      </c>
      <c r="J28" s="8">
        <f>(H28*I28)</f>
        <v>686490.66</v>
      </c>
    </row>
    <row r="29" spans="1:10" s="38" customFormat="1" ht="12.75">
      <c r="A29" s="33" t="s">
        <v>46</v>
      </c>
      <c r="B29" s="34" t="s">
        <v>47</v>
      </c>
      <c r="C29" s="35" t="s">
        <v>83</v>
      </c>
      <c r="D29" s="45">
        <v>1783</v>
      </c>
      <c r="E29" s="168">
        <v>18</v>
      </c>
      <c r="F29" s="36">
        <f>PRODUCT(D29:E29)</f>
        <v>32094</v>
      </c>
      <c r="G29" s="100">
        <v>0.08333</v>
      </c>
      <c r="H29" s="36">
        <f>(F29*G29)</f>
        <v>2674.39302</v>
      </c>
      <c r="I29" s="16">
        <v>21.39</v>
      </c>
      <c r="J29" s="8">
        <f t="shared" si="0"/>
        <v>57205</v>
      </c>
    </row>
    <row r="30" spans="1:10" s="38" customFormat="1" ht="22.5">
      <c r="A30" s="33" t="s">
        <v>67</v>
      </c>
      <c r="B30" s="51" t="s">
        <v>64</v>
      </c>
      <c r="C30" s="9" t="s">
        <v>90</v>
      </c>
      <c r="D30" s="111">
        <v>1206</v>
      </c>
      <c r="E30" s="168">
        <v>4</v>
      </c>
      <c r="F30" s="7">
        <f>PRODUCT(D30,E30)</f>
        <v>4824</v>
      </c>
      <c r="G30" s="97">
        <v>0.25</v>
      </c>
      <c r="H30" s="36">
        <f>(F30*G30)</f>
        <v>1206</v>
      </c>
      <c r="I30" s="16">
        <v>21.39</v>
      </c>
      <c r="J30" s="8">
        <f>ROUND(H30*I30,0)</f>
        <v>25796</v>
      </c>
    </row>
    <row r="31" spans="1:10" s="112" customFormat="1" ht="22.5">
      <c r="A31" s="13" t="s">
        <v>68</v>
      </c>
      <c r="B31" s="14" t="s">
        <v>59</v>
      </c>
      <c r="C31" s="9" t="s">
        <v>91</v>
      </c>
      <c r="D31" s="111">
        <v>351</v>
      </c>
      <c r="E31" s="168">
        <v>1</v>
      </c>
      <c r="F31" s="7">
        <f>PRODUCT(D31,E31)</f>
        <v>351</v>
      </c>
      <c r="G31" s="97">
        <v>0.5</v>
      </c>
      <c r="H31" s="7">
        <f>ROUND(F31*G31,0)</f>
        <v>176</v>
      </c>
      <c r="I31" s="16">
        <v>21.39</v>
      </c>
      <c r="J31" s="8">
        <f>ROUND(H31*I31,0)</f>
        <v>3765</v>
      </c>
    </row>
    <row r="32" spans="1:10" s="112" customFormat="1" ht="33.75">
      <c r="A32" s="13" t="s">
        <v>72</v>
      </c>
      <c r="B32" s="14" t="s">
        <v>48</v>
      </c>
      <c r="C32" s="9" t="s">
        <v>84</v>
      </c>
      <c r="D32" s="111">
        <v>0</v>
      </c>
      <c r="E32" s="168">
        <v>0</v>
      </c>
      <c r="F32" s="7">
        <v>0</v>
      </c>
      <c r="G32" s="97">
        <v>0</v>
      </c>
      <c r="H32" s="7">
        <f>(F32*G32)</f>
        <v>0</v>
      </c>
      <c r="I32" s="16">
        <v>0</v>
      </c>
      <c r="J32" s="8">
        <f t="shared" si="0"/>
        <v>0</v>
      </c>
    </row>
    <row r="33" spans="1:10" s="112" customFormat="1" ht="22.5">
      <c r="A33" s="26" t="s">
        <v>72</v>
      </c>
      <c r="B33" s="27" t="s">
        <v>60</v>
      </c>
      <c r="C33" s="28" t="s">
        <v>85</v>
      </c>
      <c r="D33" s="140">
        <v>25</v>
      </c>
      <c r="E33" s="179">
        <v>1</v>
      </c>
      <c r="F33" s="138">
        <f>PRODUCT(D33,E33)</f>
        <v>25</v>
      </c>
      <c r="G33" s="139">
        <v>0.33</v>
      </c>
      <c r="H33" s="138">
        <f>(F33*G33)</f>
        <v>8.25</v>
      </c>
      <c r="I33" s="48">
        <v>19.57</v>
      </c>
      <c r="J33" s="49">
        <f t="shared" si="0"/>
        <v>161</v>
      </c>
    </row>
    <row r="34" spans="1:10" s="38" customFormat="1" ht="13.5" thickBot="1">
      <c r="A34" s="33"/>
      <c r="B34" s="34"/>
      <c r="C34" s="35" t="s">
        <v>43</v>
      </c>
      <c r="D34" s="45">
        <v>25</v>
      </c>
      <c r="E34" s="175">
        <v>1</v>
      </c>
      <c r="F34" s="36">
        <f>PRODUCT(D34,E34)</f>
        <v>25</v>
      </c>
      <c r="G34" s="100">
        <v>0.33</v>
      </c>
      <c r="H34" s="36">
        <f>(F34*G34)</f>
        <v>8.25</v>
      </c>
      <c r="I34" s="37">
        <v>21.39</v>
      </c>
      <c r="J34" s="136">
        <f t="shared" si="0"/>
        <v>176</v>
      </c>
    </row>
    <row r="35" spans="1:10" s="119" customFormat="1" ht="13.5" thickTop="1">
      <c r="A35" s="113" t="s">
        <v>49</v>
      </c>
      <c r="B35" s="114"/>
      <c r="C35" s="115"/>
      <c r="D35" s="116"/>
      <c r="E35" s="182"/>
      <c r="F35" s="117">
        <f>SUM(F21:F34)</f>
        <v>168255</v>
      </c>
      <c r="G35" s="118"/>
      <c r="H35" s="117">
        <f>SUM(H21:H34)</f>
        <v>88152.39302</v>
      </c>
      <c r="J35" s="120">
        <f>J54</f>
        <v>1854736.56</v>
      </c>
    </row>
    <row r="36" spans="1:10" s="42" customFormat="1" ht="12.75">
      <c r="A36" s="87"/>
      <c r="B36" s="88"/>
      <c r="C36" s="58"/>
      <c r="D36" s="59"/>
      <c r="E36" s="183"/>
      <c r="F36" s="54"/>
      <c r="G36" s="104"/>
      <c r="H36" s="54"/>
      <c r="J36" s="89"/>
    </row>
    <row r="37" spans="1:10" s="42" customFormat="1" ht="12.75">
      <c r="A37" s="87"/>
      <c r="B37" s="88"/>
      <c r="C37" s="58"/>
      <c r="D37" s="59"/>
      <c r="E37" s="183"/>
      <c r="F37" s="54"/>
      <c r="G37" s="104"/>
      <c r="H37" s="54"/>
      <c r="J37" s="89"/>
    </row>
    <row r="38" spans="1:10" s="159" customFormat="1" ht="60">
      <c r="A38" s="153" t="s">
        <v>0</v>
      </c>
      <c r="B38" s="154" t="s">
        <v>1</v>
      </c>
      <c r="C38" s="153" t="s">
        <v>2</v>
      </c>
      <c r="D38" s="153" t="s">
        <v>3</v>
      </c>
      <c r="E38" s="169" t="s">
        <v>4</v>
      </c>
      <c r="F38" s="153" t="s">
        <v>5</v>
      </c>
      <c r="G38" s="155" t="s">
        <v>6</v>
      </c>
      <c r="H38" s="156" t="s">
        <v>7</v>
      </c>
      <c r="I38" s="153" t="s">
        <v>8</v>
      </c>
      <c r="J38" s="157" t="s">
        <v>9</v>
      </c>
    </row>
    <row r="39" spans="1:10" s="42" customFormat="1" ht="12.75">
      <c r="A39" s="17" t="s">
        <v>10</v>
      </c>
      <c r="B39" s="17" t="s">
        <v>11</v>
      </c>
      <c r="C39" s="17" t="s">
        <v>12</v>
      </c>
      <c r="D39" s="17" t="s">
        <v>13</v>
      </c>
      <c r="E39" s="170" t="s">
        <v>14</v>
      </c>
      <c r="F39" s="17" t="s">
        <v>15</v>
      </c>
      <c r="G39" s="93" t="s">
        <v>16</v>
      </c>
      <c r="H39" s="18" t="s">
        <v>17</v>
      </c>
      <c r="I39" s="17" t="s">
        <v>18</v>
      </c>
      <c r="J39" s="19" t="s">
        <v>19</v>
      </c>
    </row>
    <row r="40" spans="1:10" s="42" customFormat="1" ht="12.75">
      <c r="A40" s="39"/>
      <c r="B40" s="39"/>
      <c r="C40" s="39"/>
      <c r="D40" s="39"/>
      <c r="E40" s="178"/>
      <c r="F40" s="39"/>
      <c r="G40" s="102"/>
      <c r="H40" s="40"/>
      <c r="I40" s="39"/>
      <c r="J40" s="41"/>
    </row>
    <row r="41" spans="1:10" s="42" customFormat="1" ht="15.75">
      <c r="A41" s="86" t="s">
        <v>50</v>
      </c>
      <c r="B41" s="12"/>
      <c r="C41" s="12"/>
      <c r="D41" s="12"/>
      <c r="E41" s="172"/>
      <c r="F41" s="4"/>
      <c r="G41" s="95"/>
      <c r="H41" s="5"/>
      <c r="I41" s="12"/>
      <c r="J41" s="6"/>
    </row>
    <row r="42" spans="1:10" s="42" customFormat="1" ht="12.75">
      <c r="A42" s="12"/>
      <c r="B42" s="12"/>
      <c r="C42" s="12"/>
      <c r="D42" s="12"/>
      <c r="E42" s="172"/>
      <c r="F42" s="4"/>
      <c r="G42" s="95"/>
      <c r="H42" s="5"/>
      <c r="I42" s="12"/>
      <c r="J42" s="6"/>
    </row>
    <row r="43" spans="1:10" s="126" customFormat="1" ht="22.5">
      <c r="A43" s="13" t="s">
        <v>74</v>
      </c>
      <c r="B43" s="14" t="s">
        <v>86</v>
      </c>
      <c r="C43" s="9" t="s">
        <v>51</v>
      </c>
      <c r="D43" s="121">
        <v>546</v>
      </c>
      <c r="E43" s="174">
        <v>1</v>
      </c>
      <c r="F43" s="122">
        <f>PRODUCT(E43,D43)</f>
        <v>546</v>
      </c>
      <c r="G43" s="123">
        <v>0.16</v>
      </c>
      <c r="H43" s="122">
        <f>SUM(G43*F43)</f>
        <v>87.36</v>
      </c>
      <c r="I43" s="124">
        <v>21.39</v>
      </c>
      <c r="J43" s="125">
        <f>SUM(I43*H43)</f>
        <v>1868.6304</v>
      </c>
    </row>
    <row r="44" spans="1:10" s="126" customFormat="1" ht="22.5">
      <c r="A44" s="13" t="s">
        <v>52</v>
      </c>
      <c r="B44" s="14" t="s">
        <v>87</v>
      </c>
      <c r="C44" s="9" t="s">
        <v>53</v>
      </c>
      <c r="D44" s="121">
        <v>546</v>
      </c>
      <c r="E44" s="174">
        <v>1</v>
      </c>
      <c r="F44" s="122">
        <v>546</v>
      </c>
      <c r="G44" s="123">
        <v>0.16</v>
      </c>
      <c r="H44" s="122">
        <f>SUM(G44*F44)</f>
        <v>87.36</v>
      </c>
      <c r="I44" s="124">
        <v>21.39</v>
      </c>
      <c r="J44" s="125">
        <f>SUM(I44*H44)</f>
        <v>1868.6304</v>
      </c>
    </row>
    <row r="45" spans="1:10" s="126" customFormat="1" ht="22.5">
      <c r="A45" s="13" t="s">
        <v>75</v>
      </c>
      <c r="B45" s="14" t="s">
        <v>88</v>
      </c>
      <c r="C45" s="9" t="s">
        <v>54</v>
      </c>
      <c r="D45" s="121">
        <v>1783</v>
      </c>
      <c r="E45" s="174">
        <v>36</v>
      </c>
      <c r="F45" s="122">
        <f>PRODUCT(E45,D45)</f>
        <v>64188</v>
      </c>
      <c r="G45" s="123">
        <v>0.25</v>
      </c>
      <c r="H45" s="122">
        <f>SUM(G45*F45)</f>
        <v>16047</v>
      </c>
      <c r="I45" s="124">
        <v>21.39</v>
      </c>
      <c r="J45" s="125">
        <f>SUM(I45*H45)</f>
        <v>343245.33</v>
      </c>
    </row>
    <row r="46" spans="1:10" s="135" customFormat="1" ht="23.25" thickBot="1">
      <c r="A46" s="127" t="s">
        <v>76</v>
      </c>
      <c r="B46" s="128" t="s">
        <v>89</v>
      </c>
      <c r="C46" s="129" t="s">
        <v>61</v>
      </c>
      <c r="D46" s="130">
        <v>1783</v>
      </c>
      <c r="E46" s="184">
        <v>18</v>
      </c>
      <c r="F46" s="131">
        <f>PRODUCT(E46,D46)</f>
        <v>32094</v>
      </c>
      <c r="G46" s="132">
        <v>1</v>
      </c>
      <c r="H46" s="131">
        <f>SUM(F46*G46)</f>
        <v>32094</v>
      </c>
      <c r="I46" s="133">
        <v>21.39</v>
      </c>
      <c r="J46" s="134">
        <f>PRODUCT(I46,H46)</f>
        <v>686490.66</v>
      </c>
    </row>
    <row r="47" spans="1:10" s="42" customFormat="1" ht="13.5" thickTop="1">
      <c r="A47" s="87"/>
      <c r="B47" s="88"/>
      <c r="C47" s="58"/>
      <c r="D47" s="59"/>
      <c r="E47" s="183"/>
      <c r="F47" s="54">
        <f>SUM(F43:F46)</f>
        <v>97374</v>
      </c>
      <c r="G47" s="104"/>
      <c r="H47" s="54">
        <f>SUM(H43:H46)</f>
        <v>48315.72</v>
      </c>
      <c r="J47" s="89">
        <f>SUM(J43:J46)</f>
        <v>1033473.2508</v>
      </c>
    </row>
    <row r="48" spans="1:10" s="42" customFormat="1" ht="12.75">
      <c r="A48" s="87"/>
      <c r="B48" s="88"/>
      <c r="C48" s="58"/>
      <c r="D48" s="59"/>
      <c r="E48" s="183"/>
      <c r="F48" s="54"/>
      <c r="G48" s="104"/>
      <c r="H48" s="54"/>
      <c r="J48" s="89"/>
    </row>
    <row r="49" spans="1:10" s="42" customFormat="1" ht="13.5" thickBot="1">
      <c r="A49" s="87"/>
      <c r="B49" s="88"/>
      <c r="C49" s="58"/>
      <c r="D49" s="59"/>
      <c r="E49" s="183"/>
      <c r="F49" s="54"/>
      <c r="G49" s="104"/>
      <c r="H49" s="54"/>
      <c r="J49" s="89"/>
    </row>
    <row r="50" spans="1:10" s="60" customFormat="1" ht="18.75" thickBot="1">
      <c r="A50" s="92" t="s">
        <v>55</v>
      </c>
      <c r="B50" s="64"/>
      <c r="C50" s="65"/>
      <c r="D50" s="66"/>
      <c r="E50" s="185"/>
      <c r="F50" s="67"/>
      <c r="G50" s="105"/>
      <c r="H50" s="110"/>
      <c r="I50" s="68"/>
      <c r="J50" s="69"/>
    </row>
    <row r="51" spans="1:10" s="166" customFormat="1" ht="60">
      <c r="A51" s="160" t="s">
        <v>0</v>
      </c>
      <c r="B51" s="161" t="s">
        <v>1</v>
      </c>
      <c r="C51" s="162" t="s">
        <v>2</v>
      </c>
      <c r="D51" s="162" t="s">
        <v>3</v>
      </c>
      <c r="E51" s="186" t="s">
        <v>4</v>
      </c>
      <c r="F51" s="162" t="s">
        <v>5</v>
      </c>
      <c r="G51" s="163" t="s">
        <v>6</v>
      </c>
      <c r="H51" s="164" t="s">
        <v>7</v>
      </c>
      <c r="I51" s="162" t="s">
        <v>8</v>
      </c>
      <c r="J51" s="165" t="s">
        <v>9</v>
      </c>
    </row>
    <row r="52" spans="1:10" ht="12.75">
      <c r="A52" s="90" t="s">
        <v>10</v>
      </c>
      <c r="B52" s="17" t="s">
        <v>11</v>
      </c>
      <c r="C52" s="17" t="s">
        <v>12</v>
      </c>
      <c r="D52" s="17" t="s">
        <v>13</v>
      </c>
      <c r="E52" s="170" t="s">
        <v>14</v>
      </c>
      <c r="F52" s="17" t="s">
        <v>15</v>
      </c>
      <c r="G52" s="93" t="s">
        <v>16</v>
      </c>
      <c r="H52" s="18" t="s">
        <v>17</v>
      </c>
      <c r="I52" s="17" t="s">
        <v>18</v>
      </c>
      <c r="J52" s="91" t="s">
        <v>19</v>
      </c>
    </row>
    <row r="53" spans="1:10" s="42" customFormat="1" ht="12.75">
      <c r="A53" s="70"/>
      <c r="B53" s="71" t="s">
        <v>36</v>
      </c>
      <c r="C53" s="72"/>
      <c r="D53" s="73"/>
      <c r="E53" s="187"/>
      <c r="F53" s="74">
        <f>SUM(F6:F13)</f>
        <v>79896</v>
      </c>
      <c r="G53" s="106"/>
      <c r="H53" s="75">
        <f>SUM(H6:H13)</f>
        <v>32239.84</v>
      </c>
      <c r="I53" s="76"/>
      <c r="J53" s="77">
        <f>SUM(J6:J13)</f>
        <v>689609.9676</v>
      </c>
    </row>
    <row r="54" spans="1:10" s="42" customFormat="1" ht="13.5" thickBot="1">
      <c r="A54" s="145"/>
      <c r="B54" s="146" t="s">
        <v>49</v>
      </c>
      <c r="C54" s="151"/>
      <c r="D54" s="152"/>
      <c r="E54" s="188"/>
      <c r="F54" s="147">
        <f>SUM(F21:F34)</f>
        <v>168255</v>
      </c>
      <c r="G54" s="148"/>
      <c r="H54" s="149">
        <f>SUM(H21:H34)</f>
        <v>88152.39302</v>
      </c>
      <c r="I54" s="150"/>
      <c r="J54" s="144">
        <f>SUM(J21:J34)</f>
        <v>1854736.56</v>
      </c>
    </row>
    <row r="55" spans="1:10" s="61" customFormat="1" ht="14.25" thickBot="1" thickTop="1">
      <c r="A55" s="78"/>
      <c r="B55" s="79" t="s">
        <v>56</v>
      </c>
      <c r="C55" s="80"/>
      <c r="D55" s="81"/>
      <c r="E55" s="189"/>
      <c r="F55" s="82">
        <f>SUM(F53:F54)</f>
        <v>248151</v>
      </c>
      <c r="G55" s="107"/>
      <c r="H55" s="83">
        <f>SUM(H53:H54)</f>
        <v>120392.23302</v>
      </c>
      <c r="I55" s="84"/>
      <c r="J55" s="85">
        <f>SUM(J53:J54)</f>
        <v>2544346.5276</v>
      </c>
    </row>
    <row r="56" spans="1:10" ht="12.75">
      <c r="A56" s="13"/>
      <c r="B56" s="14"/>
      <c r="C56" s="9"/>
      <c r="D56" s="10"/>
      <c r="E56" s="168"/>
      <c r="F56" s="7"/>
      <c r="G56" s="97"/>
      <c r="H56" s="7"/>
      <c r="I56" s="16"/>
      <c r="J56" s="8"/>
    </row>
  </sheetData>
  <printOptions horizontalCentered="1"/>
  <pageMargins left="0.22" right="0.22" top="1.25" bottom="0" header="0.25" footer="0.22"/>
  <pageSetup orientation="landscape" scale="95" r:id="rId1"/>
  <headerFooter alignWithMargins="0">
    <oddHeader>&amp;C&amp;"Arial,Bold"&amp;16 7 CFR PART 1980-D
PAPERWORK BURDEN PACKAGE
SECTION 502 GUARANTEED RURAL HOUSING PROGRAM&amp;RMay 2006</oddHeader>
    <oddFooter>&amp;C1980grid2006.xls&amp;RPage &amp;P</oddFooter>
  </headerFooter>
  <rowBreaks count="3" manualBreakCount="3">
    <brk id="14" max="255" man="1"/>
    <brk id="37" max="65535" man="1"/>
    <brk id="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jeanne.jacobs</cp:lastModifiedBy>
  <cp:lastPrinted>2006-12-01T15:55:35Z</cp:lastPrinted>
  <dcterms:created xsi:type="dcterms:W3CDTF">2000-02-02T18:16:12Z</dcterms:created>
  <dcterms:modified xsi:type="dcterms:W3CDTF">2007-03-15T19:53:28Z</dcterms:modified>
  <cp:category/>
  <cp:version/>
  <cp:contentType/>
  <cp:contentStatus/>
</cp:coreProperties>
</file>