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Recordkeeping #0026" sheetId="1" r:id="rId1"/>
  </sheets>
  <definedNames>
    <definedName name="_xlnm.Print_Titles" localSheetId="0">'Recordkeeping #0026'!$2:$3</definedName>
  </definedNames>
  <calcPr fullCalcOnLoad="1"/>
</workbook>
</file>

<file path=xl/sharedStrings.xml><?xml version="1.0" encoding="utf-8"?>
<sst xmlns="http://schemas.openxmlformats.org/spreadsheetml/2006/main" count="82" uniqueCount="80">
  <si>
    <t>Title</t>
  </si>
  <si>
    <t>A</t>
  </si>
  <si>
    <t>B</t>
  </si>
  <si>
    <t>C</t>
  </si>
  <si>
    <t>D</t>
  </si>
  <si>
    <t>E</t>
  </si>
  <si>
    <t>F</t>
  </si>
  <si>
    <t>G</t>
  </si>
  <si>
    <t>H</t>
  </si>
  <si>
    <t>RECORDKEEPING</t>
  </si>
  <si>
    <t>STATE AGENCY LEVEL</t>
  </si>
  <si>
    <t>245.3 (a)</t>
  </si>
  <si>
    <t>245.4 (e)</t>
  </si>
  <si>
    <t>245.9 (g)</t>
  </si>
  <si>
    <t>245.11 (h)</t>
  </si>
  <si>
    <t>245.6 (b)</t>
  </si>
  <si>
    <t>245.6a (a)(2)</t>
  </si>
  <si>
    <t>245.6a (b)(1)</t>
  </si>
  <si>
    <t>245.6a (b)(2)</t>
  </si>
  <si>
    <t>245.6a (b)(3)</t>
  </si>
  <si>
    <t>245.6a (c)</t>
  </si>
  <si>
    <t>245.6a (e)</t>
  </si>
  <si>
    <t>245.7 (a)(1)</t>
  </si>
  <si>
    <t>245.6 (c)</t>
  </si>
  <si>
    <t>245.9 (a)</t>
  </si>
  <si>
    <t>State Agency Burden</t>
  </si>
  <si>
    <t>Recordkeeping Grand Total</t>
  </si>
  <si>
    <t>SAs retain district level data</t>
  </si>
  <si>
    <t>245.11(i)</t>
  </si>
  <si>
    <t>Estimated Number of Respondents</t>
  </si>
  <si>
    <t>Reports Filed Annually</t>
  </si>
  <si>
    <t>Estimated Avg. No. of Manhours Per Respones</t>
  </si>
  <si>
    <t>Previously Approved</t>
  </si>
  <si>
    <t>Program Change</t>
  </si>
  <si>
    <t>Adjustment</t>
  </si>
  <si>
    <t>Total Difference</t>
  </si>
  <si>
    <t>SA announces eligibility guidelines, and maintains documentation that it has done so.</t>
  </si>
  <si>
    <t>Puerto Rico and Virgin Islands SAs maintain on file all information related to their statistical surveys.</t>
  </si>
  <si>
    <t>SA shall retain records related to the implementation of Provision 2 and Provision 3 for 3 years after submission of the last Claim for Reimbursement.</t>
  </si>
  <si>
    <t>SA s maintain information on schools participating and extensions granted in Provision 2 and 3</t>
  </si>
  <si>
    <t>State Agency Level Totals</t>
  </si>
  <si>
    <t>SCHOOL FOOD AUTHORITY/SPONSOR LEVEL</t>
  </si>
  <si>
    <t>SFAs develop notice to parents containing eligibility criteria , and maintain documentation of having done so. SFAs operating under Provision 2 and 3 are exempt from this requirement.</t>
  </si>
  <si>
    <t>245.5 (a) (1), 245.9 (b-e)</t>
  </si>
  <si>
    <t xml:space="preserve">245.5 (a) (2), 245.9 (b-e), </t>
  </si>
  <si>
    <t>SFAs develop and distribute a public release with information operating under Provision 2 and 3 similar to letter to parents. SFAs are exempt from this requirement.</t>
  </si>
  <si>
    <t>245.6 (a), 249.9 (b-e)</t>
  </si>
  <si>
    <t>SFAs develop and distribute supplies of form to be used by households to apply for benefits.  SFAs operating under Provisions 2 and 3 are exempt from this requirement.</t>
  </si>
  <si>
    <t xml:space="preserve">SFAs using direct certification must obtain documentation of eligibility, and maintain records for 3 years. </t>
  </si>
  <si>
    <t>SFAs document and retain on file reasons for ineligibility determinations.</t>
  </si>
  <si>
    <t>245.6 (b) (1)</t>
  </si>
  <si>
    <t>SFAs notify households of selection for verification and proof of eligibility.</t>
  </si>
  <si>
    <t>SFAs review written evidence and recalculation income to verify eligibility.</t>
  </si>
  <si>
    <t>SFAs make collateral contacts to obtain information not obtained by written evidence.</t>
  </si>
  <si>
    <t>SFAs make any other verfication efforts using agency records.</t>
  </si>
  <si>
    <t>SFAs maintain summary of verification efforts.</t>
  </si>
  <si>
    <t>SFAs maintain records of verification activity for verified households.</t>
  </si>
  <si>
    <t>SFAs provide 10-day advance notice of termination or change in benefits because of verification.</t>
  </si>
  <si>
    <t>SFAs prepare and file written records of each hearing.</t>
  </si>
  <si>
    <t>245.9 (g) &amp; (h)</t>
  </si>
  <si>
    <t>SFAs shall retain records related to the implementation of Provisions 2 and 3 for 3 years after submission of the last Claim for Reimbursement.</t>
  </si>
  <si>
    <t>SFAs shall amend F/RP Policy statement to include special assistance information and certifiy schools as eligible.</t>
  </si>
  <si>
    <t>245.9 (c) &amp; (f)</t>
  </si>
  <si>
    <t>School Food Authority/Sponsor Level Totals</t>
  </si>
  <si>
    <t>SCHOOL/SITE LEVEL</t>
  </si>
  <si>
    <t>Schools distribute application forms to households.  Schools participating under Provision 2 and 3 are exempt from this requirement.</t>
  </si>
  <si>
    <t>Schools review applications, make eligibility determinations.  Schools participating under Provisions 2 and 3 are exempt from this requirement.</t>
  </si>
  <si>
    <t>245.6 &amp; 245.9</t>
  </si>
  <si>
    <t>245.6 (b) &amp; 245.9</t>
  </si>
  <si>
    <t>Schools file applications on behalf of children they know to be eligible, but whose household submitted no application.</t>
  </si>
  <si>
    <t>Schools maintain documentation to show they notified families of children on whose behalf they filed applications.</t>
  </si>
  <si>
    <t>Schools operating under Special Assistance Provision 1 may reduce the annula certification of children eligible for free meals to once every two years.</t>
  </si>
  <si>
    <t>School/Site Level Totals</t>
  </si>
  <si>
    <t>Summary of Recordkeeping Burden</t>
  </si>
  <si>
    <t>School Food Authority/Sponsor Burden</t>
  </si>
  <si>
    <t>School/Site Burden</t>
  </si>
  <si>
    <t>Section of Regulation</t>
  </si>
  <si>
    <r>
      <t xml:space="preserve">Total Annual Responses               </t>
    </r>
    <r>
      <rPr>
        <sz val="10"/>
        <rFont val="Arial Narrow"/>
        <family val="2"/>
      </rPr>
      <t xml:space="preserve"> (Col. DxE)</t>
    </r>
  </si>
  <si>
    <r>
      <t xml:space="preserve">Form Number      </t>
    </r>
    <r>
      <rPr>
        <sz val="10"/>
        <rFont val="Arial Narrow"/>
        <family val="2"/>
      </rPr>
      <t xml:space="preserve"> (if any)</t>
    </r>
  </si>
  <si>
    <r>
      <t xml:space="preserve">Estimated Total Manhours    </t>
    </r>
    <r>
      <rPr>
        <sz val="10"/>
        <rFont val="Arial Narrow"/>
        <family val="2"/>
      </rPr>
      <t xml:space="preserve">           (Col. FxG)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</si>
</sst>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00"/>
    <numFmt numFmtId="167" formatCode="_(* #,##0.000_);_(* \(#,##0.000\);_(* &quot;-&quot;??_);_(@_)"/>
    <numFmt numFmtId="168" formatCode="_(* #,##0.0_);_(* \(#,##0.0\);_(* &quot;-&quot;??_);_(@_)"/>
    <numFmt numFmtId="169" formatCode="0.0000"/>
    <numFmt numFmtId="170" formatCode="_(* #,##0_);_(* \(#,##0\);_(* &quot;-&quot;??_);_(@_)"/>
    <numFmt numFmtId="171" formatCode="#,##0.0"/>
    <numFmt numFmtId="172" formatCode="_(* #,##0.000_);_(* \(#,##0.000\);_(* &quot;-&quot;???_);_(@_)"/>
    <numFmt numFmtId="173" formatCode="#,##0.000_);\(#,##0.000\)"/>
    <numFmt numFmtId="174" formatCode="0.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ck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ck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5" fontId="0" fillId="0" borderId="2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3" fontId="0" fillId="0" borderId="2" xfId="0" applyNumberFormat="1" applyBorder="1" applyAlignment="1">
      <alignment vertical="center" wrapText="1"/>
    </xf>
    <xf numFmtId="167" fontId="0" fillId="0" borderId="2" xfId="15" applyNumberFormat="1" applyBorder="1" applyAlignment="1">
      <alignment vertical="center" wrapText="1"/>
    </xf>
    <xf numFmtId="166" fontId="0" fillId="0" borderId="2" xfId="0" applyNumberFormat="1" applyBorder="1" applyAlignment="1">
      <alignment vertical="center" wrapText="1"/>
    </xf>
    <xf numFmtId="170" fontId="0" fillId="0" borderId="2" xfId="15" applyNumberFormat="1" applyBorder="1" applyAlignment="1">
      <alignment vertical="center" wrapText="1"/>
    </xf>
    <xf numFmtId="165" fontId="0" fillId="0" borderId="2" xfId="0" applyNumberFormat="1" applyBorder="1" applyAlignment="1">
      <alignment vertical="center" wrapText="1"/>
    </xf>
    <xf numFmtId="0" fontId="0" fillId="2" borderId="7" xfId="0" applyFill="1" applyBorder="1" applyAlignment="1">
      <alignment/>
    </xf>
    <xf numFmtId="166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2" fontId="0" fillId="0" borderId="2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3" borderId="10" xfId="0" applyFill="1" applyBorder="1" applyAlignment="1">
      <alignment/>
    </xf>
    <xf numFmtId="0" fontId="0" fillId="3" borderId="1" xfId="0" applyFill="1" applyBorder="1" applyAlignment="1">
      <alignment/>
    </xf>
    <xf numFmtId="165" fontId="0" fillId="0" borderId="9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3" xfId="0" applyFill="1" applyBorder="1" applyAlignment="1">
      <alignment/>
    </xf>
    <xf numFmtId="165" fontId="0" fillId="0" borderId="9" xfId="0" applyNumberForma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2" fontId="0" fillId="0" borderId="9" xfId="0" applyNumberFormat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167" fontId="0" fillId="0" borderId="12" xfId="15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167" fontId="0" fillId="0" borderId="2" xfId="15" applyNumberForma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167" fontId="0" fillId="0" borderId="9" xfId="15" applyNumberForma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7" fontId="1" fillId="0" borderId="16" xfId="15" applyNumberFormat="1" applyFont="1" applyBorder="1" applyAlignment="1">
      <alignment horizontal="right" vertical="center"/>
    </xf>
    <xf numFmtId="166" fontId="0" fillId="0" borderId="17" xfId="0" applyNumberFormat="1" applyFill="1" applyBorder="1" applyAlignment="1">
      <alignment vertical="center"/>
    </xf>
    <xf numFmtId="166" fontId="0" fillId="0" borderId="17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166" fontId="0" fillId="0" borderId="17" xfId="0" applyNumberFormat="1" applyBorder="1" applyAlignment="1">
      <alignment vertical="center" wrapText="1"/>
    </xf>
    <xf numFmtId="166" fontId="0" fillId="0" borderId="18" xfId="0" applyNumberFormat="1" applyBorder="1" applyAlignment="1">
      <alignment vertical="center" wrapText="1"/>
    </xf>
    <xf numFmtId="167" fontId="1" fillId="0" borderId="20" xfId="15" applyNumberFormat="1" applyFont="1" applyBorder="1" applyAlignment="1">
      <alignment vertical="center"/>
    </xf>
    <xf numFmtId="0" fontId="0" fillId="2" borderId="21" xfId="0" applyFill="1" applyBorder="1" applyAlignment="1">
      <alignment/>
    </xf>
    <xf numFmtId="165" fontId="0" fillId="0" borderId="22" xfId="0" applyNumberFormat="1" applyBorder="1" applyAlignment="1">
      <alignment vertical="center"/>
    </xf>
    <xf numFmtId="165" fontId="1" fillId="0" borderId="23" xfId="0" applyNumberFormat="1" applyFont="1" applyBorder="1" applyAlignment="1">
      <alignment vertical="center"/>
    </xf>
    <xf numFmtId="167" fontId="0" fillId="0" borderId="22" xfId="15" applyNumberFormat="1" applyBorder="1" applyAlignment="1">
      <alignment vertical="center" wrapText="1"/>
    </xf>
    <xf numFmtId="165" fontId="0" fillId="0" borderId="22" xfId="0" applyNumberFormat="1" applyBorder="1" applyAlignment="1">
      <alignment vertical="center" wrapText="1"/>
    </xf>
    <xf numFmtId="165" fontId="0" fillId="0" borderId="24" xfId="0" applyNumberFormat="1" applyBorder="1" applyAlignment="1">
      <alignment vertical="center" wrapText="1"/>
    </xf>
    <xf numFmtId="167" fontId="0" fillId="0" borderId="25" xfId="15" applyNumberFormat="1" applyBorder="1" applyAlignment="1">
      <alignment vertical="center"/>
    </xf>
    <xf numFmtId="167" fontId="0" fillId="0" borderId="22" xfId="15" applyNumberFormat="1" applyBorder="1" applyAlignment="1">
      <alignment vertical="center"/>
    </xf>
    <xf numFmtId="165" fontId="0" fillId="0" borderId="24" xfId="0" applyNumberFormat="1" applyBorder="1" applyAlignment="1">
      <alignment vertical="center"/>
    </xf>
    <xf numFmtId="167" fontId="1" fillId="0" borderId="26" xfId="15" applyNumberFormat="1" applyFont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27" xfId="0" applyFill="1" applyBorder="1" applyAlignment="1">
      <alignment/>
    </xf>
    <xf numFmtId="17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vertical="center"/>
    </xf>
    <xf numFmtId="0" fontId="0" fillId="3" borderId="32" xfId="0" applyFill="1" applyBorder="1" applyAlignment="1">
      <alignment vertical="center"/>
    </xf>
    <xf numFmtId="0" fontId="6" fillId="0" borderId="3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3" borderId="34" xfId="0" applyFont="1" applyFill="1" applyBorder="1" applyAlignment="1">
      <alignment vertical="center"/>
    </xf>
    <xf numFmtId="165" fontId="0" fillId="0" borderId="35" xfId="0" applyNumberFormat="1" applyFont="1" applyBorder="1" applyAlignment="1">
      <alignment vertical="center"/>
    </xf>
    <xf numFmtId="165" fontId="0" fillId="0" borderId="36" xfId="0" applyNumberFormat="1" applyFont="1" applyBorder="1" applyAlignment="1">
      <alignment vertical="center"/>
    </xf>
    <xf numFmtId="0" fontId="0" fillId="4" borderId="36" xfId="0" applyFont="1" applyFill="1" applyBorder="1" applyAlignment="1">
      <alignment/>
    </xf>
    <xf numFmtId="0" fontId="0" fillId="4" borderId="34" xfId="0" applyFont="1" applyFill="1" applyBorder="1" applyAlignment="1">
      <alignment/>
    </xf>
    <xf numFmtId="165" fontId="0" fillId="0" borderId="37" xfId="0" applyNumberFormat="1" applyFont="1" applyBorder="1" applyAlignment="1">
      <alignment vertical="center" wrapText="1"/>
    </xf>
    <xf numFmtId="0" fontId="0" fillId="3" borderId="2" xfId="0" applyFont="1" applyFill="1" applyBorder="1" applyAlignment="1">
      <alignment vertical="center"/>
    </xf>
    <xf numFmtId="166" fontId="0" fillId="0" borderId="22" xfId="0" applyNumberFormat="1" applyFont="1" applyBorder="1" applyAlignment="1">
      <alignment vertical="center"/>
    </xf>
    <xf numFmtId="166" fontId="0" fillId="0" borderId="17" xfId="0" applyNumberFormat="1" applyFont="1" applyBorder="1" applyAlignment="1">
      <alignment vertical="center"/>
    </xf>
    <xf numFmtId="0" fontId="0" fillId="4" borderId="17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165" fontId="0" fillId="0" borderId="38" xfId="0" applyNumberFormat="1" applyFont="1" applyBorder="1" applyAlignment="1">
      <alignment vertical="center" wrapText="1"/>
    </xf>
    <xf numFmtId="0" fontId="0" fillId="3" borderId="39" xfId="0" applyFont="1" applyFill="1" applyBorder="1" applyAlignment="1">
      <alignment vertical="center"/>
    </xf>
    <xf numFmtId="166" fontId="0" fillId="0" borderId="40" xfId="0" applyNumberFormat="1" applyFont="1" applyBorder="1" applyAlignment="1">
      <alignment vertical="center"/>
    </xf>
    <xf numFmtId="166" fontId="0" fillId="0" borderId="41" xfId="0" applyNumberFormat="1" applyFont="1" applyBorder="1" applyAlignment="1">
      <alignment vertical="center"/>
    </xf>
    <xf numFmtId="0" fontId="0" fillId="4" borderId="39" xfId="0" applyFont="1" applyFill="1" applyBorder="1" applyAlignment="1">
      <alignment/>
    </xf>
    <xf numFmtId="165" fontId="0" fillId="0" borderId="42" xfId="0" applyNumberFormat="1" applyFont="1" applyBorder="1" applyAlignment="1">
      <alignment vertical="center" wrapText="1"/>
    </xf>
    <xf numFmtId="167" fontId="0" fillId="0" borderId="43" xfId="15" applyNumberFormat="1" applyFont="1" applyBorder="1" applyAlignment="1">
      <alignment horizontal="right" vertical="center"/>
    </xf>
    <xf numFmtId="167" fontId="0" fillId="0" borderId="44" xfId="15" applyNumberFormat="1" applyFont="1" applyBorder="1" applyAlignment="1">
      <alignment horizontal="right" vertical="center"/>
    </xf>
    <xf numFmtId="167" fontId="0" fillId="0" borderId="45" xfId="15" applyNumberFormat="1" applyFont="1" applyBorder="1" applyAlignment="1">
      <alignment horizontal="right" vertical="center"/>
    </xf>
    <xf numFmtId="166" fontId="0" fillId="0" borderId="15" xfId="0" applyNumberFormat="1" applyBorder="1" applyAlignment="1">
      <alignment/>
    </xf>
    <xf numFmtId="0" fontId="1" fillId="0" borderId="46" xfId="0" applyFont="1" applyBorder="1" applyAlignment="1">
      <alignment/>
    </xf>
    <xf numFmtId="0" fontId="1" fillId="0" borderId="46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0" fillId="0" borderId="46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165" fontId="0" fillId="0" borderId="9" xfId="0" applyNumberFormat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0" fillId="2" borderId="50" xfId="0" applyFill="1" applyBorder="1" applyAlignment="1">
      <alignment/>
    </xf>
    <xf numFmtId="0" fontId="0" fillId="2" borderId="51" xfId="0" applyFill="1" applyBorder="1" applyAlignment="1">
      <alignment/>
    </xf>
    <xf numFmtId="0" fontId="0" fillId="0" borderId="14" xfId="0" applyBorder="1" applyAlignment="1">
      <alignment vertical="center"/>
    </xf>
    <xf numFmtId="166" fontId="0" fillId="2" borderId="50" xfId="0" applyNumberFormat="1" applyFill="1" applyBorder="1" applyAlignment="1">
      <alignment/>
    </xf>
    <xf numFmtId="0" fontId="0" fillId="2" borderId="52" xfId="0" applyFill="1" applyBorder="1" applyAlignment="1">
      <alignment/>
    </xf>
    <xf numFmtId="167" fontId="1" fillId="0" borderId="3" xfId="0" applyNumberFormat="1" applyFont="1" applyBorder="1" applyAlignment="1">
      <alignment vertical="center" wrapText="1"/>
    </xf>
    <xf numFmtId="167" fontId="1" fillId="0" borderId="23" xfId="0" applyNumberFormat="1" applyFont="1" applyBorder="1" applyAlignment="1">
      <alignment vertical="center" wrapText="1"/>
    </xf>
    <xf numFmtId="167" fontId="1" fillId="0" borderId="19" xfId="0" applyNumberFormat="1" applyFont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9" fontId="0" fillId="0" borderId="19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65" fontId="0" fillId="0" borderId="53" xfId="0" applyNumberFormat="1" applyFill="1" applyBorder="1" applyAlignment="1">
      <alignment vertical="center"/>
    </xf>
    <xf numFmtId="3" fontId="0" fillId="0" borderId="3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167" fontId="1" fillId="0" borderId="3" xfId="15" applyNumberFormat="1" applyFont="1" applyBorder="1" applyAlignment="1">
      <alignment vertical="center"/>
    </xf>
    <xf numFmtId="167" fontId="1" fillId="0" borderId="23" xfId="15" applyNumberFormat="1" applyFont="1" applyBorder="1" applyAlignment="1">
      <alignment vertical="center"/>
    </xf>
    <xf numFmtId="167" fontId="1" fillId="0" borderId="19" xfId="15" applyNumberFormat="1" applyFont="1" applyBorder="1" applyAlignment="1">
      <alignment vertical="center"/>
    </xf>
    <xf numFmtId="0" fontId="0" fillId="4" borderId="3" xfId="0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165" fontId="1" fillId="0" borderId="14" xfId="0" applyNumberFormat="1" applyFont="1" applyBorder="1" applyAlignment="1" applyProtection="1">
      <alignment/>
      <protection/>
    </xf>
    <xf numFmtId="166" fontId="0" fillId="0" borderId="14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74" fontId="0" fillId="0" borderId="19" xfId="0" applyNumberFormat="1" applyBorder="1" applyAlignment="1">
      <alignment vertical="center"/>
    </xf>
    <xf numFmtId="174" fontId="0" fillId="0" borderId="53" xfId="0" applyNumberFormat="1" applyFill="1" applyBorder="1" applyAlignment="1">
      <alignment vertical="center"/>
    </xf>
    <xf numFmtId="0" fontId="4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1">
      <selection activeCell="C1" sqref="C1"/>
    </sheetView>
  </sheetViews>
  <sheetFormatPr defaultColWidth="9.140625" defaultRowHeight="12.75"/>
  <cols>
    <col min="1" max="1" width="11.421875" style="0" customWidth="1"/>
    <col min="2" max="2" width="30.7109375" style="0" customWidth="1"/>
    <col min="3" max="3" width="11.00390625" style="0" customWidth="1"/>
    <col min="4" max="4" width="12.57421875" style="0" customWidth="1"/>
    <col min="6" max="6" width="15.140625" style="0" customWidth="1"/>
    <col min="7" max="7" width="14.00390625" style="0" customWidth="1"/>
    <col min="8" max="8" width="14.140625" style="0" customWidth="1"/>
    <col min="9" max="9" width="14.28125" style="0" customWidth="1"/>
    <col min="10" max="10" width="11.140625" style="0" customWidth="1"/>
    <col min="11" max="11" width="12.00390625" style="0" customWidth="1"/>
    <col min="12" max="12" width="11.421875" style="0" customWidth="1"/>
  </cols>
  <sheetData>
    <row r="1" spans="1:12" ht="16.5" thickBot="1">
      <c r="A1" s="139" t="s">
        <v>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/>
    </row>
    <row r="2" spans="1:16" ht="39.75" thickBot="1" thickTop="1">
      <c r="A2" s="77" t="s">
        <v>76</v>
      </c>
      <c r="B2" s="77" t="s">
        <v>0</v>
      </c>
      <c r="C2" s="77" t="s">
        <v>78</v>
      </c>
      <c r="D2" s="77" t="s">
        <v>29</v>
      </c>
      <c r="E2" s="77" t="s">
        <v>30</v>
      </c>
      <c r="F2" s="77" t="s">
        <v>77</v>
      </c>
      <c r="G2" s="77" t="s">
        <v>31</v>
      </c>
      <c r="H2" s="77" t="s">
        <v>79</v>
      </c>
      <c r="I2" s="78" t="s">
        <v>32</v>
      </c>
      <c r="J2" s="79" t="s">
        <v>33</v>
      </c>
      <c r="K2" s="79" t="s">
        <v>34</v>
      </c>
      <c r="L2" s="79" t="s">
        <v>35</v>
      </c>
      <c r="M2" s="3"/>
      <c r="N2" s="3"/>
      <c r="O2" s="3"/>
      <c r="P2" s="3"/>
    </row>
    <row r="3" spans="1:12" ht="14.25" thickBot="1" thickTop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4"/>
      <c r="J3" s="25"/>
      <c r="K3" s="25"/>
      <c r="L3" s="25"/>
    </row>
    <row r="4" spans="1:12" ht="24.75" customHeight="1" thickTop="1">
      <c r="A4" s="9" t="s">
        <v>10</v>
      </c>
      <c r="B4" s="10"/>
      <c r="C4" s="11"/>
      <c r="D4" s="11"/>
      <c r="E4" s="11"/>
      <c r="F4" s="11"/>
      <c r="G4" s="11"/>
      <c r="H4" s="58"/>
      <c r="I4" s="12"/>
      <c r="J4" s="12"/>
      <c r="K4" s="12"/>
      <c r="L4" s="12"/>
    </row>
    <row r="5" spans="1:12" ht="38.25">
      <c r="A5" s="5" t="s">
        <v>11</v>
      </c>
      <c r="B5" s="6" t="s">
        <v>36</v>
      </c>
      <c r="C5" s="5"/>
      <c r="D5" s="5">
        <v>54</v>
      </c>
      <c r="E5" s="5">
        <v>1</v>
      </c>
      <c r="F5" s="7">
        <f>D5*E5</f>
        <v>54</v>
      </c>
      <c r="G5" s="5">
        <v>0.25</v>
      </c>
      <c r="H5" s="59">
        <f>F5*G5</f>
        <v>13.5</v>
      </c>
      <c r="I5" s="51">
        <v>13.5</v>
      </c>
      <c r="J5" s="28"/>
      <c r="K5" s="28"/>
      <c r="L5" s="2">
        <f aca="true" t="shared" si="0" ref="L5:L10">SUM(H5-I5)</f>
        <v>0</v>
      </c>
    </row>
    <row r="6" spans="1:12" ht="38.25">
      <c r="A6" s="5" t="s">
        <v>12</v>
      </c>
      <c r="B6" s="6" t="s">
        <v>37</v>
      </c>
      <c r="C6" s="5"/>
      <c r="D6" s="5">
        <v>2</v>
      </c>
      <c r="E6" s="5">
        <v>1</v>
      </c>
      <c r="F6" s="7">
        <v>2</v>
      </c>
      <c r="G6" s="7">
        <v>1.5</v>
      </c>
      <c r="H6" s="59">
        <v>3</v>
      </c>
      <c r="I6" s="51">
        <v>3</v>
      </c>
      <c r="J6" s="28"/>
      <c r="K6" s="28"/>
      <c r="L6" s="2">
        <f t="shared" si="0"/>
        <v>0</v>
      </c>
    </row>
    <row r="7" spans="1:12" ht="63.75">
      <c r="A7" s="5" t="s">
        <v>13</v>
      </c>
      <c r="B7" s="6" t="s">
        <v>38</v>
      </c>
      <c r="C7" s="5"/>
      <c r="D7" s="5">
        <v>54</v>
      </c>
      <c r="E7" s="5">
        <v>1</v>
      </c>
      <c r="F7" s="7">
        <f>D7*E7</f>
        <v>54</v>
      </c>
      <c r="G7" s="5">
        <v>12</v>
      </c>
      <c r="H7" s="59">
        <f>F7*G7</f>
        <v>648</v>
      </c>
      <c r="I7" s="51">
        <v>648</v>
      </c>
      <c r="J7" s="28"/>
      <c r="K7" s="28"/>
      <c r="L7" s="2">
        <f t="shared" si="0"/>
        <v>0</v>
      </c>
    </row>
    <row r="8" spans="1:12" ht="51">
      <c r="A8" s="5" t="s">
        <v>14</v>
      </c>
      <c r="B8" s="6" t="s">
        <v>39</v>
      </c>
      <c r="C8" s="5"/>
      <c r="D8" s="5">
        <v>54</v>
      </c>
      <c r="E8" s="5">
        <v>1</v>
      </c>
      <c r="F8" s="7">
        <f>D8*E8</f>
        <v>54</v>
      </c>
      <c r="G8" s="5">
        <v>3</v>
      </c>
      <c r="H8" s="59">
        <f>F8*G8</f>
        <v>162</v>
      </c>
      <c r="I8" s="52">
        <v>162</v>
      </c>
      <c r="J8" s="28"/>
      <c r="K8" s="28"/>
      <c r="L8" s="2">
        <f t="shared" si="0"/>
        <v>0</v>
      </c>
    </row>
    <row r="9" spans="1:12" ht="49.5" customHeight="1" thickBot="1">
      <c r="A9" s="44" t="s">
        <v>28</v>
      </c>
      <c r="B9" s="23" t="s">
        <v>27</v>
      </c>
      <c r="C9" s="44"/>
      <c r="D9" s="44">
        <v>54</v>
      </c>
      <c r="E9" s="44">
        <v>1</v>
      </c>
      <c r="F9" s="111">
        <f>D9*E9</f>
        <v>54</v>
      </c>
      <c r="G9" s="44">
        <v>1</v>
      </c>
      <c r="H9" s="66">
        <f>F9*G9</f>
        <v>54</v>
      </c>
      <c r="I9" s="53">
        <v>54</v>
      </c>
      <c r="J9" s="29"/>
      <c r="K9" s="29"/>
      <c r="L9" s="26">
        <f t="shared" si="0"/>
        <v>0</v>
      </c>
    </row>
    <row r="10" spans="1:12" ht="24.75" customHeight="1" thickBot="1">
      <c r="A10" s="47" t="s">
        <v>40</v>
      </c>
      <c r="B10" s="48"/>
      <c r="C10" s="115"/>
      <c r="D10" s="124">
        <v>54</v>
      </c>
      <c r="E10" s="123">
        <f>SUM(F10/D10)</f>
        <v>4.037037037037037</v>
      </c>
      <c r="F10" s="8">
        <f>SUM(F5:F9)</f>
        <v>218</v>
      </c>
      <c r="G10" s="125">
        <f>SUM(H10/F10)</f>
        <v>4.0389908256880735</v>
      </c>
      <c r="H10" s="60">
        <f>SUM(H5:H9)</f>
        <v>880.5</v>
      </c>
      <c r="I10" s="54">
        <f>SUM(I5:I9)</f>
        <v>880.5</v>
      </c>
      <c r="J10" s="30"/>
      <c r="K10" s="30"/>
      <c r="L10" s="27">
        <f t="shared" si="0"/>
        <v>0</v>
      </c>
    </row>
    <row r="11" spans="1:12" ht="24.75" customHeight="1">
      <c r="A11" s="112" t="s">
        <v>41</v>
      </c>
      <c r="B11" s="18"/>
      <c r="C11" s="113"/>
      <c r="D11" s="113"/>
      <c r="E11" s="113"/>
      <c r="F11" s="113"/>
      <c r="G11" s="113"/>
      <c r="H11" s="114"/>
      <c r="I11" s="19"/>
      <c r="J11" s="20"/>
      <c r="K11" s="20"/>
      <c r="L11" s="21"/>
    </row>
    <row r="12" spans="1:12" ht="76.5">
      <c r="A12" s="6" t="s">
        <v>43</v>
      </c>
      <c r="B12" s="6" t="s">
        <v>42</v>
      </c>
      <c r="C12" s="6"/>
      <c r="D12" s="13">
        <v>20280</v>
      </c>
      <c r="E12" s="6">
        <v>1</v>
      </c>
      <c r="F12" s="14">
        <f>D12*E12</f>
        <v>20280</v>
      </c>
      <c r="G12" s="6">
        <v>0.25</v>
      </c>
      <c r="H12" s="61">
        <f aca="true" t="shared" si="1" ref="H12:H26">F12*G12</f>
        <v>5070</v>
      </c>
      <c r="I12" s="55">
        <v>5070</v>
      </c>
      <c r="J12" s="35"/>
      <c r="K12" s="35"/>
      <c r="L12" s="17">
        <f aca="true" t="shared" si="2" ref="L12:L26">SUM(H12-I12)</f>
        <v>0</v>
      </c>
    </row>
    <row r="13" spans="1:12" ht="63.75">
      <c r="A13" s="6" t="s">
        <v>44</v>
      </c>
      <c r="B13" s="6" t="s">
        <v>45</v>
      </c>
      <c r="C13" s="6"/>
      <c r="D13" s="13">
        <v>20280</v>
      </c>
      <c r="E13" s="6">
        <v>1</v>
      </c>
      <c r="F13" s="14">
        <f>D13*E13</f>
        <v>20280</v>
      </c>
      <c r="G13" s="6">
        <v>0.25</v>
      </c>
      <c r="H13" s="61">
        <f t="shared" si="1"/>
        <v>5070</v>
      </c>
      <c r="I13" s="55">
        <v>5070</v>
      </c>
      <c r="J13" s="35"/>
      <c r="K13" s="35"/>
      <c r="L13" s="17">
        <f t="shared" si="2"/>
        <v>0</v>
      </c>
    </row>
    <row r="14" spans="1:12" ht="76.5">
      <c r="A14" s="6" t="s">
        <v>46</v>
      </c>
      <c r="B14" s="6" t="s">
        <v>47</v>
      </c>
      <c r="C14" s="6"/>
      <c r="D14" s="13">
        <v>20280</v>
      </c>
      <c r="E14" s="6">
        <v>1</v>
      </c>
      <c r="F14" s="14">
        <f>D14*E14</f>
        <v>20280</v>
      </c>
      <c r="G14" s="6">
        <v>1</v>
      </c>
      <c r="H14" s="61">
        <f t="shared" si="1"/>
        <v>20280</v>
      </c>
      <c r="I14" s="55">
        <v>20280</v>
      </c>
      <c r="J14" s="35"/>
      <c r="K14" s="35"/>
      <c r="L14" s="17">
        <f t="shared" si="2"/>
        <v>0</v>
      </c>
    </row>
    <row r="15" spans="1:12" ht="51">
      <c r="A15" s="6" t="s">
        <v>15</v>
      </c>
      <c r="B15" s="6" t="s">
        <v>48</v>
      </c>
      <c r="C15" s="6"/>
      <c r="D15" s="13">
        <v>10083</v>
      </c>
      <c r="E15" s="6">
        <v>1</v>
      </c>
      <c r="F15" s="14">
        <v>10083</v>
      </c>
      <c r="G15" s="6">
        <v>0.08</v>
      </c>
      <c r="H15" s="61">
        <f t="shared" si="1"/>
        <v>806.64</v>
      </c>
      <c r="I15" s="55">
        <v>806.64</v>
      </c>
      <c r="J15" s="35"/>
      <c r="K15" s="35"/>
      <c r="L15" s="17">
        <f t="shared" si="2"/>
        <v>0</v>
      </c>
    </row>
    <row r="16" spans="1:12" ht="38.25">
      <c r="A16" s="6" t="s">
        <v>50</v>
      </c>
      <c r="B16" s="6" t="s">
        <v>49</v>
      </c>
      <c r="C16" s="6"/>
      <c r="D16" s="13">
        <v>20780</v>
      </c>
      <c r="E16" s="6">
        <v>30</v>
      </c>
      <c r="F16" s="14">
        <f>D16*E16</f>
        <v>623400</v>
      </c>
      <c r="G16" s="6">
        <v>0.08</v>
      </c>
      <c r="H16" s="61">
        <f t="shared" si="1"/>
        <v>49872</v>
      </c>
      <c r="I16" s="55">
        <v>49872</v>
      </c>
      <c r="J16" s="35"/>
      <c r="K16" s="35"/>
      <c r="L16" s="17">
        <f t="shared" si="2"/>
        <v>0</v>
      </c>
    </row>
    <row r="17" spans="1:12" ht="38.25">
      <c r="A17" s="6" t="s">
        <v>16</v>
      </c>
      <c r="B17" s="6" t="s">
        <v>51</v>
      </c>
      <c r="C17" s="6"/>
      <c r="D17" s="13">
        <v>16342</v>
      </c>
      <c r="E17" s="6">
        <v>7</v>
      </c>
      <c r="F17" s="15">
        <v>114394</v>
      </c>
      <c r="G17" s="6">
        <v>0.05</v>
      </c>
      <c r="H17" s="61">
        <f t="shared" si="1"/>
        <v>5719.700000000001</v>
      </c>
      <c r="I17" s="55">
        <v>5719.7</v>
      </c>
      <c r="J17" s="35"/>
      <c r="K17" s="35"/>
      <c r="L17" s="17">
        <f t="shared" si="2"/>
        <v>9.094947017729282E-13</v>
      </c>
    </row>
    <row r="18" spans="1:12" ht="38.25">
      <c r="A18" s="6" t="s">
        <v>17</v>
      </c>
      <c r="B18" s="6" t="s">
        <v>52</v>
      </c>
      <c r="C18" s="6"/>
      <c r="D18" s="13">
        <v>16342</v>
      </c>
      <c r="E18" s="6">
        <v>5</v>
      </c>
      <c r="F18" s="14">
        <f aca="true" t="shared" si="3" ref="F18:F26">D18*E18</f>
        <v>81710</v>
      </c>
      <c r="G18" s="6">
        <v>0.25</v>
      </c>
      <c r="H18" s="61">
        <f t="shared" si="1"/>
        <v>20427.5</v>
      </c>
      <c r="I18" s="55">
        <v>20427.5</v>
      </c>
      <c r="J18" s="35"/>
      <c r="K18" s="35"/>
      <c r="L18" s="17">
        <f t="shared" si="2"/>
        <v>0</v>
      </c>
    </row>
    <row r="19" spans="1:12" ht="38.25">
      <c r="A19" s="6" t="s">
        <v>18</v>
      </c>
      <c r="B19" s="6" t="s">
        <v>53</v>
      </c>
      <c r="C19" s="6"/>
      <c r="D19" s="13">
        <v>8171</v>
      </c>
      <c r="E19" s="6">
        <v>1</v>
      </c>
      <c r="F19" s="14">
        <f t="shared" si="3"/>
        <v>8171</v>
      </c>
      <c r="G19" s="6">
        <v>0.33</v>
      </c>
      <c r="H19" s="61">
        <f t="shared" si="1"/>
        <v>2696.4300000000003</v>
      </c>
      <c r="I19" s="55">
        <v>2696.43</v>
      </c>
      <c r="J19" s="35"/>
      <c r="K19" s="35"/>
      <c r="L19" s="17">
        <f t="shared" si="2"/>
        <v>4.547473508864641E-13</v>
      </c>
    </row>
    <row r="20" spans="1:12" ht="25.5">
      <c r="A20" s="6" t="s">
        <v>19</v>
      </c>
      <c r="B20" s="6" t="s">
        <v>54</v>
      </c>
      <c r="C20" s="6"/>
      <c r="D20" s="13">
        <v>16342</v>
      </c>
      <c r="E20" s="6">
        <v>1</v>
      </c>
      <c r="F20" s="14">
        <f t="shared" si="3"/>
        <v>16342</v>
      </c>
      <c r="G20" s="6">
        <v>0.25</v>
      </c>
      <c r="H20" s="61">
        <f t="shared" si="1"/>
        <v>4085.5</v>
      </c>
      <c r="I20" s="55">
        <v>4085.5</v>
      </c>
      <c r="J20" s="35"/>
      <c r="K20" s="35"/>
      <c r="L20" s="17">
        <f t="shared" si="2"/>
        <v>0</v>
      </c>
    </row>
    <row r="21" spans="1:12" ht="25.5">
      <c r="A21" s="6" t="s">
        <v>20</v>
      </c>
      <c r="B21" s="6" t="s">
        <v>55</v>
      </c>
      <c r="C21" s="6"/>
      <c r="D21" s="13">
        <v>16342</v>
      </c>
      <c r="E21" s="6">
        <v>1</v>
      </c>
      <c r="F21" s="14">
        <f t="shared" si="3"/>
        <v>16342</v>
      </c>
      <c r="G21" s="6">
        <v>0.85</v>
      </c>
      <c r="H21" s="61">
        <f t="shared" si="1"/>
        <v>13890.699999999999</v>
      </c>
      <c r="I21" s="55">
        <v>13890.7</v>
      </c>
      <c r="J21" s="35"/>
      <c r="K21" s="35"/>
      <c r="L21" s="17">
        <f t="shared" si="2"/>
        <v>-1.8189894035458565E-12</v>
      </c>
    </row>
    <row r="22" spans="1:12" ht="38.25">
      <c r="A22" s="6" t="s">
        <v>20</v>
      </c>
      <c r="B22" s="6" t="s">
        <v>56</v>
      </c>
      <c r="C22" s="6"/>
      <c r="D22" s="13">
        <v>20780</v>
      </c>
      <c r="E22" s="6">
        <v>4</v>
      </c>
      <c r="F22" s="14">
        <f t="shared" si="3"/>
        <v>83120</v>
      </c>
      <c r="G22" s="6">
        <v>0.017</v>
      </c>
      <c r="H22" s="61">
        <f t="shared" si="1"/>
        <v>1413.0400000000002</v>
      </c>
      <c r="I22" s="55">
        <v>1413.04</v>
      </c>
      <c r="J22" s="35"/>
      <c r="K22" s="35"/>
      <c r="L22" s="17">
        <f t="shared" si="2"/>
        <v>2.2737367544323206E-13</v>
      </c>
    </row>
    <row r="23" spans="1:12" ht="38.25">
      <c r="A23" s="6" t="s">
        <v>21</v>
      </c>
      <c r="B23" s="6" t="s">
        <v>57</v>
      </c>
      <c r="C23" s="6"/>
      <c r="D23" s="16">
        <v>1634</v>
      </c>
      <c r="E23" s="6">
        <v>1</v>
      </c>
      <c r="F23" s="14">
        <f t="shared" si="3"/>
        <v>1634</v>
      </c>
      <c r="G23" s="6">
        <v>0.17</v>
      </c>
      <c r="H23" s="62">
        <f t="shared" si="1"/>
        <v>277.78000000000003</v>
      </c>
      <c r="I23" s="55">
        <v>277.78</v>
      </c>
      <c r="J23" s="35"/>
      <c r="K23" s="35"/>
      <c r="L23" s="17">
        <f t="shared" si="2"/>
        <v>5.684341886080802E-14</v>
      </c>
    </row>
    <row r="24" spans="1:12" ht="25.5">
      <c r="A24" s="6" t="s">
        <v>22</v>
      </c>
      <c r="B24" s="6" t="s">
        <v>58</v>
      </c>
      <c r="C24" s="6"/>
      <c r="D24" s="6">
        <v>208</v>
      </c>
      <c r="E24" s="6">
        <v>1</v>
      </c>
      <c r="F24" s="17">
        <f t="shared" si="3"/>
        <v>208</v>
      </c>
      <c r="G24" s="22">
        <v>0.5</v>
      </c>
      <c r="H24" s="62">
        <f t="shared" si="1"/>
        <v>104</v>
      </c>
      <c r="I24" s="55">
        <v>104</v>
      </c>
      <c r="J24" s="35"/>
      <c r="K24" s="35"/>
      <c r="L24" s="17">
        <f t="shared" si="2"/>
        <v>0</v>
      </c>
    </row>
    <row r="25" spans="1:12" ht="63.75">
      <c r="A25" s="6" t="s">
        <v>59</v>
      </c>
      <c r="B25" s="6" t="s">
        <v>60</v>
      </c>
      <c r="C25" s="6"/>
      <c r="D25" s="6">
        <v>500</v>
      </c>
      <c r="E25" s="6">
        <v>1</v>
      </c>
      <c r="F25" s="17">
        <f t="shared" si="3"/>
        <v>500</v>
      </c>
      <c r="G25" s="6">
        <v>4</v>
      </c>
      <c r="H25" s="61">
        <f t="shared" si="1"/>
        <v>2000</v>
      </c>
      <c r="I25" s="55">
        <v>2000</v>
      </c>
      <c r="J25" s="35"/>
      <c r="K25" s="35"/>
      <c r="L25" s="17">
        <f t="shared" si="2"/>
        <v>0</v>
      </c>
    </row>
    <row r="26" spans="1:12" ht="51.75" thickBot="1">
      <c r="A26" s="23" t="s">
        <v>62</v>
      </c>
      <c r="B26" s="23" t="s">
        <v>61</v>
      </c>
      <c r="C26" s="23"/>
      <c r="D26" s="23">
        <v>500</v>
      </c>
      <c r="E26" s="23">
        <v>1</v>
      </c>
      <c r="F26" s="31">
        <f t="shared" si="3"/>
        <v>500</v>
      </c>
      <c r="G26" s="33">
        <v>0.5</v>
      </c>
      <c r="H26" s="63">
        <f t="shared" si="1"/>
        <v>250</v>
      </c>
      <c r="I26" s="56">
        <v>250</v>
      </c>
      <c r="J26" s="36"/>
      <c r="K26" s="36"/>
      <c r="L26" s="31">
        <f t="shared" si="2"/>
        <v>0</v>
      </c>
    </row>
    <row r="27" spans="1:12" ht="24.75" customHeight="1" thickBot="1">
      <c r="A27" s="47" t="s">
        <v>63</v>
      </c>
      <c r="B27" s="48"/>
      <c r="C27" s="48"/>
      <c r="D27" s="126">
        <v>10780</v>
      </c>
      <c r="E27" s="137">
        <f>SUM(F27/D27)</f>
        <v>94.36400742115028</v>
      </c>
      <c r="F27" s="118">
        <f>SUM(F12:F26)</f>
        <v>1017244</v>
      </c>
      <c r="G27" s="138">
        <f>SUM(H27/F27)</f>
        <v>0.1297262898576939</v>
      </c>
      <c r="H27" s="119">
        <f>SUM(H12:H26)</f>
        <v>131963.28999999998</v>
      </c>
      <c r="I27" s="120">
        <f>SUM(I12:I26)</f>
        <v>131963.28999999998</v>
      </c>
      <c r="J27" s="121"/>
      <c r="K27" s="121"/>
      <c r="L27" s="122">
        <f>SUM(L12:L26)</f>
        <v>-1.7053025658242404E-13</v>
      </c>
    </row>
    <row r="28" spans="1:12" ht="24.75" customHeight="1">
      <c r="A28" s="112" t="s">
        <v>64</v>
      </c>
      <c r="B28" s="113"/>
      <c r="C28" s="113"/>
      <c r="D28" s="113"/>
      <c r="E28" s="113"/>
      <c r="F28" s="113"/>
      <c r="G28" s="113"/>
      <c r="H28" s="114"/>
      <c r="I28" s="116"/>
      <c r="J28" s="113"/>
      <c r="K28" s="113"/>
      <c r="L28" s="117"/>
    </row>
    <row r="29" spans="1:12" ht="63.75">
      <c r="A29" s="37" t="s">
        <v>67</v>
      </c>
      <c r="B29" s="38" t="s">
        <v>65</v>
      </c>
      <c r="C29" s="39"/>
      <c r="D29" s="40">
        <v>97000</v>
      </c>
      <c r="E29" s="39">
        <v>1</v>
      </c>
      <c r="F29" s="41">
        <f>D29*E29</f>
        <v>97000</v>
      </c>
      <c r="G29" s="39">
        <v>0.25</v>
      </c>
      <c r="H29" s="64">
        <f>F29*G29</f>
        <v>24250</v>
      </c>
      <c r="I29" s="52">
        <v>24250</v>
      </c>
      <c r="J29" s="68"/>
      <c r="K29" s="68"/>
      <c r="L29" s="17">
        <f aca="true" t="shared" si="4" ref="L29:L34">SUM(H29-I29)</f>
        <v>0</v>
      </c>
    </row>
    <row r="30" spans="1:12" ht="63.75">
      <c r="A30" s="6" t="s">
        <v>68</v>
      </c>
      <c r="B30" s="6" t="s">
        <v>66</v>
      </c>
      <c r="C30" s="5"/>
      <c r="D30" s="42">
        <v>97000</v>
      </c>
      <c r="E30" s="5">
        <v>41</v>
      </c>
      <c r="F30" s="43">
        <f>D30*E30</f>
        <v>3977000</v>
      </c>
      <c r="G30" s="5">
        <v>0.052</v>
      </c>
      <c r="H30" s="65">
        <f>F30*G30</f>
        <v>206804</v>
      </c>
      <c r="I30" s="52">
        <v>206804</v>
      </c>
      <c r="J30" s="68"/>
      <c r="K30" s="68"/>
      <c r="L30" s="17">
        <f t="shared" si="4"/>
        <v>0</v>
      </c>
    </row>
    <row r="31" spans="1:12" ht="51">
      <c r="A31" s="5" t="s">
        <v>23</v>
      </c>
      <c r="B31" s="6" t="s">
        <v>69</v>
      </c>
      <c r="C31" s="5"/>
      <c r="D31" s="42">
        <v>1010</v>
      </c>
      <c r="E31" s="5">
        <v>1</v>
      </c>
      <c r="F31" s="43">
        <f>D31*E31</f>
        <v>1010</v>
      </c>
      <c r="G31" s="5">
        <v>0.1</v>
      </c>
      <c r="H31" s="59">
        <f>F31*G31</f>
        <v>101</v>
      </c>
      <c r="I31" s="52">
        <v>101</v>
      </c>
      <c r="J31" s="68"/>
      <c r="K31" s="68"/>
      <c r="L31" s="17">
        <f t="shared" si="4"/>
        <v>0</v>
      </c>
    </row>
    <row r="32" spans="1:12" ht="51">
      <c r="A32" s="5" t="s">
        <v>23</v>
      </c>
      <c r="B32" s="6" t="s">
        <v>70</v>
      </c>
      <c r="C32" s="5"/>
      <c r="D32" s="42">
        <v>1010</v>
      </c>
      <c r="E32" s="5">
        <v>1</v>
      </c>
      <c r="F32" s="43">
        <f>D32*E32</f>
        <v>1010</v>
      </c>
      <c r="G32" s="5">
        <v>0.25</v>
      </c>
      <c r="H32" s="59">
        <f>F32*G32</f>
        <v>252.5</v>
      </c>
      <c r="I32" s="52">
        <v>252.5</v>
      </c>
      <c r="J32" s="68"/>
      <c r="K32" s="68"/>
      <c r="L32" s="17">
        <f t="shared" si="4"/>
        <v>0</v>
      </c>
    </row>
    <row r="33" spans="1:12" ht="64.5" thickBot="1">
      <c r="A33" s="44" t="s">
        <v>24</v>
      </c>
      <c r="B33" s="23" t="s">
        <v>71</v>
      </c>
      <c r="C33" s="44"/>
      <c r="D33" s="45">
        <v>30</v>
      </c>
      <c r="E33" s="44">
        <v>1</v>
      </c>
      <c r="F33" s="46">
        <f>D33*E33</f>
        <v>30</v>
      </c>
      <c r="G33" s="44">
        <v>0.067</v>
      </c>
      <c r="H33" s="66">
        <f>F33*G33</f>
        <v>2.0100000000000002</v>
      </c>
      <c r="I33" s="53">
        <v>2.01</v>
      </c>
      <c r="J33" s="69"/>
      <c r="K33" s="69"/>
      <c r="L33" s="31">
        <f t="shared" si="4"/>
        <v>4.440892098500626E-16</v>
      </c>
    </row>
    <row r="34" spans="1:12" ht="24.75" customHeight="1" thickBot="1">
      <c r="A34" s="47" t="s">
        <v>72</v>
      </c>
      <c r="B34" s="48"/>
      <c r="C34" s="48"/>
      <c r="D34" s="127">
        <v>97000</v>
      </c>
      <c r="E34" s="123">
        <f>SUM(F34/D34)</f>
        <v>42.021134020618554</v>
      </c>
      <c r="F34" s="128">
        <f>SUM(F29:F33)</f>
        <v>4076050</v>
      </c>
      <c r="G34" s="138">
        <f>SUM(H34/F34)</f>
        <v>0.05677298119502951</v>
      </c>
      <c r="H34" s="129">
        <f>SUM(H29:H33)</f>
        <v>231409.51</v>
      </c>
      <c r="I34" s="130">
        <f>SUM(I29:I33)</f>
        <v>231409.51</v>
      </c>
      <c r="J34" s="131"/>
      <c r="K34" s="131"/>
      <c r="L34" s="34">
        <f t="shared" si="4"/>
        <v>0</v>
      </c>
    </row>
    <row r="35" spans="1:9" ht="13.5" thickBot="1">
      <c r="A35" s="49"/>
      <c r="B35" s="49"/>
      <c r="C35" s="49"/>
      <c r="D35" s="49"/>
      <c r="E35" s="49"/>
      <c r="F35" s="49"/>
      <c r="G35" s="49"/>
      <c r="H35" s="49"/>
      <c r="I35" s="100"/>
    </row>
    <row r="36" spans="1:12" ht="24.75" customHeight="1" thickBot="1">
      <c r="A36" s="132" t="s">
        <v>73</v>
      </c>
      <c r="B36" s="133"/>
      <c r="C36" s="133"/>
      <c r="D36" s="133"/>
      <c r="E36" s="133"/>
      <c r="F36" s="133"/>
      <c r="G36" s="134"/>
      <c r="H36" s="133"/>
      <c r="I36" s="135"/>
      <c r="J36" s="133"/>
      <c r="K36" s="133"/>
      <c r="L36" s="136"/>
    </row>
    <row r="37" spans="1:12" ht="24.75" customHeight="1">
      <c r="A37" s="72"/>
      <c r="B37" s="101"/>
      <c r="C37" s="102"/>
      <c r="D37" s="102"/>
      <c r="E37" s="107" t="s">
        <v>25</v>
      </c>
      <c r="F37" s="97">
        <f>SUM(F10)</f>
        <v>218</v>
      </c>
      <c r="G37" s="80"/>
      <c r="H37" s="81">
        <f>SUM(H10)</f>
        <v>880.5</v>
      </c>
      <c r="I37" s="82">
        <f>SUM(I10)</f>
        <v>880.5</v>
      </c>
      <c r="J37" s="83"/>
      <c r="K37" s="84"/>
      <c r="L37" s="85">
        <f>SUM(H37-I37)</f>
        <v>0</v>
      </c>
    </row>
    <row r="38" spans="1:12" ht="24.75" customHeight="1">
      <c r="A38" s="73"/>
      <c r="B38" s="103"/>
      <c r="C38" s="32"/>
      <c r="D38" s="32"/>
      <c r="E38" s="108" t="s">
        <v>74</v>
      </c>
      <c r="F38" s="98">
        <f>SUM(F27)</f>
        <v>1017244</v>
      </c>
      <c r="G38" s="86"/>
      <c r="H38" s="87">
        <f>SUM(H27)</f>
        <v>131963.28999999998</v>
      </c>
      <c r="I38" s="88">
        <f>SUM(I27)</f>
        <v>131963.28999999998</v>
      </c>
      <c r="J38" s="89"/>
      <c r="K38" s="90"/>
      <c r="L38" s="91">
        <f>SUM(H38-I38)</f>
        <v>0</v>
      </c>
    </row>
    <row r="39" spans="1:12" ht="24.75" customHeight="1" thickBot="1">
      <c r="A39" s="74"/>
      <c r="B39" s="104"/>
      <c r="C39" s="105"/>
      <c r="D39" s="105"/>
      <c r="E39" s="109" t="s">
        <v>75</v>
      </c>
      <c r="F39" s="99">
        <f>SUM(F34)</f>
        <v>4076050</v>
      </c>
      <c r="G39" s="92"/>
      <c r="H39" s="93">
        <f>SUM(H34)</f>
        <v>231409.51</v>
      </c>
      <c r="I39" s="94">
        <f>SUM(I34)</f>
        <v>231409.51</v>
      </c>
      <c r="J39" s="95"/>
      <c r="K39" s="95"/>
      <c r="L39" s="96">
        <f>SUM(H39-I39)</f>
        <v>0</v>
      </c>
    </row>
    <row r="40" spans="1:12" ht="24.75" customHeight="1" thickBot="1" thickTop="1">
      <c r="A40" s="75"/>
      <c r="B40" s="106"/>
      <c r="C40" s="106"/>
      <c r="D40" s="106"/>
      <c r="E40" s="110" t="s">
        <v>26</v>
      </c>
      <c r="F40" s="50">
        <f>SUM(F37:F39)</f>
        <v>5093512</v>
      </c>
      <c r="G40" s="76"/>
      <c r="H40" s="67">
        <f>SUM(H37:H39)</f>
        <v>364253.3</v>
      </c>
      <c r="I40" s="57">
        <f>SUM(I37:I39)</f>
        <v>364253.3</v>
      </c>
      <c r="J40" s="70"/>
      <c r="K40" s="70"/>
      <c r="L40" s="71">
        <f>SUM(H40-I40)</f>
        <v>0</v>
      </c>
    </row>
    <row r="41" ht="12.75">
      <c r="I41" s="4"/>
    </row>
    <row r="42" ht="12.75">
      <c r="I42" s="4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  <row r="59" ht="12.75">
      <c r="I59" s="4"/>
    </row>
    <row r="60" ht="12.75">
      <c r="I60" s="4"/>
    </row>
  </sheetData>
  <printOptions gridLines="1"/>
  <pageMargins left="0.33" right="0.33" top="0.75" bottom="0.5" header="0.33" footer="0.33"/>
  <pageSetup horizontalDpi="600" verticalDpi="600" orientation="landscape" scale="80" r:id="rId1"/>
  <headerFooter alignWithMargins="0">
    <oddHeader>&amp;CRECORDKEEPING - #0584-0026&amp;R&amp;"Courier New,Regular"&amp;9 10/2006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</dc:creator>
  <cp:keywords/>
  <dc:description/>
  <cp:lastModifiedBy>Administrator</cp:lastModifiedBy>
  <cp:lastPrinted>2006-10-17T17:34:54Z</cp:lastPrinted>
  <dcterms:created xsi:type="dcterms:W3CDTF">1999-11-02T15:06:52Z</dcterms:created>
  <dcterms:modified xsi:type="dcterms:W3CDTF">2006-10-17T17:34:58Z</dcterms:modified>
  <cp:category/>
  <cp:version/>
  <cp:contentType/>
  <cp:contentStatus/>
</cp:coreProperties>
</file>