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Revised Summary Table-OMB" sheetId="1" r:id="rId1"/>
  </sheets>
  <definedNames>
    <definedName name="_xlnm.Print_Area" localSheetId="0">'Revised Summary Table-OMB'!$A$1:$P$70</definedName>
    <definedName name="_xlnm.Print_Titles" localSheetId="0">'Revised Summary Table-OMB'!$1:$9</definedName>
  </definedNames>
  <calcPr fullCalcOnLoad="1"/>
</workbook>
</file>

<file path=xl/sharedStrings.xml><?xml version="1.0" encoding="utf-8"?>
<sst xmlns="http://schemas.openxmlformats.org/spreadsheetml/2006/main" count="77" uniqueCount="69">
  <si>
    <t>U.S. Nuclear Regulatory Commission</t>
  </si>
  <si>
    <t>10 CFR Part 50 OMB Clearance Renewal</t>
  </si>
  <si>
    <t>10 CFR Part 50 Summary Table for 2003 and 2007</t>
  </si>
  <si>
    <t>Adj Since 2003</t>
  </si>
  <si>
    <t>Revised</t>
  </si>
  <si>
    <t>2003 to 2007</t>
  </si>
  <si>
    <t>Attributable To</t>
  </si>
  <si>
    <t>Section</t>
  </si>
  <si>
    <t>Subject</t>
  </si>
  <si>
    <t>Reporting</t>
  </si>
  <si>
    <t>Recordkpg</t>
  </si>
  <si>
    <t>Total Burden</t>
  </si>
  <si>
    <t>2003+ Burden</t>
  </si>
  <si>
    <t>Difference</t>
  </si>
  <si>
    <t>Adjustments</t>
  </si>
  <si>
    <t>Program Chgs</t>
  </si>
  <si>
    <t>Total Chgs</t>
  </si>
  <si>
    <t>APPLICATION FOR CONSTRUCTION PERMIT OR OPERATING LICENSE
 (AND OTHER MISCELLANEOUS SECTIONS OF 10 CFR PART 50)
10 CFR 50.12, 50.30, 50.33, 50.33(a)-(d), 50.33(f)(1), 50.33(f)(2), 
 50.33(g), 50.34(a), 50.34(b), 50.34(c), 50.34(d), 50.34(f), 50.34(g), 50.</t>
  </si>
  <si>
    <t>50.36, 50.36A, 50.36B &amp; App I</t>
  </si>
  <si>
    <t>50.33(k), 50.75 &amp; 50.82</t>
  </si>
  <si>
    <t>50.34(c) &amp; (d), &amp; 50.54(p)</t>
  </si>
  <si>
    <t>50.35(b)</t>
  </si>
  <si>
    <t>50.44(c)</t>
  </si>
  <si>
    <t>App K, 50.46, ECCS</t>
  </si>
  <si>
    <t>50.47, 50.54(q&amp;t), App E</t>
  </si>
  <si>
    <t>50.48, App R</t>
  </si>
  <si>
    <t>50.49</t>
  </si>
  <si>
    <t>50.54(f)</t>
  </si>
  <si>
    <t>50.34(w)(3) &amp; (4)</t>
  </si>
  <si>
    <t>50.54(cc)</t>
  </si>
  <si>
    <t>50.55(e)</t>
  </si>
  <si>
    <t>50.55(f)</t>
  </si>
  <si>
    <t>50.55(a)</t>
  </si>
  <si>
    <t>50.59(c) &amp; (d)</t>
  </si>
  <si>
    <t>App G &amp; H, 50.60</t>
  </si>
  <si>
    <t>50.61</t>
  </si>
  <si>
    <t>50.62</t>
  </si>
  <si>
    <t>Sec 2-20 Subtotals</t>
  </si>
  <si>
    <t>50.63</t>
  </si>
  <si>
    <t>50.64</t>
  </si>
  <si>
    <t>50.65</t>
  </si>
  <si>
    <t>50.66</t>
  </si>
  <si>
    <t>50.71</t>
  </si>
  <si>
    <t>50.71(b)</t>
  </si>
  <si>
    <t>50.71(e)</t>
  </si>
  <si>
    <t>50.72 &amp; 50.54(z)</t>
  </si>
  <si>
    <t>50.72(a), 50.73</t>
  </si>
  <si>
    <t>50.12</t>
  </si>
  <si>
    <t>App J</t>
  </si>
  <si>
    <t>App S</t>
  </si>
  <si>
    <t>Reg Guides 1-174-1-178</t>
  </si>
  <si>
    <t>50.70</t>
  </si>
  <si>
    <t>50.69</t>
  </si>
  <si>
    <t>Sec 21-35 Subtotals</t>
  </si>
  <si>
    <t>Sec 1 Subtotals</t>
  </si>
  <si>
    <t>Totals</t>
  </si>
  <si>
    <t>(03/09/04C - FR, Financial Info Rqmts for Apps. to Renew or Extend OL Term)</t>
  </si>
  <si>
    <t xml:space="preserve">(10/14/04C - FR, 50.55a 2001 Ed., 2003-04 Addns) </t>
  </si>
  <si>
    <t>(11/09/04C - Fire Fighting Survey under Fire Prot.)</t>
  </si>
  <si>
    <t>(01/10/05C - FR,50.69, Risk-Informed Cat. Of SSCs)</t>
  </si>
  <si>
    <t>(01/31/05C - FR, Emerg. Plng Exercises-Insig Bdn)</t>
  </si>
  <si>
    <t>(04/18/05C - PR, Post-Fire Operator Manual Actions)</t>
  </si>
  <si>
    <t>(12/13/05C - PR, Risk-Informed Chgs to LOCA Tech Rqmts)</t>
  </si>
  <si>
    <t>(01/31/06C - FR, Vol. Fire Prot for LWRs [OMB apprv’d, but never sent app’l notice])</t>
  </si>
  <si>
    <t>(02/21/06C - Burden Inc for RIS due to NEI cmts)</t>
  </si>
  <si>
    <t>(03/02/06C - Correc of 2/21/06 responses required from not receiving formal FR Fire Prot approval)</t>
  </si>
  <si>
    <t xml:space="preserve"> </t>
  </si>
  <si>
    <t>(06/06/06C - Correc of burden implemented 10/14/06 for final Codes &amp; Stds rule)</t>
  </si>
  <si>
    <t>Revised June 1,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</si>
</sst>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u val="single"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5" fontId="4" fillId="0" borderId="0" xfId="0" applyNumberFormat="1" applyFont="1" applyAlignment="1" quotePrefix="1">
      <alignment/>
    </xf>
    <xf numFmtId="0" fontId="4" fillId="0" borderId="0" xfId="0" applyFont="1" applyAlignment="1" quotePrefix="1">
      <alignment/>
    </xf>
    <xf numFmtId="15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4" xfId="0" applyFont="1" applyBorder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 vertical="top"/>
    </xf>
    <xf numFmtId="0" fontId="7" fillId="0" borderId="10" xfId="0" applyFont="1" applyBorder="1" applyAlignment="1">
      <alignment wrapText="1"/>
    </xf>
    <xf numFmtId="0" fontId="7" fillId="0" borderId="9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5" fillId="0" borderId="14" xfId="0" applyFont="1" applyBorder="1" applyAlignment="1" quotePrefix="1">
      <alignment/>
    </xf>
    <xf numFmtId="0" fontId="5" fillId="2" borderId="14" xfId="0" applyFont="1" applyFill="1" applyBorder="1" applyAlignment="1" quotePrefix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3" xfId="0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5" xfId="0" applyBorder="1" applyAlignment="1">
      <alignment/>
    </xf>
    <xf numFmtId="0" fontId="5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0"/>
  <sheetViews>
    <sheetView tabSelected="1" workbookViewId="0" topLeftCell="A1">
      <pane xSplit="2" ySplit="9" topLeftCell="C1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58" sqref="G58"/>
    </sheetView>
  </sheetViews>
  <sheetFormatPr defaultColWidth="9.140625" defaultRowHeight="12.75"/>
  <cols>
    <col min="1" max="1" width="6.8515625" style="0" customWidth="1"/>
    <col min="2" max="2" width="22.28125" style="0" customWidth="1"/>
    <col min="3" max="14" width="10.7109375" style="0" customWidth="1"/>
    <col min="15" max="15" width="12.7109375" style="0" customWidth="1"/>
  </cols>
  <sheetData>
    <row r="1" spans="1:22" ht="12.7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>
      <c r="A2" s="1" t="s">
        <v>1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>
      <c r="A3" s="3" t="s">
        <v>68</v>
      </c>
      <c r="B3" s="4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2.75">
      <c r="A4" s="5"/>
      <c r="B4" s="4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2.75">
      <c r="A6" s="6" t="s">
        <v>2</v>
      </c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3.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3.5" thickTop="1">
      <c r="A8" s="7"/>
      <c r="B8" s="8"/>
      <c r="C8" s="9">
        <v>2007</v>
      </c>
      <c r="D8" s="10"/>
      <c r="E8" s="11"/>
      <c r="F8" s="9">
        <v>2003</v>
      </c>
      <c r="G8" s="10"/>
      <c r="H8" s="11"/>
      <c r="I8" s="11" t="s">
        <v>3</v>
      </c>
      <c r="J8" s="10"/>
      <c r="K8" s="12"/>
      <c r="L8" s="13" t="s">
        <v>4</v>
      </c>
      <c r="M8" s="14" t="s">
        <v>5</v>
      </c>
      <c r="N8" s="9" t="s">
        <v>6</v>
      </c>
      <c r="O8" s="11"/>
      <c r="P8" s="14"/>
      <c r="Q8" s="15"/>
      <c r="R8" s="15"/>
      <c r="S8" s="15"/>
      <c r="T8" s="15"/>
      <c r="U8" s="15"/>
      <c r="V8" s="2"/>
    </row>
    <row r="9" spans="1:22" ht="13.5" thickBot="1">
      <c r="A9" s="16" t="s">
        <v>7</v>
      </c>
      <c r="B9" s="17" t="s">
        <v>8</v>
      </c>
      <c r="C9" s="16" t="s">
        <v>9</v>
      </c>
      <c r="D9" s="18" t="s">
        <v>10</v>
      </c>
      <c r="E9" s="17" t="s">
        <v>11</v>
      </c>
      <c r="F9" s="16" t="s">
        <v>9</v>
      </c>
      <c r="G9" s="18" t="s">
        <v>10</v>
      </c>
      <c r="H9" s="17" t="s">
        <v>11</v>
      </c>
      <c r="I9" s="18" t="s">
        <v>9</v>
      </c>
      <c r="J9" s="18" t="s">
        <v>10</v>
      </c>
      <c r="K9" s="17" t="s">
        <v>11</v>
      </c>
      <c r="L9" s="17" t="s">
        <v>12</v>
      </c>
      <c r="M9" s="19" t="s">
        <v>13</v>
      </c>
      <c r="N9" s="16" t="s">
        <v>14</v>
      </c>
      <c r="O9" s="17" t="s">
        <v>15</v>
      </c>
      <c r="P9" s="19" t="s">
        <v>16</v>
      </c>
      <c r="Q9" s="15"/>
      <c r="R9" s="15"/>
      <c r="S9" s="15"/>
      <c r="T9" s="15"/>
      <c r="U9" s="15"/>
      <c r="V9" s="2"/>
    </row>
    <row r="10" spans="1:22" ht="181.5" thickBot="1" thickTop="1">
      <c r="A10" s="20">
        <v>1</v>
      </c>
      <c r="B10" s="21" t="s">
        <v>17</v>
      </c>
      <c r="C10" s="22">
        <v>402895</v>
      </c>
      <c r="D10" s="23">
        <v>44763</v>
      </c>
      <c r="E10" s="24">
        <v>447658</v>
      </c>
      <c r="F10" s="22">
        <v>556795</v>
      </c>
      <c r="G10" s="23">
        <v>61863</v>
      </c>
      <c r="H10" s="24">
        <v>618658</v>
      </c>
      <c r="I10" s="24">
        <v>-67</v>
      </c>
      <c r="J10" s="24">
        <v>0</v>
      </c>
      <c r="K10" s="24">
        <v>-67</v>
      </c>
      <c r="L10" s="24">
        <v>618591</v>
      </c>
      <c r="M10" s="25">
        <f>E10-L10</f>
        <v>-170933</v>
      </c>
      <c r="N10" s="22">
        <v>-170933</v>
      </c>
      <c r="O10" s="24">
        <v>0</v>
      </c>
      <c r="P10" s="25">
        <f>N10+O10</f>
        <v>-170933</v>
      </c>
      <c r="Q10" s="2"/>
      <c r="R10" s="2"/>
      <c r="S10" s="2"/>
      <c r="T10" s="2"/>
      <c r="U10" s="2"/>
      <c r="V10" s="2"/>
    </row>
    <row r="11" spans="1:22" ht="13.5" thickTop="1">
      <c r="A11" s="26"/>
      <c r="B11" s="27"/>
      <c r="C11" s="26"/>
      <c r="D11" s="28"/>
      <c r="E11" s="27"/>
      <c r="F11" s="26"/>
      <c r="G11" s="28"/>
      <c r="H11" s="27"/>
      <c r="I11" s="27"/>
      <c r="J11" s="27"/>
      <c r="K11" s="27"/>
      <c r="L11" s="27"/>
      <c r="M11" s="29"/>
      <c r="N11" s="26"/>
      <c r="O11" s="27"/>
      <c r="P11" s="29"/>
      <c r="Q11" s="2"/>
      <c r="R11" s="2"/>
      <c r="S11" s="2"/>
      <c r="T11" s="2"/>
      <c r="U11" s="2"/>
      <c r="V11" s="2"/>
    </row>
    <row r="12" spans="1:22" ht="12.75">
      <c r="A12" s="26">
        <v>2</v>
      </c>
      <c r="B12" s="27" t="s">
        <v>18</v>
      </c>
      <c r="C12" s="30">
        <v>154815</v>
      </c>
      <c r="D12" s="31">
        <v>222208</v>
      </c>
      <c r="E12" s="32">
        <v>377023</v>
      </c>
      <c r="F12" s="26">
        <v>302750</v>
      </c>
      <c r="G12" s="28">
        <v>223480</v>
      </c>
      <c r="H12" s="27">
        <v>526230</v>
      </c>
      <c r="I12" s="27">
        <v>0</v>
      </c>
      <c r="J12" s="27">
        <v>0</v>
      </c>
      <c r="K12" s="27">
        <v>0</v>
      </c>
      <c r="L12" s="27">
        <v>526230</v>
      </c>
      <c r="M12" s="29">
        <f>E12-L12</f>
        <v>-149207</v>
      </c>
      <c r="N12" s="33">
        <v>-141547</v>
      </c>
      <c r="O12" s="34">
        <v>-7660</v>
      </c>
      <c r="P12" s="35">
        <f aca="true" t="shared" si="0" ref="P12:P30">N12+O12</f>
        <v>-149207</v>
      </c>
      <c r="Q12" s="2"/>
      <c r="R12" s="2"/>
      <c r="S12" s="2"/>
      <c r="T12" s="2"/>
      <c r="U12" s="2"/>
      <c r="V12" s="2"/>
    </row>
    <row r="13" spans="1:22" ht="12.75">
      <c r="A13" s="26">
        <v>3</v>
      </c>
      <c r="B13" s="27" t="s">
        <v>19</v>
      </c>
      <c r="C13" s="26">
        <v>2658</v>
      </c>
      <c r="D13" s="28">
        <v>9916</v>
      </c>
      <c r="E13" s="27">
        <v>12574</v>
      </c>
      <c r="F13" s="26">
        <v>2658</v>
      </c>
      <c r="G13" s="28">
        <v>9916</v>
      </c>
      <c r="H13" s="27">
        <v>12574</v>
      </c>
      <c r="I13" s="27">
        <v>0</v>
      </c>
      <c r="J13" s="27">
        <v>0</v>
      </c>
      <c r="K13" s="27">
        <v>0</v>
      </c>
      <c r="L13" s="27">
        <v>12574</v>
      </c>
      <c r="M13" s="29">
        <f aca="true" t="shared" si="1" ref="M13:M30">E13-L13</f>
        <v>0</v>
      </c>
      <c r="N13" s="33">
        <v>0</v>
      </c>
      <c r="O13" s="36">
        <v>0</v>
      </c>
      <c r="P13" s="29">
        <f t="shared" si="0"/>
        <v>0</v>
      </c>
      <c r="Q13" s="2"/>
      <c r="R13" s="2"/>
      <c r="S13" s="2"/>
      <c r="T13" s="2"/>
      <c r="U13" s="2"/>
      <c r="V13" s="2"/>
    </row>
    <row r="14" spans="1:22" ht="12.75">
      <c r="A14" s="26">
        <v>4</v>
      </c>
      <c r="B14" s="27" t="s">
        <v>20</v>
      </c>
      <c r="C14" s="26">
        <v>53400</v>
      </c>
      <c r="D14" s="28">
        <v>0</v>
      </c>
      <c r="E14" s="27">
        <v>53400</v>
      </c>
      <c r="F14" s="26">
        <v>56950</v>
      </c>
      <c r="G14" s="28">
        <v>0</v>
      </c>
      <c r="H14" s="27">
        <v>56950</v>
      </c>
      <c r="I14" s="27">
        <v>0</v>
      </c>
      <c r="J14" s="27">
        <v>0</v>
      </c>
      <c r="K14" s="27">
        <v>0</v>
      </c>
      <c r="L14" s="27">
        <v>56950</v>
      </c>
      <c r="M14" s="29">
        <f t="shared" si="1"/>
        <v>-3550</v>
      </c>
      <c r="N14" s="33">
        <v>-3550</v>
      </c>
      <c r="O14" s="36">
        <v>0</v>
      </c>
      <c r="P14" s="29">
        <f t="shared" si="0"/>
        <v>-3550</v>
      </c>
      <c r="Q14" s="2"/>
      <c r="R14" s="2"/>
      <c r="S14" s="2"/>
      <c r="T14" s="2"/>
      <c r="U14" s="2"/>
      <c r="V14" s="2"/>
    </row>
    <row r="15" spans="1:22" ht="12.75">
      <c r="A15" s="26">
        <v>5</v>
      </c>
      <c r="B15" s="27" t="s">
        <v>21</v>
      </c>
      <c r="C15" s="26">
        <v>0</v>
      </c>
      <c r="D15" s="28">
        <v>0</v>
      </c>
      <c r="E15" s="27">
        <v>0</v>
      </c>
      <c r="F15" s="26">
        <v>0</v>
      </c>
      <c r="G15" s="28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9">
        <f t="shared" si="1"/>
        <v>0</v>
      </c>
      <c r="N15" s="33">
        <v>0</v>
      </c>
      <c r="O15" s="36">
        <v>0</v>
      </c>
      <c r="P15" s="29">
        <f t="shared" si="0"/>
        <v>0</v>
      </c>
      <c r="Q15" s="2"/>
      <c r="R15" s="2"/>
      <c r="S15" s="2"/>
      <c r="T15" s="2"/>
      <c r="U15" s="2"/>
      <c r="V15" s="2"/>
    </row>
    <row r="16" spans="1:22" ht="12.75">
      <c r="A16" s="26">
        <v>6</v>
      </c>
      <c r="B16" s="27" t="s">
        <v>22</v>
      </c>
      <c r="C16" s="26">
        <v>135</v>
      </c>
      <c r="D16" s="28">
        <v>104</v>
      </c>
      <c r="E16" s="27">
        <v>239</v>
      </c>
      <c r="F16" s="26">
        <v>0</v>
      </c>
      <c r="G16" s="28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9">
        <f t="shared" si="1"/>
        <v>239</v>
      </c>
      <c r="N16" s="33">
        <v>239</v>
      </c>
      <c r="O16" s="36">
        <v>0</v>
      </c>
      <c r="P16" s="29">
        <f t="shared" si="0"/>
        <v>239</v>
      </c>
      <c r="Q16" s="2"/>
      <c r="R16" s="2"/>
      <c r="S16" s="2"/>
      <c r="T16" s="2"/>
      <c r="U16" s="2"/>
      <c r="V16" s="2"/>
    </row>
    <row r="17" spans="1:22" ht="12.75">
      <c r="A17" s="26">
        <v>7</v>
      </c>
      <c r="B17" s="27" t="s">
        <v>23</v>
      </c>
      <c r="C17" s="26">
        <v>5089</v>
      </c>
      <c r="D17" s="28">
        <v>566</v>
      </c>
      <c r="E17" s="27">
        <v>5655</v>
      </c>
      <c r="F17" s="26">
        <v>5493</v>
      </c>
      <c r="G17" s="28">
        <v>549</v>
      </c>
      <c r="H17" s="27">
        <v>6042</v>
      </c>
      <c r="I17" s="27">
        <v>0</v>
      </c>
      <c r="J17" s="27">
        <v>0</v>
      </c>
      <c r="K17" s="27">
        <v>0</v>
      </c>
      <c r="L17" s="27">
        <v>6042</v>
      </c>
      <c r="M17" s="29">
        <f t="shared" si="1"/>
        <v>-387</v>
      </c>
      <c r="N17" s="33">
        <v>-387</v>
      </c>
      <c r="O17" s="36">
        <v>0</v>
      </c>
      <c r="P17" s="29">
        <f t="shared" si="0"/>
        <v>-387</v>
      </c>
      <c r="Q17" s="2"/>
      <c r="R17" s="2"/>
      <c r="S17" s="2"/>
      <c r="T17" s="2"/>
      <c r="U17" s="2"/>
      <c r="V17" s="2"/>
    </row>
    <row r="18" spans="1:22" ht="12.75">
      <c r="A18" s="37">
        <v>8</v>
      </c>
      <c r="B18" s="38" t="s">
        <v>24</v>
      </c>
      <c r="C18" s="37">
        <v>137995</v>
      </c>
      <c r="D18" s="39">
        <v>137743</v>
      </c>
      <c r="E18" s="38">
        <v>275738</v>
      </c>
      <c r="F18" s="37">
        <v>80232</v>
      </c>
      <c r="G18" s="39">
        <v>722086</v>
      </c>
      <c r="H18" s="38">
        <v>802318</v>
      </c>
      <c r="I18" s="38">
        <v>41021</v>
      </c>
      <c r="J18" s="38">
        <v>0</v>
      </c>
      <c r="K18" s="38">
        <v>41021</v>
      </c>
      <c r="L18" s="38">
        <v>843339</v>
      </c>
      <c r="M18" s="40">
        <f t="shared" si="1"/>
        <v>-567601</v>
      </c>
      <c r="N18" s="41">
        <v>-567601</v>
      </c>
      <c r="O18" s="42">
        <v>0</v>
      </c>
      <c r="P18" s="40">
        <f t="shared" si="0"/>
        <v>-567601</v>
      </c>
      <c r="Q18" s="2"/>
      <c r="R18" s="2"/>
      <c r="S18" s="2"/>
      <c r="T18" s="2"/>
      <c r="U18" s="2"/>
      <c r="V18" s="2"/>
    </row>
    <row r="19" spans="1:22" ht="12.75">
      <c r="A19" s="37">
        <v>9</v>
      </c>
      <c r="B19" s="38" t="s">
        <v>25</v>
      </c>
      <c r="C19" s="37">
        <v>0</v>
      </c>
      <c r="D19" s="39">
        <v>60416</v>
      </c>
      <c r="E19" s="38">
        <v>60416</v>
      </c>
      <c r="F19" s="37">
        <v>0</v>
      </c>
      <c r="G19" s="39">
        <v>16416</v>
      </c>
      <c r="H19" s="38">
        <v>16416</v>
      </c>
      <c r="I19" s="38">
        <v>2588</v>
      </c>
      <c r="J19" s="38">
        <v>45800</v>
      </c>
      <c r="K19" s="38">
        <v>48388</v>
      </c>
      <c r="L19" s="38">
        <v>64804</v>
      </c>
      <c r="M19" s="40">
        <f t="shared" si="1"/>
        <v>-4388</v>
      </c>
      <c r="N19" s="41">
        <v>0</v>
      </c>
      <c r="O19" s="42">
        <v>-4388</v>
      </c>
      <c r="P19" s="40">
        <f t="shared" si="0"/>
        <v>-4388</v>
      </c>
      <c r="Q19" s="2"/>
      <c r="R19" s="2"/>
      <c r="S19" s="2"/>
      <c r="T19" s="2"/>
      <c r="U19" s="2"/>
      <c r="V19" s="2"/>
    </row>
    <row r="20" spans="1:22" ht="12.75">
      <c r="A20" s="26">
        <v>10</v>
      </c>
      <c r="B20" s="43" t="s">
        <v>26</v>
      </c>
      <c r="C20" s="26">
        <v>0</v>
      </c>
      <c r="D20" s="28">
        <v>216320</v>
      </c>
      <c r="E20" s="27">
        <v>216320</v>
      </c>
      <c r="F20" s="26">
        <v>0</v>
      </c>
      <c r="G20" s="28">
        <v>216320</v>
      </c>
      <c r="H20" s="27">
        <v>216320</v>
      </c>
      <c r="I20" s="27">
        <v>0</v>
      </c>
      <c r="J20" s="27">
        <v>0</v>
      </c>
      <c r="K20" s="27">
        <v>0</v>
      </c>
      <c r="L20" s="27">
        <v>216320</v>
      </c>
      <c r="M20" s="29">
        <f t="shared" si="1"/>
        <v>0</v>
      </c>
      <c r="N20" s="33">
        <v>0</v>
      </c>
      <c r="O20" s="36">
        <v>0</v>
      </c>
      <c r="P20" s="29">
        <f t="shared" si="0"/>
        <v>0</v>
      </c>
      <c r="Q20" s="2"/>
      <c r="R20" s="2"/>
      <c r="S20" s="2"/>
      <c r="T20" s="2"/>
      <c r="U20" s="2"/>
      <c r="V20" s="2"/>
    </row>
    <row r="21" spans="1:22" ht="12.75">
      <c r="A21" s="26">
        <v>11</v>
      </c>
      <c r="B21" s="43" t="s">
        <v>27</v>
      </c>
      <c r="C21" s="26">
        <v>169784</v>
      </c>
      <c r="D21" s="28">
        <v>18865</v>
      </c>
      <c r="E21" s="27">
        <v>188649</v>
      </c>
      <c r="F21" s="26">
        <v>191808</v>
      </c>
      <c r="G21" s="28">
        <v>21312</v>
      </c>
      <c r="H21" s="27">
        <v>213120</v>
      </c>
      <c r="I21" s="27">
        <v>0</v>
      </c>
      <c r="J21" s="27">
        <v>0</v>
      </c>
      <c r="K21" s="27">
        <v>0</v>
      </c>
      <c r="L21" s="27">
        <v>213120</v>
      </c>
      <c r="M21" s="29">
        <f t="shared" si="1"/>
        <v>-24471</v>
      </c>
      <c r="N21" s="33">
        <v>-8159</v>
      </c>
      <c r="O21" s="36">
        <v>-16312</v>
      </c>
      <c r="P21" s="29">
        <f t="shared" si="0"/>
        <v>-24471</v>
      </c>
      <c r="Q21" s="2"/>
      <c r="R21" s="2"/>
      <c r="S21" s="2"/>
      <c r="T21" s="2"/>
      <c r="U21" s="2"/>
      <c r="V21" s="2"/>
    </row>
    <row r="22" spans="1:22" ht="12.75">
      <c r="A22" s="26">
        <v>12</v>
      </c>
      <c r="B22" s="43" t="s">
        <v>28</v>
      </c>
      <c r="C22" s="26">
        <v>212</v>
      </c>
      <c r="D22" s="28">
        <v>0</v>
      </c>
      <c r="E22" s="27">
        <v>212</v>
      </c>
      <c r="F22" s="26">
        <v>191</v>
      </c>
      <c r="G22" s="28">
        <v>21</v>
      </c>
      <c r="H22" s="27">
        <v>212</v>
      </c>
      <c r="I22" s="27">
        <v>0</v>
      </c>
      <c r="J22" s="27">
        <v>0</v>
      </c>
      <c r="K22" s="27">
        <v>0</v>
      </c>
      <c r="L22" s="27">
        <v>212</v>
      </c>
      <c r="M22" s="29">
        <f t="shared" si="1"/>
        <v>0</v>
      </c>
      <c r="N22" s="33">
        <v>0</v>
      </c>
      <c r="O22" s="36">
        <v>0</v>
      </c>
      <c r="P22" s="29">
        <f t="shared" si="0"/>
        <v>0</v>
      </c>
      <c r="Q22" s="2"/>
      <c r="R22" s="2"/>
      <c r="S22" s="2"/>
      <c r="T22" s="2"/>
      <c r="U22" s="2"/>
      <c r="V22" s="2"/>
    </row>
    <row r="23" spans="1:22" ht="12.75">
      <c r="A23" s="26">
        <v>13</v>
      </c>
      <c r="B23" s="43" t="s">
        <v>29</v>
      </c>
      <c r="C23" s="26">
        <v>0</v>
      </c>
      <c r="D23" s="28">
        <v>0</v>
      </c>
      <c r="E23" s="27">
        <v>0</v>
      </c>
      <c r="F23" s="26">
        <v>0</v>
      </c>
      <c r="G23" s="28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9">
        <f t="shared" si="1"/>
        <v>0</v>
      </c>
      <c r="N23" s="33">
        <v>0</v>
      </c>
      <c r="O23" s="36">
        <v>0</v>
      </c>
      <c r="P23" s="29">
        <f t="shared" si="0"/>
        <v>0</v>
      </c>
      <c r="Q23" s="2"/>
      <c r="R23" s="2"/>
      <c r="S23" s="2"/>
      <c r="T23" s="2"/>
      <c r="U23" s="2"/>
      <c r="V23" s="2"/>
    </row>
    <row r="24" spans="1:22" ht="12.75">
      <c r="A24" s="26">
        <v>14</v>
      </c>
      <c r="B24" s="43" t="s">
        <v>30</v>
      </c>
      <c r="C24" s="26">
        <v>960</v>
      </c>
      <c r="D24" s="28">
        <v>24</v>
      </c>
      <c r="E24" s="27">
        <v>984</v>
      </c>
      <c r="F24" s="26">
        <v>0</v>
      </c>
      <c r="G24" s="28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9">
        <f t="shared" si="1"/>
        <v>984</v>
      </c>
      <c r="N24" s="33">
        <v>984</v>
      </c>
      <c r="O24" s="36">
        <v>0</v>
      </c>
      <c r="P24" s="29">
        <f t="shared" si="0"/>
        <v>984</v>
      </c>
      <c r="Q24" s="2"/>
      <c r="R24" s="2"/>
      <c r="S24" s="2"/>
      <c r="T24" s="2"/>
      <c r="U24" s="2"/>
      <c r="V24" s="2"/>
    </row>
    <row r="25" spans="1:22" ht="12.75">
      <c r="A25" s="26">
        <v>15</v>
      </c>
      <c r="B25" s="43" t="s">
        <v>31</v>
      </c>
      <c r="C25" s="26">
        <v>29310</v>
      </c>
      <c r="D25" s="28">
        <v>1090000</v>
      </c>
      <c r="E25" s="27">
        <v>1119310</v>
      </c>
      <c r="F25" s="26">
        <v>19640</v>
      </c>
      <c r="G25" s="28">
        <v>1090000</v>
      </c>
      <c r="H25" s="27">
        <v>1109640</v>
      </c>
      <c r="I25" s="27">
        <v>0</v>
      </c>
      <c r="J25" s="27">
        <v>0</v>
      </c>
      <c r="K25" s="27">
        <v>0</v>
      </c>
      <c r="L25" s="27">
        <v>1109640</v>
      </c>
      <c r="M25" s="29">
        <f t="shared" si="1"/>
        <v>9670</v>
      </c>
      <c r="N25" s="33">
        <v>9670</v>
      </c>
      <c r="O25" s="36">
        <v>0</v>
      </c>
      <c r="P25" s="29">
        <f t="shared" si="0"/>
        <v>9670</v>
      </c>
      <c r="Q25" s="2"/>
      <c r="R25" s="2"/>
      <c r="S25" s="2"/>
      <c r="T25" s="2"/>
      <c r="U25" s="2"/>
      <c r="V25" s="2"/>
    </row>
    <row r="26" spans="1:22" ht="12.75">
      <c r="A26" s="37">
        <v>16</v>
      </c>
      <c r="B26" s="44" t="s">
        <v>32</v>
      </c>
      <c r="C26" s="37">
        <v>27542</v>
      </c>
      <c r="D26" s="39">
        <v>225838</v>
      </c>
      <c r="E26" s="38">
        <v>253380</v>
      </c>
      <c r="F26" s="37">
        <v>27388</v>
      </c>
      <c r="G26" s="39">
        <v>226711</v>
      </c>
      <c r="H26" s="38">
        <v>254099</v>
      </c>
      <c r="I26" s="38">
        <v>0</v>
      </c>
      <c r="J26" s="38">
        <v>-713</v>
      </c>
      <c r="K26" s="38">
        <v>-713</v>
      </c>
      <c r="L26" s="38">
        <v>253386</v>
      </c>
      <c r="M26" s="40">
        <f t="shared" si="1"/>
        <v>-6</v>
      </c>
      <c r="N26" s="41">
        <v>0</v>
      </c>
      <c r="O26" s="42">
        <v>-6</v>
      </c>
      <c r="P26" s="40">
        <f t="shared" si="0"/>
        <v>-6</v>
      </c>
      <c r="Q26" s="2"/>
      <c r="R26" s="2"/>
      <c r="S26" s="2"/>
      <c r="T26" s="2"/>
      <c r="U26" s="2"/>
      <c r="V26" s="2"/>
    </row>
    <row r="27" spans="1:22" ht="12.75">
      <c r="A27" s="26">
        <v>17</v>
      </c>
      <c r="B27" s="43" t="s">
        <v>33</v>
      </c>
      <c r="C27" s="26">
        <v>51100</v>
      </c>
      <c r="D27" s="28">
        <v>204400</v>
      </c>
      <c r="E27" s="27">
        <v>255500</v>
      </c>
      <c r="F27" s="26">
        <v>66500</v>
      </c>
      <c r="G27" s="28">
        <v>266000</v>
      </c>
      <c r="H27" s="27">
        <v>332500</v>
      </c>
      <c r="I27" s="27">
        <v>0</v>
      </c>
      <c r="J27" s="27">
        <v>0</v>
      </c>
      <c r="K27" s="27">
        <v>0</v>
      </c>
      <c r="L27" s="27">
        <v>332500</v>
      </c>
      <c r="M27" s="29">
        <f t="shared" si="1"/>
        <v>-77000</v>
      </c>
      <c r="N27" s="33">
        <v>-77000</v>
      </c>
      <c r="O27" s="36">
        <v>0</v>
      </c>
      <c r="P27" s="29">
        <f t="shared" si="0"/>
        <v>-77000</v>
      </c>
      <c r="Q27" s="2"/>
      <c r="R27" s="2"/>
      <c r="S27" s="2"/>
      <c r="T27" s="2"/>
      <c r="U27" s="2"/>
      <c r="V27" s="2"/>
    </row>
    <row r="28" spans="1:22" ht="12.75">
      <c r="A28" s="26">
        <v>18</v>
      </c>
      <c r="B28" s="27" t="s">
        <v>34</v>
      </c>
      <c r="C28" s="26">
        <v>3960</v>
      </c>
      <c r="D28" s="28">
        <v>440</v>
      </c>
      <c r="E28" s="27">
        <v>4400</v>
      </c>
      <c r="F28" s="26">
        <v>4977</v>
      </c>
      <c r="G28" s="28">
        <v>553</v>
      </c>
      <c r="H28" s="27">
        <v>5530</v>
      </c>
      <c r="I28" s="27">
        <v>0</v>
      </c>
      <c r="J28" s="27">
        <v>0</v>
      </c>
      <c r="K28" s="27">
        <v>0</v>
      </c>
      <c r="L28" s="27">
        <v>5530</v>
      </c>
      <c r="M28" s="29">
        <f t="shared" si="1"/>
        <v>-1130</v>
      </c>
      <c r="N28" s="33">
        <v>0</v>
      </c>
      <c r="O28" s="36">
        <v>-1130</v>
      </c>
      <c r="P28" s="29">
        <f t="shared" si="0"/>
        <v>-1130</v>
      </c>
      <c r="Q28" s="2"/>
      <c r="R28" s="2"/>
      <c r="S28" s="2"/>
      <c r="T28" s="2"/>
      <c r="U28" s="2"/>
      <c r="V28" s="2"/>
    </row>
    <row r="29" spans="1:22" ht="12.75">
      <c r="A29" s="26">
        <v>19</v>
      </c>
      <c r="B29" s="43" t="s">
        <v>35</v>
      </c>
      <c r="C29" s="26">
        <v>252</v>
      </c>
      <c r="D29" s="28">
        <v>2268</v>
      </c>
      <c r="E29" s="27">
        <v>2520</v>
      </c>
      <c r="F29" s="26">
        <v>252</v>
      </c>
      <c r="G29" s="28">
        <v>2268</v>
      </c>
      <c r="H29" s="27">
        <v>2520</v>
      </c>
      <c r="I29" s="27">
        <v>0</v>
      </c>
      <c r="J29" s="27">
        <v>0</v>
      </c>
      <c r="K29" s="27">
        <v>0</v>
      </c>
      <c r="L29" s="27">
        <v>2520</v>
      </c>
      <c r="M29" s="29">
        <f t="shared" si="1"/>
        <v>0</v>
      </c>
      <c r="N29" s="33">
        <v>0</v>
      </c>
      <c r="O29" s="36">
        <v>0</v>
      </c>
      <c r="P29" s="29">
        <f t="shared" si="0"/>
        <v>0</v>
      </c>
      <c r="Q29" s="2"/>
      <c r="R29" s="2"/>
      <c r="S29" s="2"/>
      <c r="T29" s="2"/>
      <c r="U29" s="2"/>
      <c r="V29" s="2"/>
    </row>
    <row r="30" spans="1:22" ht="12.75">
      <c r="A30" s="26">
        <v>20</v>
      </c>
      <c r="B30" s="43" t="s">
        <v>36</v>
      </c>
      <c r="C30" s="26">
        <v>0</v>
      </c>
      <c r="D30" s="28">
        <v>0</v>
      </c>
      <c r="E30" s="27">
        <v>0</v>
      </c>
      <c r="F30" s="26">
        <v>0</v>
      </c>
      <c r="G30" s="28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9">
        <f t="shared" si="1"/>
        <v>0</v>
      </c>
      <c r="N30" s="33">
        <v>0</v>
      </c>
      <c r="O30" s="36">
        <v>0</v>
      </c>
      <c r="P30" s="29">
        <f t="shared" si="0"/>
        <v>0</v>
      </c>
      <c r="Q30" s="2"/>
      <c r="R30" s="2"/>
      <c r="S30" s="2"/>
      <c r="T30" s="2"/>
      <c r="U30" s="2"/>
      <c r="V30" s="2"/>
    </row>
    <row r="31" spans="1:22" ht="12.75">
      <c r="A31" s="30"/>
      <c r="B31" s="32" t="s">
        <v>37</v>
      </c>
      <c r="C31" s="30">
        <v>637212</v>
      </c>
      <c r="D31" s="31">
        <v>2189108</v>
      </c>
      <c r="E31" s="32">
        <v>2826320</v>
      </c>
      <c r="F31" s="30">
        <f>SUM(F12:F30)</f>
        <v>758839</v>
      </c>
      <c r="G31" s="31">
        <f>SUM(G12:G30)</f>
        <v>2795632</v>
      </c>
      <c r="H31" s="32">
        <f>SUM(H12:H30)</f>
        <v>3554471</v>
      </c>
      <c r="I31" s="32">
        <f>SUM(I12:I30)</f>
        <v>43609</v>
      </c>
      <c r="J31" s="32">
        <f>SUM(J12:J30)</f>
        <v>45087</v>
      </c>
      <c r="K31" s="32">
        <f>SUM(K12:K30)</f>
        <v>88696</v>
      </c>
      <c r="L31" s="32">
        <f>SUM(L12:L30)</f>
        <v>3643167</v>
      </c>
      <c r="M31" s="35">
        <f>SUM(M12:M30)</f>
        <v>-816847</v>
      </c>
      <c r="N31" s="30">
        <f>SUM(N12:N30)</f>
        <v>-787351</v>
      </c>
      <c r="O31" s="32">
        <f>SUM(O12:O30)</f>
        <v>-29496</v>
      </c>
      <c r="P31" s="35">
        <f>SUM(P12:P30)</f>
        <v>-816847</v>
      </c>
      <c r="Q31" s="2"/>
      <c r="R31" s="2"/>
      <c r="S31" s="2"/>
      <c r="T31" s="2"/>
      <c r="U31" s="2"/>
      <c r="V31" s="2"/>
    </row>
    <row r="32" spans="1:22" ht="12.75">
      <c r="A32" s="26"/>
      <c r="B32" s="43"/>
      <c r="C32" s="26"/>
      <c r="D32" s="28"/>
      <c r="E32" s="27"/>
      <c r="F32" s="26"/>
      <c r="G32" s="28"/>
      <c r="H32" s="27"/>
      <c r="I32" s="27"/>
      <c r="J32" s="27"/>
      <c r="K32" s="27"/>
      <c r="L32" s="27"/>
      <c r="M32" s="29"/>
      <c r="N32" s="26"/>
      <c r="O32" s="27"/>
      <c r="P32" s="29"/>
      <c r="Q32" s="2"/>
      <c r="R32" s="2"/>
      <c r="S32" s="2"/>
      <c r="T32" s="2"/>
      <c r="U32" s="2"/>
      <c r="V32" s="2"/>
    </row>
    <row r="33" spans="1:22" ht="12.75">
      <c r="A33" s="26">
        <v>21</v>
      </c>
      <c r="B33" s="43" t="s">
        <v>38</v>
      </c>
      <c r="C33" s="26">
        <v>0</v>
      </c>
      <c r="D33" s="28">
        <v>0</v>
      </c>
      <c r="E33" s="27">
        <v>0</v>
      </c>
      <c r="F33" s="26">
        <v>0</v>
      </c>
      <c r="G33" s="28">
        <v>0</v>
      </c>
      <c r="H33" s="27">
        <v>0</v>
      </c>
      <c r="I33" s="27"/>
      <c r="J33" s="27"/>
      <c r="K33" s="27">
        <v>0</v>
      </c>
      <c r="L33" s="27">
        <v>0</v>
      </c>
      <c r="M33" s="29">
        <f aca="true" t="shared" si="2" ref="M33:M47">E33-L33</f>
        <v>0</v>
      </c>
      <c r="N33" s="33">
        <v>0</v>
      </c>
      <c r="O33" s="36">
        <v>0</v>
      </c>
      <c r="P33" s="29">
        <f aca="true" t="shared" si="3" ref="P33:P47">N33+O33</f>
        <v>0</v>
      </c>
      <c r="Q33" s="2"/>
      <c r="R33" s="2"/>
      <c r="S33" s="2"/>
      <c r="T33" s="2"/>
      <c r="U33" s="2"/>
      <c r="V33" s="2"/>
    </row>
    <row r="34" spans="1:22" ht="12.75">
      <c r="A34" s="26">
        <v>22</v>
      </c>
      <c r="B34" s="43" t="s">
        <v>39</v>
      </c>
      <c r="C34" s="26">
        <v>100</v>
      </c>
      <c r="D34" s="28">
        <v>1333</v>
      </c>
      <c r="E34" s="27">
        <v>1433</v>
      </c>
      <c r="F34" s="26">
        <v>120</v>
      </c>
      <c r="G34" s="28">
        <v>2000</v>
      </c>
      <c r="H34" s="27">
        <v>2120</v>
      </c>
      <c r="I34" s="27"/>
      <c r="J34" s="27"/>
      <c r="K34" s="27">
        <v>0</v>
      </c>
      <c r="L34" s="27">
        <v>2120</v>
      </c>
      <c r="M34" s="29">
        <f t="shared" si="2"/>
        <v>-687</v>
      </c>
      <c r="N34" s="33">
        <v>-687</v>
      </c>
      <c r="O34" s="36">
        <v>0</v>
      </c>
      <c r="P34" s="29">
        <f t="shared" si="3"/>
        <v>-687</v>
      </c>
      <c r="Q34" s="2"/>
      <c r="R34" s="2"/>
      <c r="S34" s="2"/>
      <c r="T34" s="2"/>
      <c r="U34" s="2"/>
      <c r="V34" s="2"/>
    </row>
    <row r="35" spans="1:22" ht="12.75">
      <c r="A35" s="26">
        <v>23</v>
      </c>
      <c r="B35" s="43" t="s">
        <v>40</v>
      </c>
      <c r="C35" s="26">
        <v>0</v>
      </c>
      <c r="D35" s="28">
        <v>448775</v>
      </c>
      <c r="E35" s="27">
        <v>448775</v>
      </c>
      <c r="F35" s="26">
        <v>0</v>
      </c>
      <c r="G35" s="28">
        <v>375815</v>
      </c>
      <c r="H35" s="27">
        <v>375815</v>
      </c>
      <c r="I35" s="27"/>
      <c r="J35" s="27"/>
      <c r="K35" s="27">
        <v>0</v>
      </c>
      <c r="L35" s="27">
        <v>375815</v>
      </c>
      <c r="M35" s="29">
        <f t="shared" si="2"/>
        <v>72960</v>
      </c>
      <c r="N35" s="33">
        <v>-440</v>
      </c>
      <c r="O35" s="36">
        <v>73400</v>
      </c>
      <c r="P35" s="29">
        <f t="shared" si="3"/>
        <v>72960</v>
      </c>
      <c r="Q35" s="2"/>
      <c r="R35" s="2"/>
      <c r="S35" s="2"/>
      <c r="T35" s="2"/>
      <c r="U35" s="2"/>
      <c r="V35" s="2"/>
    </row>
    <row r="36" spans="1:22" ht="12.75">
      <c r="A36" s="26">
        <v>24</v>
      </c>
      <c r="B36" s="43" t="s">
        <v>41</v>
      </c>
      <c r="C36" s="26">
        <v>0</v>
      </c>
      <c r="D36" s="28">
        <v>0</v>
      </c>
      <c r="E36" s="27">
        <v>0</v>
      </c>
      <c r="F36" s="26">
        <v>0</v>
      </c>
      <c r="G36" s="28">
        <v>0</v>
      </c>
      <c r="H36" s="27">
        <v>0</v>
      </c>
      <c r="I36" s="27"/>
      <c r="J36" s="27"/>
      <c r="K36" s="27">
        <v>0</v>
      </c>
      <c r="L36" s="27">
        <v>0</v>
      </c>
      <c r="M36" s="29">
        <f t="shared" si="2"/>
        <v>0</v>
      </c>
      <c r="N36" s="33">
        <v>0</v>
      </c>
      <c r="O36" s="36">
        <v>0</v>
      </c>
      <c r="P36" s="29">
        <f t="shared" si="3"/>
        <v>0</v>
      </c>
      <c r="Q36" s="2"/>
      <c r="R36" s="2"/>
      <c r="S36" s="2"/>
      <c r="T36" s="2"/>
      <c r="U36" s="2"/>
      <c r="V36" s="2"/>
    </row>
    <row r="37" spans="1:22" ht="12.75">
      <c r="A37" s="26">
        <v>25</v>
      </c>
      <c r="B37" s="43" t="s">
        <v>42</v>
      </c>
      <c r="C37" s="26">
        <v>153000</v>
      </c>
      <c r="D37" s="28">
        <v>17000</v>
      </c>
      <c r="E37" s="27">
        <v>170000</v>
      </c>
      <c r="F37" s="26">
        <v>153000</v>
      </c>
      <c r="G37" s="28">
        <v>17000</v>
      </c>
      <c r="H37" s="27">
        <v>170000</v>
      </c>
      <c r="I37" s="27"/>
      <c r="J37" s="27"/>
      <c r="K37" s="27">
        <v>0</v>
      </c>
      <c r="L37" s="27">
        <v>170000</v>
      </c>
      <c r="M37" s="29">
        <f t="shared" si="2"/>
        <v>0</v>
      </c>
      <c r="N37" s="33">
        <v>0</v>
      </c>
      <c r="O37" s="36">
        <v>0</v>
      </c>
      <c r="P37" s="29">
        <f t="shared" si="3"/>
        <v>0</v>
      </c>
      <c r="Q37" s="2"/>
      <c r="R37" s="2"/>
      <c r="S37" s="2"/>
      <c r="T37" s="2"/>
      <c r="U37" s="2"/>
      <c r="V37" s="2"/>
    </row>
    <row r="38" spans="1:22" ht="12.75">
      <c r="A38" s="26">
        <v>26</v>
      </c>
      <c r="B38" s="27" t="s">
        <v>43</v>
      </c>
      <c r="C38" s="26">
        <v>117</v>
      </c>
      <c r="D38" s="28">
        <v>13</v>
      </c>
      <c r="E38" s="27">
        <v>130</v>
      </c>
      <c r="F38" s="26">
        <v>115</v>
      </c>
      <c r="G38" s="28">
        <v>13</v>
      </c>
      <c r="H38" s="27">
        <v>128</v>
      </c>
      <c r="I38" s="27"/>
      <c r="J38" s="27"/>
      <c r="K38" s="27">
        <v>0</v>
      </c>
      <c r="L38" s="27">
        <v>128</v>
      </c>
      <c r="M38" s="29">
        <f t="shared" si="2"/>
        <v>2</v>
      </c>
      <c r="N38" s="33">
        <v>0</v>
      </c>
      <c r="O38" s="36">
        <v>2</v>
      </c>
      <c r="P38" s="29">
        <f t="shared" si="3"/>
        <v>2</v>
      </c>
      <c r="Q38" s="2"/>
      <c r="R38" s="2"/>
      <c r="S38" s="2"/>
      <c r="T38" s="2"/>
      <c r="U38" s="2"/>
      <c r="V38" s="2"/>
    </row>
    <row r="39" spans="1:22" ht="12.75">
      <c r="A39" s="26">
        <v>27</v>
      </c>
      <c r="B39" s="27" t="s">
        <v>44</v>
      </c>
      <c r="C39" s="26">
        <v>63675</v>
      </c>
      <c r="D39" s="28">
        <v>7075</v>
      </c>
      <c r="E39" s="27">
        <v>70750</v>
      </c>
      <c r="F39" s="26">
        <v>64350</v>
      </c>
      <c r="G39" s="28">
        <v>7150</v>
      </c>
      <c r="H39" s="27">
        <v>71500</v>
      </c>
      <c r="I39" s="27"/>
      <c r="J39" s="27"/>
      <c r="K39" s="27">
        <v>0</v>
      </c>
      <c r="L39" s="27">
        <v>71500</v>
      </c>
      <c r="M39" s="29">
        <f t="shared" si="2"/>
        <v>-750</v>
      </c>
      <c r="N39" s="33">
        <v>-750</v>
      </c>
      <c r="O39" s="36">
        <v>0</v>
      </c>
      <c r="P39" s="29">
        <f t="shared" si="3"/>
        <v>-750</v>
      </c>
      <c r="Q39" s="2"/>
      <c r="R39" s="2"/>
      <c r="S39" s="2"/>
      <c r="T39" s="2"/>
      <c r="U39" s="2"/>
      <c r="V39" s="2"/>
    </row>
    <row r="40" spans="1:22" ht="12.75">
      <c r="A40" s="26">
        <v>28</v>
      </c>
      <c r="B40" s="27" t="s">
        <v>45</v>
      </c>
      <c r="C40" s="26">
        <v>3826</v>
      </c>
      <c r="D40" s="28">
        <v>75</v>
      </c>
      <c r="E40" s="27">
        <v>3901</v>
      </c>
      <c r="F40" s="26">
        <v>675</v>
      </c>
      <c r="G40" s="28">
        <v>75</v>
      </c>
      <c r="H40" s="27">
        <v>750</v>
      </c>
      <c r="I40" s="27"/>
      <c r="J40" s="27"/>
      <c r="K40" s="27">
        <v>0</v>
      </c>
      <c r="L40" s="27">
        <v>750</v>
      </c>
      <c r="M40" s="29">
        <f t="shared" si="2"/>
        <v>3151</v>
      </c>
      <c r="N40" s="33">
        <v>0</v>
      </c>
      <c r="O40" s="36">
        <v>3151</v>
      </c>
      <c r="P40" s="29">
        <f t="shared" si="3"/>
        <v>3151</v>
      </c>
      <c r="Q40" s="2"/>
      <c r="R40" s="2"/>
      <c r="S40" s="2"/>
      <c r="T40" s="2"/>
      <c r="U40" s="2"/>
      <c r="V40" s="2"/>
    </row>
    <row r="41" spans="1:22" ht="12.75">
      <c r="A41" s="26">
        <v>29</v>
      </c>
      <c r="B41" s="27" t="s">
        <v>46</v>
      </c>
      <c r="C41" s="26">
        <v>1681</v>
      </c>
      <c r="D41" s="28">
        <v>187</v>
      </c>
      <c r="E41" s="27">
        <v>1868</v>
      </c>
      <c r="F41" s="26">
        <v>1681</v>
      </c>
      <c r="G41" s="28">
        <v>187</v>
      </c>
      <c r="H41" s="27">
        <v>1868</v>
      </c>
      <c r="I41" s="27"/>
      <c r="J41" s="27"/>
      <c r="K41" s="27">
        <v>0</v>
      </c>
      <c r="L41" s="27">
        <v>1868</v>
      </c>
      <c r="M41" s="29">
        <f t="shared" si="2"/>
        <v>0</v>
      </c>
      <c r="N41" s="33">
        <v>0</v>
      </c>
      <c r="O41" s="36">
        <v>0</v>
      </c>
      <c r="P41" s="29">
        <f t="shared" si="3"/>
        <v>0</v>
      </c>
      <c r="Q41" s="2"/>
      <c r="R41" s="2"/>
      <c r="S41" s="2"/>
      <c r="T41" s="2"/>
      <c r="U41" s="2"/>
      <c r="V41" s="2"/>
    </row>
    <row r="42" spans="1:22" ht="12.75">
      <c r="A42" s="26">
        <v>30</v>
      </c>
      <c r="B42" s="43" t="s">
        <v>47</v>
      </c>
      <c r="C42" s="26">
        <v>0</v>
      </c>
      <c r="D42" s="28">
        <v>69420</v>
      </c>
      <c r="E42" s="27">
        <v>69420</v>
      </c>
      <c r="F42" s="26">
        <v>0</v>
      </c>
      <c r="G42" s="28">
        <v>50700</v>
      </c>
      <c r="H42" s="27">
        <v>50700</v>
      </c>
      <c r="I42" s="27"/>
      <c r="J42" s="27"/>
      <c r="K42" s="27">
        <v>0</v>
      </c>
      <c r="L42" s="27">
        <v>50700</v>
      </c>
      <c r="M42" s="29">
        <f t="shared" si="2"/>
        <v>18720</v>
      </c>
      <c r="N42" s="33">
        <v>18720</v>
      </c>
      <c r="O42" s="36">
        <v>0</v>
      </c>
      <c r="P42" s="29">
        <f t="shared" si="3"/>
        <v>18720</v>
      </c>
      <c r="Q42" s="2"/>
      <c r="R42" s="2"/>
      <c r="S42" s="2"/>
      <c r="T42" s="2"/>
      <c r="U42" s="2"/>
      <c r="V42" s="2"/>
    </row>
    <row r="43" spans="1:22" ht="12.75">
      <c r="A43" s="26">
        <v>31</v>
      </c>
      <c r="B43" s="27" t="s">
        <v>48</v>
      </c>
      <c r="C43" s="26">
        <v>0</v>
      </c>
      <c r="D43" s="28">
        <v>3480</v>
      </c>
      <c r="E43" s="27">
        <v>3480</v>
      </c>
      <c r="F43" s="26">
        <v>0</v>
      </c>
      <c r="G43" s="28">
        <v>3480</v>
      </c>
      <c r="H43" s="27">
        <v>3480</v>
      </c>
      <c r="I43" s="27"/>
      <c r="J43" s="27"/>
      <c r="K43" s="27">
        <v>0</v>
      </c>
      <c r="L43" s="27">
        <v>3480</v>
      </c>
      <c r="M43" s="29">
        <f t="shared" si="2"/>
        <v>0</v>
      </c>
      <c r="N43" s="33">
        <v>0</v>
      </c>
      <c r="O43" s="36">
        <v>0</v>
      </c>
      <c r="P43" s="29">
        <f t="shared" si="3"/>
        <v>0</v>
      </c>
      <c r="Q43" s="2"/>
      <c r="R43" s="2"/>
      <c r="S43" s="2"/>
      <c r="T43" s="2"/>
      <c r="U43" s="2"/>
      <c r="V43" s="2"/>
    </row>
    <row r="44" spans="1:22" ht="12.75">
      <c r="A44" s="26">
        <v>32</v>
      </c>
      <c r="B44" s="27" t="s">
        <v>49</v>
      </c>
      <c r="C44" s="26">
        <v>981150</v>
      </c>
      <c r="D44" s="28">
        <v>109017</v>
      </c>
      <c r="E44" s="27">
        <v>1090167</v>
      </c>
      <c r="F44" s="26">
        <v>279000</v>
      </c>
      <c r="G44" s="28">
        <v>31000</v>
      </c>
      <c r="H44" s="27">
        <v>310000</v>
      </c>
      <c r="I44" s="27"/>
      <c r="J44" s="27"/>
      <c r="K44" s="27">
        <v>0</v>
      </c>
      <c r="L44" s="27">
        <v>310000</v>
      </c>
      <c r="M44" s="29">
        <f t="shared" si="2"/>
        <v>780167</v>
      </c>
      <c r="N44" s="33">
        <v>780167</v>
      </c>
      <c r="O44" s="36">
        <v>0</v>
      </c>
      <c r="P44" s="29">
        <f t="shared" si="3"/>
        <v>780167</v>
      </c>
      <c r="Q44" s="2"/>
      <c r="R44" s="2"/>
      <c r="S44" s="2"/>
      <c r="T44" s="2"/>
      <c r="U44" s="2"/>
      <c r="V44" s="2"/>
    </row>
    <row r="45" spans="1:22" ht="12.75">
      <c r="A45" s="26">
        <v>33</v>
      </c>
      <c r="B45" s="27" t="s">
        <v>50</v>
      </c>
      <c r="C45" s="26">
        <v>6490</v>
      </c>
      <c r="D45" s="28">
        <v>49300</v>
      </c>
      <c r="E45" s="27">
        <v>55790</v>
      </c>
      <c r="F45" s="26">
        <v>5500</v>
      </c>
      <c r="G45" s="28">
        <v>47500</v>
      </c>
      <c r="H45" s="27">
        <v>53000</v>
      </c>
      <c r="I45" s="27"/>
      <c r="J45" s="27"/>
      <c r="K45" s="27">
        <v>0</v>
      </c>
      <c r="L45" s="27">
        <v>53000</v>
      </c>
      <c r="M45" s="29">
        <f t="shared" si="2"/>
        <v>2790</v>
      </c>
      <c r="N45" s="33">
        <v>0</v>
      </c>
      <c r="O45" s="36">
        <v>2790</v>
      </c>
      <c r="P45" s="29">
        <f t="shared" si="3"/>
        <v>2790</v>
      </c>
      <c r="Q45" s="2"/>
      <c r="R45" s="2"/>
      <c r="S45" s="2"/>
      <c r="T45" s="2"/>
      <c r="U45" s="2"/>
      <c r="V45" s="2"/>
    </row>
    <row r="46" spans="1:22" ht="12.75">
      <c r="A46" s="26">
        <v>34</v>
      </c>
      <c r="B46" s="43" t="s">
        <v>51</v>
      </c>
      <c r="C46" s="26">
        <v>12372</v>
      </c>
      <c r="D46" s="28">
        <v>0</v>
      </c>
      <c r="E46" s="27">
        <v>12372</v>
      </c>
      <c r="F46" s="26">
        <v>11382</v>
      </c>
      <c r="G46" s="28">
        <v>0</v>
      </c>
      <c r="H46" s="27">
        <v>11382</v>
      </c>
      <c r="I46" s="27"/>
      <c r="J46" s="27"/>
      <c r="K46" s="27">
        <v>0</v>
      </c>
      <c r="L46" s="27">
        <v>11382</v>
      </c>
      <c r="M46" s="29">
        <f t="shared" si="2"/>
        <v>990</v>
      </c>
      <c r="N46" s="33">
        <v>0</v>
      </c>
      <c r="O46" s="36">
        <v>990</v>
      </c>
      <c r="P46" s="29">
        <f t="shared" si="3"/>
        <v>990</v>
      </c>
      <c r="Q46" s="2"/>
      <c r="R46" s="2"/>
      <c r="S46" s="2"/>
      <c r="T46" s="2"/>
      <c r="U46" s="2"/>
      <c r="V46" s="2"/>
    </row>
    <row r="47" spans="1:22" ht="13.5" thickBot="1">
      <c r="A47" s="37">
        <v>35</v>
      </c>
      <c r="B47" s="44" t="s">
        <v>52</v>
      </c>
      <c r="C47" s="37">
        <v>50</v>
      </c>
      <c r="D47" s="39">
        <v>3220</v>
      </c>
      <c r="E47" s="38">
        <v>3270</v>
      </c>
      <c r="F47" s="37">
        <v>0</v>
      </c>
      <c r="G47" s="39">
        <v>0</v>
      </c>
      <c r="H47" s="38">
        <v>0</v>
      </c>
      <c r="I47" s="38">
        <v>4516</v>
      </c>
      <c r="J47" s="38"/>
      <c r="K47" s="38">
        <v>4516</v>
      </c>
      <c r="L47" s="38">
        <v>4516</v>
      </c>
      <c r="M47" s="40">
        <f t="shared" si="2"/>
        <v>-1246</v>
      </c>
      <c r="N47" s="41">
        <v>-4516</v>
      </c>
      <c r="O47" s="42">
        <v>3270</v>
      </c>
      <c r="P47" s="40">
        <f t="shared" si="3"/>
        <v>-1246</v>
      </c>
      <c r="Q47" s="2"/>
      <c r="R47" s="2"/>
      <c r="S47" s="2"/>
      <c r="T47" s="2"/>
      <c r="U47" s="2"/>
      <c r="V47" s="2"/>
    </row>
    <row r="48" spans="1:22" ht="12.75">
      <c r="A48" s="30"/>
      <c r="B48" s="32" t="s">
        <v>53</v>
      </c>
      <c r="C48" s="30">
        <f aca="true" t="shared" si="4" ref="C48:L48">SUM(C33:C47)</f>
        <v>1222461</v>
      </c>
      <c r="D48" s="31">
        <f t="shared" si="4"/>
        <v>708895</v>
      </c>
      <c r="E48" s="32">
        <f t="shared" si="4"/>
        <v>1931356</v>
      </c>
      <c r="F48" s="30">
        <f t="shared" si="4"/>
        <v>515823</v>
      </c>
      <c r="G48" s="31">
        <f t="shared" si="4"/>
        <v>534920</v>
      </c>
      <c r="H48" s="32">
        <f t="shared" si="4"/>
        <v>1050743</v>
      </c>
      <c r="I48" s="32">
        <f t="shared" si="4"/>
        <v>4516</v>
      </c>
      <c r="J48" s="32">
        <f t="shared" si="4"/>
        <v>0</v>
      </c>
      <c r="K48" s="32">
        <f t="shared" si="4"/>
        <v>4516</v>
      </c>
      <c r="L48" s="32">
        <f t="shared" si="4"/>
        <v>1055259</v>
      </c>
      <c r="M48" s="35">
        <f>SUM(M33:M47)</f>
        <v>876097</v>
      </c>
      <c r="N48" s="45">
        <f>SUM(N33:N47)</f>
        <v>792494</v>
      </c>
      <c r="O48" s="46">
        <f>SUM(O33:O47)</f>
        <v>83603</v>
      </c>
      <c r="P48" s="29">
        <f>SUM(P33:P47)</f>
        <v>876097</v>
      </c>
      <c r="Q48" s="2"/>
      <c r="R48" s="2"/>
      <c r="S48" s="2"/>
      <c r="T48" s="2"/>
      <c r="U48" s="2"/>
      <c r="V48" s="2"/>
    </row>
    <row r="49" spans="1:22" ht="12.75">
      <c r="A49" s="26"/>
      <c r="B49" s="27"/>
      <c r="C49" s="26"/>
      <c r="D49" s="28"/>
      <c r="E49" s="27"/>
      <c r="F49" s="26"/>
      <c r="G49" s="28"/>
      <c r="H49" s="27"/>
      <c r="I49" s="27"/>
      <c r="J49" s="27"/>
      <c r="K49" s="27"/>
      <c r="L49" s="27"/>
      <c r="M49" s="29"/>
      <c r="N49" s="26"/>
      <c r="O49" s="27"/>
      <c r="P49" s="29"/>
      <c r="Q49" s="2"/>
      <c r="R49" s="2"/>
      <c r="S49" s="2"/>
      <c r="T49" s="2"/>
      <c r="U49" s="2"/>
      <c r="V49" s="2"/>
    </row>
    <row r="50" spans="1:16" ht="12.75">
      <c r="A50" s="47"/>
      <c r="B50" s="27" t="s">
        <v>54</v>
      </c>
      <c r="C50" s="30">
        <f>C10</f>
        <v>402895</v>
      </c>
      <c r="D50" s="31">
        <f>D10</f>
        <v>44763</v>
      </c>
      <c r="E50" s="32">
        <f>E10</f>
        <v>447658</v>
      </c>
      <c r="F50" s="30">
        <f>F10</f>
        <v>556795</v>
      </c>
      <c r="G50" s="31">
        <f>G10</f>
        <v>61863</v>
      </c>
      <c r="H50" s="32">
        <f>H10</f>
        <v>618658</v>
      </c>
      <c r="I50" s="32"/>
      <c r="J50" s="32"/>
      <c r="K50" s="32">
        <f>K10</f>
        <v>-67</v>
      </c>
      <c r="L50" s="32">
        <f>L10</f>
        <v>618591</v>
      </c>
      <c r="M50" s="35">
        <f>M10</f>
        <v>-170933</v>
      </c>
      <c r="N50" s="30">
        <f>N10</f>
        <v>-170933</v>
      </c>
      <c r="O50" s="32">
        <f>O10</f>
        <v>0</v>
      </c>
      <c r="P50" s="29">
        <v>-170933</v>
      </c>
    </row>
    <row r="51" spans="1:16" ht="12.75">
      <c r="A51" s="47"/>
      <c r="B51" s="27" t="s">
        <v>37</v>
      </c>
      <c r="C51" s="30">
        <f>C31</f>
        <v>637212</v>
      </c>
      <c r="D51" s="31">
        <f>D31</f>
        <v>2189108</v>
      </c>
      <c r="E51" s="32">
        <f>E31</f>
        <v>2826320</v>
      </c>
      <c r="F51" s="30">
        <f>F31</f>
        <v>758839</v>
      </c>
      <c r="G51" s="31">
        <f>G31</f>
        <v>2795632</v>
      </c>
      <c r="H51" s="32">
        <f>H31</f>
        <v>3554471</v>
      </c>
      <c r="I51" s="32"/>
      <c r="J51" s="32"/>
      <c r="K51" s="32">
        <f>K31</f>
        <v>88696</v>
      </c>
      <c r="L51" s="32">
        <f>L31</f>
        <v>3643167</v>
      </c>
      <c r="M51" s="35">
        <f>M31</f>
        <v>-816847</v>
      </c>
      <c r="N51" s="30">
        <f>N31</f>
        <v>-787351</v>
      </c>
      <c r="O51" s="32">
        <f>O31</f>
        <v>-29496</v>
      </c>
      <c r="P51" s="29">
        <v>-816847</v>
      </c>
    </row>
    <row r="52" spans="1:16" ht="13.5" thickBot="1">
      <c r="A52" s="47"/>
      <c r="B52" s="27" t="s">
        <v>53</v>
      </c>
      <c r="C52" s="16">
        <f>C48</f>
        <v>1222461</v>
      </c>
      <c r="D52" s="18">
        <f>D48</f>
        <v>708895</v>
      </c>
      <c r="E52" s="17">
        <f>E48</f>
        <v>1931356</v>
      </c>
      <c r="F52" s="16">
        <f>F48</f>
        <v>515823</v>
      </c>
      <c r="G52" s="18">
        <f>G48</f>
        <v>534920</v>
      </c>
      <c r="H52" s="17">
        <f>H48</f>
        <v>1050743</v>
      </c>
      <c r="I52" s="19"/>
      <c r="J52" s="17"/>
      <c r="K52" s="17">
        <f>K48</f>
        <v>4516</v>
      </c>
      <c r="L52" s="17">
        <f>L48</f>
        <v>1055259</v>
      </c>
      <c r="M52" s="48">
        <f>M48</f>
        <v>876097</v>
      </c>
      <c r="N52" s="49">
        <f>N48</f>
        <v>792494</v>
      </c>
      <c r="O52" s="50">
        <v>83603</v>
      </c>
      <c r="P52" s="51">
        <v>876097</v>
      </c>
    </row>
    <row r="53" spans="1:16" ht="14.25" thickBot="1" thickTop="1">
      <c r="A53" s="52"/>
      <c r="B53" s="17" t="s">
        <v>55</v>
      </c>
      <c r="C53" s="16">
        <v>2262568</v>
      </c>
      <c r="D53" s="18">
        <v>2942766</v>
      </c>
      <c r="E53" s="17">
        <v>5205334</v>
      </c>
      <c r="F53" s="16">
        <f>SUM(F50:F52)</f>
        <v>1831457</v>
      </c>
      <c r="G53" s="18">
        <f>SUM(G50:G52)</f>
        <v>3392415</v>
      </c>
      <c r="H53" s="17">
        <f>SUM(H50:H52)</f>
        <v>5223872</v>
      </c>
      <c r="I53" s="17"/>
      <c r="J53" s="17"/>
      <c r="K53" s="17">
        <f>SUM(K50:K52)</f>
        <v>93145</v>
      </c>
      <c r="L53" s="17">
        <f>SUM(L50:L52)</f>
        <v>5317017</v>
      </c>
      <c r="M53" s="19">
        <f>SUM(M50:M52)</f>
        <v>-111683</v>
      </c>
      <c r="N53" s="16">
        <f>SUM(N50:N52)</f>
        <v>-165790</v>
      </c>
      <c r="O53" s="17">
        <f>SUM(O50:O52)</f>
        <v>54107</v>
      </c>
      <c r="P53" s="19">
        <v>-111683</v>
      </c>
    </row>
    <row r="54" ht="13.5" thickTop="1"/>
    <row r="55" spans="1:16" ht="12.75">
      <c r="A55">
        <v>1</v>
      </c>
      <c r="B55" s="53" t="s">
        <v>56</v>
      </c>
      <c r="L55">
        <f>H53+K53</f>
        <v>5317017</v>
      </c>
      <c r="O55">
        <v>-67</v>
      </c>
      <c r="P55">
        <v>-67</v>
      </c>
    </row>
    <row r="56" spans="1:16" ht="12.75">
      <c r="A56">
        <v>16</v>
      </c>
      <c r="B56" t="s">
        <v>57</v>
      </c>
      <c r="L56">
        <f>L53-L55</f>
        <v>0</v>
      </c>
      <c r="O56">
        <v>713</v>
      </c>
      <c r="P56">
        <v>713</v>
      </c>
    </row>
    <row r="57" spans="1:16" ht="12.75">
      <c r="A57">
        <v>9</v>
      </c>
      <c r="B57" t="s">
        <v>58</v>
      </c>
      <c r="O57">
        <v>17</v>
      </c>
      <c r="P57">
        <v>17</v>
      </c>
    </row>
    <row r="58" spans="1:16" ht="12.75">
      <c r="A58">
        <v>35</v>
      </c>
      <c r="B58" t="s">
        <v>59</v>
      </c>
      <c r="O58">
        <v>4615</v>
      </c>
      <c r="P58">
        <v>4516</v>
      </c>
    </row>
    <row r="59" spans="1:16" ht="12.75">
      <c r="A59">
        <v>8</v>
      </c>
      <c r="B59" t="s">
        <v>60</v>
      </c>
      <c r="O59">
        <v>60</v>
      </c>
      <c r="P59">
        <v>60</v>
      </c>
    </row>
    <row r="60" spans="1:16" ht="12.75">
      <c r="A60">
        <v>9</v>
      </c>
      <c r="B60" t="s">
        <v>61</v>
      </c>
      <c r="O60">
        <v>-745</v>
      </c>
      <c r="P60">
        <v>-745</v>
      </c>
    </row>
    <row r="61" spans="1:16" ht="12.75">
      <c r="A61">
        <v>8</v>
      </c>
      <c r="B61" t="s">
        <v>62</v>
      </c>
      <c r="O61">
        <v>1</v>
      </c>
      <c r="P61">
        <v>1</v>
      </c>
    </row>
    <row r="62" spans="1:16" ht="12.75">
      <c r="A62">
        <v>9</v>
      </c>
      <c r="B62" t="s">
        <v>63</v>
      </c>
      <c r="O62">
        <v>49116</v>
      </c>
      <c r="P62">
        <v>49116</v>
      </c>
    </row>
    <row r="63" spans="1:16" ht="12.75">
      <c r="A63">
        <v>8</v>
      </c>
      <c r="B63" t="s">
        <v>64</v>
      </c>
      <c r="O63">
        <v>40960</v>
      </c>
      <c r="P63">
        <v>40960</v>
      </c>
    </row>
    <row r="64" spans="1:16" ht="12.75">
      <c r="A64">
        <v>0</v>
      </c>
      <c r="B64" t="s">
        <v>65</v>
      </c>
      <c r="O64">
        <v>0</v>
      </c>
      <c r="P64" t="s">
        <v>66</v>
      </c>
    </row>
    <row r="65" spans="1:16" ht="12.75">
      <c r="A65">
        <v>16</v>
      </c>
      <c r="B65" t="s">
        <v>67</v>
      </c>
      <c r="N65">
        <v>-713</v>
      </c>
      <c r="O65">
        <v>-713</v>
      </c>
      <c r="P65">
        <v>-1426</v>
      </c>
    </row>
    <row r="66" spans="14:16" ht="12.75">
      <c r="N66">
        <f>SUM(N53:N65)</f>
        <v>-166503</v>
      </c>
      <c r="O66">
        <f>SUM(O53:O65)</f>
        <v>148064</v>
      </c>
      <c r="P66">
        <f>SUM(P55:P65)</f>
        <v>93145</v>
      </c>
    </row>
    <row r="68" ht="12.75">
      <c r="P68">
        <f>P66+H53</f>
        <v>5317017</v>
      </c>
    </row>
    <row r="70" ht="12.75">
      <c r="P70">
        <f>E53-P68</f>
        <v>-111683</v>
      </c>
    </row>
  </sheetData>
  <printOptions horizontalCentered="1"/>
  <pageMargins left="0.25" right="0.25" top="0.5" bottom="0.5" header="0.5" footer="0.5"/>
  <pageSetup horizontalDpi="600" verticalDpi="600" orientation="landscape" scale="5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cxc7</dc:creator>
  <cp:keywords/>
  <dc:description/>
  <cp:lastModifiedBy>cxc7</cp:lastModifiedBy>
  <cp:lastPrinted>2007-06-01T20:55:25Z</cp:lastPrinted>
  <dcterms:created xsi:type="dcterms:W3CDTF">2007-05-18T19:24:27Z</dcterms:created>
  <dcterms:modified xsi:type="dcterms:W3CDTF">2007-06-01T20:55:29Z</dcterms:modified>
  <cp:category/>
  <cp:version/>
  <cp:contentType/>
  <cp:contentStatus/>
</cp:coreProperties>
</file>