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4580" windowHeight="9300" activeTab="1"/>
  </bookViews>
  <sheets>
    <sheet name="rollup" sheetId="1" r:id="rId1"/>
    <sheet name="commfacility" sheetId="2" r:id="rId2"/>
    <sheet name="waterwaste" sheetId="3" r:id="rId3"/>
    <sheet name="bandi" sheetId="4" r:id="rId4"/>
    <sheet name="reseei" sheetId="5" r:id="rId5"/>
    <sheet name="cost to government" sheetId="6" r:id="rId6"/>
  </sheets>
  <definedNames>
    <definedName name="_xlnm.Print_Titles" localSheetId="3">'bandi'!$1:$4</definedName>
    <definedName name="_xlnm.Print_Titles" localSheetId="1">'commfacility'!$1:$4</definedName>
    <definedName name="_xlnm.Print_Titles" localSheetId="4">'reseei'!$1:$4</definedName>
    <definedName name="_xlnm.Print_Titles" localSheetId="0">'rollup'!$1:$4</definedName>
    <definedName name="_xlnm.Print_Titles" localSheetId="2">'waterwaste'!$1:$4</definedName>
    <definedName name="totalcost">'rollup'!#REF!</definedName>
  </definedNames>
  <calcPr fullCalcOnLoad="1"/>
</workbook>
</file>

<file path=xl/sharedStrings.xml><?xml version="1.0" encoding="utf-8"?>
<sst xmlns="http://schemas.openxmlformats.org/spreadsheetml/2006/main" count="933" uniqueCount="183">
  <si>
    <t>(b)(2)</t>
  </si>
  <si>
    <t>Sec.</t>
  </si>
  <si>
    <t>Oversight and monitoring</t>
  </si>
  <si>
    <t>Reports</t>
  </si>
  <si>
    <t>Notifications</t>
  </si>
  <si>
    <t>(a)</t>
  </si>
  <si>
    <t>(b)</t>
  </si>
  <si>
    <t>(c)</t>
  </si>
  <si>
    <t>(a)(1)</t>
  </si>
  <si>
    <t>(d)</t>
  </si>
  <si>
    <t>(e)</t>
  </si>
  <si>
    <t>(f)</t>
  </si>
  <si>
    <t>(g)</t>
  </si>
  <si>
    <t>Lender responsibilities - servicing</t>
  </si>
  <si>
    <t>Lender responsibilities - origination</t>
  </si>
  <si>
    <t>Collateral inspection and release</t>
  </si>
  <si>
    <t>Transfers and assumptions</t>
  </si>
  <si>
    <t>Subordination of lien position</t>
  </si>
  <si>
    <t>Repurchases</t>
  </si>
  <si>
    <t>(k)</t>
  </si>
  <si>
    <t>Protective advances</t>
  </si>
  <si>
    <t>(l)</t>
  </si>
  <si>
    <t>Liquidation</t>
  </si>
  <si>
    <t>(m)</t>
  </si>
  <si>
    <t>Guaranteed loan requirements</t>
  </si>
  <si>
    <t>Interest rate changes</t>
  </si>
  <si>
    <t>Issuance of the Guarantee</t>
  </si>
  <si>
    <t>Replacement of LNG or Assignment Guarantee Agreement</t>
  </si>
  <si>
    <t>Reorganizations</t>
  </si>
  <si>
    <t>Termination of loan note guarantee</t>
  </si>
  <si>
    <t>Title</t>
  </si>
  <si>
    <t>REPORTING REQUIREMENTS - FORMS</t>
  </si>
  <si>
    <t>5001.30(b)</t>
  </si>
  <si>
    <t>Lender's Agreement</t>
  </si>
  <si>
    <t>5001.17(l), (m)</t>
  </si>
  <si>
    <t>Assignment Guarantee Agreement</t>
  </si>
  <si>
    <t>5001.34(b)</t>
  </si>
  <si>
    <t>5001.17(g)</t>
  </si>
  <si>
    <t>Lender's Guaranteed Loan Payment to USDA</t>
  </si>
  <si>
    <t>Full documentation applications</t>
  </si>
  <si>
    <t>Low documentation applications</t>
  </si>
  <si>
    <t>Guarantee Application Process</t>
  </si>
  <si>
    <t>Preapplications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</si>
  <si>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</si>
  <si>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</si>
  <si>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</si>
  <si>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</si>
  <si>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</si>
  <si>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</si>
  <si>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</si>
  <si>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</si>
  <si>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</si>
  <si>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Form</t>
  </si>
  <si>
    <t>Estimated</t>
  </si>
  <si>
    <t>Total</t>
  </si>
  <si>
    <t>Est'd # of</t>
  </si>
  <si>
    <t>Number</t>
  </si>
  <si>
    <t>Number of</t>
  </si>
  <si>
    <t>Filed</t>
  </si>
  <si>
    <t>Man-hours</t>
  </si>
  <si>
    <t>Wage</t>
  </si>
  <si>
    <t>(if any)</t>
  </si>
  <si>
    <t>Respondents</t>
  </si>
  <si>
    <t>Annually</t>
  </si>
  <si>
    <t>Responses</t>
  </si>
  <si>
    <t>per response</t>
  </si>
  <si>
    <t>Class</t>
  </si>
  <si>
    <t>Cost</t>
  </si>
  <si>
    <t>(J)</t>
  </si>
  <si>
    <t>Total Annual</t>
  </si>
  <si>
    <t>(D) x (E)</t>
  </si>
  <si>
    <t>Est. Total</t>
  </si>
  <si>
    <t>(F) x (G)</t>
  </si>
  <si>
    <t>(H) x (I)</t>
  </si>
  <si>
    <t>(a)(3)</t>
  </si>
  <si>
    <t>(h)</t>
  </si>
  <si>
    <t>(b)(1)</t>
  </si>
  <si>
    <t>5001.40</t>
  </si>
  <si>
    <t>Community Facilities</t>
  </si>
  <si>
    <t>(d)(2)</t>
  </si>
  <si>
    <t>5001.41</t>
  </si>
  <si>
    <t>5001.42</t>
  </si>
  <si>
    <t>Business and Industry</t>
  </si>
  <si>
    <t>5001.43</t>
  </si>
  <si>
    <t>Renewable Energy and Energy Efficiency Improvements (9006)</t>
  </si>
  <si>
    <t>Project eligibility</t>
  </si>
  <si>
    <t>Water and Waste Disposal Facilities</t>
  </si>
  <si>
    <t>Personal and corporate guarantees</t>
  </si>
  <si>
    <t>Litigation</t>
  </si>
  <si>
    <t>Lender request to Agency to terminate guarantee</t>
  </si>
  <si>
    <t>Post construction requirements annual report</t>
  </si>
  <si>
    <t>na</t>
  </si>
  <si>
    <t>Subtotal</t>
  </si>
  <si>
    <t>on occasion</t>
  </si>
  <si>
    <t>Notice to unserved</t>
  </si>
  <si>
    <t>Additional expenditures</t>
  </si>
  <si>
    <t>(a)(1)(iv)</t>
  </si>
  <si>
    <t>Agency approval of hydroelectric facility</t>
  </si>
  <si>
    <t>Certificate of local support</t>
  </si>
  <si>
    <t>Alterations to loan instruments</t>
  </si>
  <si>
    <t>(a)(1)(iii)</t>
  </si>
  <si>
    <t>Agency approval of agricultural production</t>
  </si>
  <si>
    <t>included in rollup</t>
  </si>
  <si>
    <t>Grand Total</t>
  </si>
  <si>
    <t>subtotal</t>
  </si>
  <si>
    <t>Item</t>
  </si>
  <si>
    <t>Hours per item</t>
  </si>
  <si>
    <t>Rate</t>
  </si>
  <si>
    <t>Preapplication review and acknowledgment</t>
  </si>
  <si>
    <t>Review/ack lender approval applications - r/s lenders</t>
  </si>
  <si>
    <t>Review/ack lender approval applications - non r/s lenders</t>
  </si>
  <si>
    <t>Review/ack full documentation applications</t>
  </si>
  <si>
    <t>Review/ack low documentation applications</t>
  </si>
  <si>
    <t>Approve loans and obligate funds</t>
  </si>
  <si>
    <t>Review documents and issue guarantee</t>
  </si>
  <si>
    <t>Replacement of documents</t>
  </si>
  <si>
    <t>Subordinations</t>
  </si>
  <si>
    <t>Exception authority</t>
  </si>
  <si>
    <t>Liquidation plan</t>
  </si>
  <si>
    <t>Release of collateral</t>
  </si>
  <si>
    <t>Lender visits</t>
  </si>
  <si>
    <t>National office preparation of regs/instructions/forms/etc</t>
  </si>
  <si>
    <t>Review loan status reports</t>
  </si>
  <si>
    <t>Review default reports</t>
  </si>
  <si>
    <t>Associated  publication costs</t>
  </si>
  <si>
    <t>Secondary market activities</t>
  </si>
  <si>
    <t>assumed 1/2 time of full doc</t>
  </si>
  <si>
    <t>Litigation and appeals</t>
  </si>
  <si>
    <t>Review notifications (5001.4)</t>
  </si>
  <si>
    <t>Agency approval of hydroelectric facilities</t>
  </si>
  <si>
    <t>Approval of alterations to loan instruments</t>
  </si>
  <si>
    <t>Assumed 1/2 of the 168 repurchases are done by Agency; assumed 6 hours</t>
  </si>
  <si>
    <t>Review post construction reports (9006 program)</t>
  </si>
  <si>
    <t>Preparation of Conditional Commitmet for Guarantee</t>
  </si>
  <si>
    <t>Preparation of Lender's Agreement</t>
  </si>
  <si>
    <t>Preparation of Assignment Guarantee Agreement</t>
  </si>
  <si>
    <t>Review of report of loss</t>
  </si>
  <si>
    <t xml:space="preserve">Review of Certification of Non-relocation … </t>
  </si>
  <si>
    <t>6 hours from B&amp;I 4279-B</t>
  </si>
  <si>
    <t>8 hours is from B&amp;I 4279-B</t>
  </si>
  <si>
    <t>6 hours is from B&amp;I 4279-B</t>
  </si>
  <si>
    <t>2 hours is from B&amp;I 4287-B</t>
  </si>
  <si>
    <t>3 hours is from B&amp;I 4287-B</t>
  </si>
  <si>
    <t>1800 visits from B&amp;I 4287-B; which had 3 hours per visit.</t>
  </si>
  <si>
    <t>B&amp;I 4279-B had 20 hours; B&amp;I 4287-B also had 3 hours for financial statement reviews, which were added here</t>
  </si>
  <si>
    <t>15 and 3 from B&amp;I 4279-A</t>
  </si>
  <si>
    <t>16 hours from B&amp;I 4279-A</t>
  </si>
  <si>
    <t>900 and 1 are from B&amp;I 4279-A</t>
  </si>
  <si>
    <t>3 hours is from bB&amp;I 4279-A</t>
  </si>
  <si>
    <t>5001-8</t>
  </si>
  <si>
    <t>5001-1</t>
  </si>
  <si>
    <t>5001-19</t>
  </si>
  <si>
    <t>5001-49</t>
  </si>
  <si>
    <t>5001-10</t>
  </si>
  <si>
    <t>5001-3</t>
  </si>
  <si>
    <t>5001-4</t>
  </si>
  <si>
    <t>5001-2</t>
  </si>
  <si>
    <t>5001-6</t>
  </si>
  <si>
    <t>Unconditional Guarantee</t>
  </si>
  <si>
    <t>Lender Approval Activities</t>
  </si>
  <si>
    <t>Application for loan guarantees</t>
  </si>
  <si>
    <t>Loan Origination Activities</t>
  </si>
  <si>
    <t>Loan Servicing Activities</t>
  </si>
  <si>
    <t>Oversight and Monitoring Activities</t>
  </si>
  <si>
    <t>Administrative Activities</t>
  </si>
  <si>
    <t>(a)(5)(i)</t>
  </si>
  <si>
    <t>(b)(3)</t>
  </si>
  <si>
    <t>5001.16(d)(1)</t>
  </si>
  <si>
    <t>--</t>
  </si>
  <si>
    <t>5001-14</t>
  </si>
  <si>
    <t>Non-regulated/supervised lenders</t>
  </si>
  <si>
    <t>(d)(1)</t>
  </si>
  <si>
    <t>Guaranteed Loan Borrower Status - loan status</t>
  </si>
  <si>
    <t>Guaranteed Loan Borrower Status - default</t>
  </si>
  <si>
    <t>Lender's Application</t>
  </si>
  <si>
    <t>Application for Loan Guarantee</t>
  </si>
  <si>
    <t>Certificate of Non-relocation and Market and Capacity Information Report</t>
  </si>
  <si>
    <t>Guaranteed Loan Report of Loss</t>
  </si>
  <si>
    <t>Conditional Commitment</t>
  </si>
  <si>
    <t>Regulated/supervised lenders - with existing portfolio</t>
  </si>
  <si>
    <t>Regulated/supervised lenders - without existing portfolio</t>
  </si>
  <si>
    <t>Non-regulated/supervised lenders -existing portfolio</t>
  </si>
  <si>
    <t>Non-regulated/supervised lenders -without existing portfolio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</si>
</sst>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vertical="top"/>
    </xf>
    <xf numFmtId="0" fontId="0" fillId="0" borderId="0" xfId="0" applyFont="1" applyFill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top"/>
    </xf>
    <xf numFmtId="3" fontId="0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workbookViewId="0" topLeftCell="A1">
      <pane ySplit="4" topLeftCell="BM34" activePane="bottomLeft" state="frozen"/>
      <selection pane="topLeft" activeCell="A5" sqref="A5:B72"/>
      <selection pane="bottomLeft" activeCell="B18" sqref="B18"/>
    </sheetView>
  </sheetViews>
  <sheetFormatPr defaultColWidth="9.140625" defaultRowHeight="12.75"/>
  <cols>
    <col min="1" max="1" width="18.28125" style="12" customWidth="1"/>
    <col min="2" max="2" width="76.57421875" style="5" customWidth="1"/>
    <col min="3" max="3" width="11.421875" style="5" customWidth="1"/>
    <col min="4" max="4" width="12.00390625" style="5" bestFit="1" customWidth="1"/>
    <col min="5" max="5" width="8.140625" style="5" bestFit="1" customWidth="1"/>
    <col min="6" max="6" width="10.421875" style="5" bestFit="1" customWidth="1"/>
    <col min="7" max="7" width="11.7109375" style="5" bestFit="1" customWidth="1"/>
    <col min="8" max="8" width="10.00390625" style="5" bestFit="1" customWidth="1"/>
    <col min="9" max="9" width="9.140625" style="5" customWidth="1"/>
    <col min="10" max="10" width="10.28125" style="5" customWidth="1"/>
    <col min="11" max="16384" width="9.140625" style="5" customWidth="1"/>
  </cols>
  <sheetData>
    <row r="1" spans="1:17" ht="12.75">
      <c r="A1" s="5"/>
      <c r="C1" s="1" t="s">
        <v>52</v>
      </c>
      <c r="D1" s="1" t="s">
        <v>53</v>
      </c>
      <c r="E1" s="1" t="s">
        <v>3</v>
      </c>
      <c r="F1" s="1" t="s">
        <v>69</v>
      </c>
      <c r="G1" s="1" t="s">
        <v>55</v>
      </c>
      <c r="H1" s="1" t="s">
        <v>71</v>
      </c>
      <c r="I1" s="1" t="s">
        <v>60</v>
      </c>
      <c r="J1" s="22" t="s">
        <v>54</v>
      </c>
      <c r="L1" s="8"/>
      <c r="M1" s="10"/>
      <c r="N1" s="8"/>
      <c r="O1" s="10"/>
      <c r="P1" s="8"/>
      <c r="Q1" s="10"/>
    </row>
    <row r="2" spans="1:17" ht="12.75">
      <c r="A2" s="2" t="s">
        <v>1</v>
      </c>
      <c r="B2" s="2" t="s">
        <v>30</v>
      </c>
      <c r="C2" s="3" t="s">
        <v>56</v>
      </c>
      <c r="D2" s="3" t="s">
        <v>57</v>
      </c>
      <c r="E2" s="3" t="s">
        <v>58</v>
      </c>
      <c r="F2" s="3" t="s">
        <v>64</v>
      </c>
      <c r="G2" s="3" t="s">
        <v>59</v>
      </c>
      <c r="H2" s="3" t="s">
        <v>59</v>
      </c>
      <c r="I2" s="3" t="s">
        <v>66</v>
      </c>
      <c r="J2" s="23" t="s">
        <v>67</v>
      </c>
      <c r="L2" s="8"/>
      <c r="M2" s="10"/>
      <c r="N2" s="8"/>
      <c r="O2" s="10"/>
      <c r="P2" s="8"/>
      <c r="Q2" s="10"/>
    </row>
    <row r="3" spans="1:17" ht="13.5" thickBot="1">
      <c r="A3" s="2"/>
      <c r="B3" s="2"/>
      <c r="C3" s="4" t="s">
        <v>61</v>
      </c>
      <c r="D3" s="4" t="s">
        <v>62</v>
      </c>
      <c r="E3" s="4" t="s">
        <v>63</v>
      </c>
      <c r="F3" s="4" t="s">
        <v>70</v>
      </c>
      <c r="G3" s="4" t="s">
        <v>65</v>
      </c>
      <c r="H3" s="4" t="s">
        <v>72</v>
      </c>
      <c r="I3" s="4"/>
      <c r="J3" s="24" t="s">
        <v>73</v>
      </c>
      <c r="L3" s="8"/>
      <c r="M3" s="10"/>
      <c r="N3" s="8"/>
      <c r="O3" s="10"/>
      <c r="P3" s="8"/>
      <c r="Q3" s="10"/>
    </row>
    <row r="4" spans="1:17" ht="12.75">
      <c r="A4" s="11" t="s">
        <v>43</v>
      </c>
      <c r="B4" s="6" t="s">
        <v>44</v>
      </c>
      <c r="C4" s="7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68</v>
      </c>
      <c r="L4" s="10"/>
      <c r="M4" s="10"/>
      <c r="N4" s="10"/>
      <c r="O4" s="10"/>
      <c r="P4" s="10"/>
      <c r="Q4" s="10"/>
    </row>
    <row r="5" spans="1:10" ht="12.75">
      <c r="A5" s="21">
        <v>5001.4</v>
      </c>
      <c r="B5" s="25" t="s">
        <v>2</v>
      </c>
      <c r="F5" s="36"/>
      <c r="J5" s="44"/>
    </row>
    <row r="6" spans="1:10" ht="12.75">
      <c r="A6" s="12" t="s">
        <v>166</v>
      </c>
      <c r="B6" s="26" t="s">
        <v>4</v>
      </c>
      <c r="D6" s="5">
        <f>SUM(commfacility:reseei!D6)</f>
        <v>314</v>
      </c>
      <c r="F6" s="36">
        <f>SUM(commfacility:reseei!F6)</f>
        <v>314</v>
      </c>
      <c r="G6" s="5">
        <v>1</v>
      </c>
      <c r="H6" s="5">
        <f>SUM(commfacility:reseei!H6)</f>
        <v>314</v>
      </c>
      <c r="J6" s="41">
        <f>SUM(commfacility:reseei!J6)</f>
        <v>18840</v>
      </c>
    </row>
    <row r="7" spans="6:10" ht="12.75">
      <c r="F7" s="36"/>
      <c r="J7" s="41"/>
    </row>
    <row r="8" spans="1:10" ht="12.75">
      <c r="A8" s="21">
        <v>5001.6</v>
      </c>
      <c r="B8" s="27" t="s">
        <v>85</v>
      </c>
      <c r="F8" s="36"/>
      <c r="J8" s="41"/>
    </row>
    <row r="9" spans="1:10" ht="12.75">
      <c r="A9" s="12" t="s">
        <v>79</v>
      </c>
      <c r="B9" s="26" t="s">
        <v>94</v>
      </c>
      <c r="D9" s="5">
        <f>SUM(commfacility:reseei!D9)</f>
        <v>5</v>
      </c>
      <c r="F9" s="36">
        <f>SUM(commfacility:reseei!F9)</f>
        <v>5</v>
      </c>
      <c r="G9" s="5">
        <v>1</v>
      </c>
      <c r="H9" s="5">
        <f>SUM(commfacility:reseei!H9)</f>
        <v>5</v>
      </c>
      <c r="J9" s="41">
        <f>SUM(commfacility:reseei!J9)</f>
        <v>300</v>
      </c>
    </row>
    <row r="10" spans="6:10" ht="12.75">
      <c r="F10" s="36"/>
      <c r="J10" s="41"/>
    </row>
    <row r="11" spans="1:10" ht="12.75">
      <c r="A11" s="21">
        <v>5001.11</v>
      </c>
      <c r="B11" s="25" t="s">
        <v>41</v>
      </c>
      <c r="F11" s="36"/>
      <c r="J11" s="41"/>
    </row>
    <row r="12" spans="1:10" ht="12.75">
      <c r="A12" s="12" t="s">
        <v>8</v>
      </c>
      <c r="B12" s="26" t="s">
        <v>42</v>
      </c>
      <c r="D12" s="5">
        <f>SUM(commfacility:reseei!D12)</f>
        <v>237</v>
      </c>
      <c r="F12" s="36">
        <f>SUM(commfacility:reseei!F12)</f>
        <v>237</v>
      </c>
      <c r="G12" s="5">
        <v>3</v>
      </c>
      <c r="H12" s="5">
        <f>SUM(commfacility:reseei!H12)</f>
        <v>711</v>
      </c>
      <c r="J12" s="41">
        <f>SUM(commfacility:reseei!J12)</f>
        <v>42660</v>
      </c>
    </row>
    <row r="13" spans="2:10" ht="12.75">
      <c r="B13" s="26"/>
      <c r="F13" s="36"/>
      <c r="J13" s="41"/>
    </row>
    <row r="14" spans="1:10" ht="12.75">
      <c r="A14" s="21">
        <v>5001.16</v>
      </c>
      <c r="B14" s="25" t="s">
        <v>14</v>
      </c>
      <c r="F14" s="36"/>
      <c r="J14" s="41"/>
    </row>
    <row r="15" spans="1:10" ht="12.75">
      <c r="A15" s="12" t="s">
        <v>171</v>
      </c>
      <c r="B15" s="26" t="s">
        <v>87</v>
      </c>
      <c r="D15" s="5">
        <f>SUM(commfacility:reseei!D15)</f>
        <v>35</v>
      </c>
      <c r="F15" s="36">
        <f>SUM(commfacility:reseei!F15)</f>
        <v>35</v>
      </c>
      <c r="G15" s="5">
        <v>1</v>
      </c>
      <c r="H15" s="5">
        <f>SUM(commfacility:reseei!H15)</f>
        <v>35</v>
      </c>
      <c r="J15" s="41">
        <f>SUM(commfacility:reseei!J15)</f>
        <v>2100</v>
      </c>
    </row>
    <row r="16" spans="2:10" ht="12.75">
      <c r="B16" s="28"/>
      <c r="F16" s="36"/>
      <c r="J16" s="41"/>
    </row>
    <row r="17" spans="1:10" ht="12.75">
      <c r="A17" s="21">
        <v>5001.17</v>
      </c>
      <c r="B17" s="27" t="s">
        <v>13</v>
      </c>
      <c r="F17" s="36"/>
      <c r="J17" s="41"/>
    </row>
    <row r="18" spans="1:10" ht="12.75">
      <c r="A18" s="12" t="s">
        <v>7</v>
      </c>
      <c r="B18" s="26" t="s">
        <v>15</v>
      </c>
      <c r="D18" s="5">
        <f>SUM(commfacility:reseei!D18)</f>
        <v>124</v>
      </c>
      <c r="F18" s="36">
        <f>SUM(commfacility:reseei!F18)</f>
        <v>124</v>
      </c>
      <c r="G18" s="5">
        <v>1</v>
      </c>
      <c r="H18" s="5">
        <f>SUM(commfacility:reseei!H18)</f>
        <v>124</v>
      </c>
      <c r="J18" s="41">
        <f>SUM(commfacility:reseei!J18)</f>
        <v>7440</v>
      </c>
    </row>
    <row r="19" spans="1:10" ht="12.75">
      <c r="A19" s="12" t="s">
        <v>9</v>
      </c>
      <c r="B19" s="26" t="s">
        <v>16</v>
      </c>
      <c r="D19" s="5">
        <f>SUM(commfacility:reseei!D19)</f>
        <v>77</v>
      </c>
      <c r="F19" s="36">
        <f>SUM(commfacility:reseei!F19)</f>
        <v>77</v>
      </c>
      <c r="G19" s="5">
        <v>2</v>
      </c>
      <c r="H19" s="5">
        <f>SUM(commfacility:reseei!H19)</f>
        <v>154</v>
      </c>
      <c r="J19" s="41">
        <f>SUM(commfacility:reseei!J19)</f>
        <v>9240</v>
      </c>
    </row>
    <row r="20" spans="1:10" ht="12.75">
      <c r="A20" s="12" t="s">
        <v>11</v>
      </c>
      <c r="B20" s="26" t="s">
        <v>17</v>
      </c>
      <c r="D20" s="5">
        <f>SUM(commfacility:reseei!D20)</f>
        <v>242</v>
      </c>
      <c r="F20" s="36">
        <f>SUM(commfacility:reseei!F20)</f>
        <v>242</v>
      </c>
      <c r="G20" s="5">
        <v>2</v>
      </c>
      <c r="H20" s="5">
        <f>SUM(commfacility:reseei!H20)</f>
        <v>484</v>
      </c>
      <c r="J20" s="41">
        <f>SUM(commfacility:reseei!J20)</f>
        <v>29040</v>
      </c>
    </row>
    <row r="21" spans="1:10" ht="12.75">
      <c r="A21" s="12" t="s">
        <v>12</v>
      </c>
      <c r="B21" s="26" t="s">
        <v>18</v>
      </c>
      <c r="D21" s="5">
        <f>SUM(commfacility:reseei!D21)</f>
        <v>168</v>
      </c>
      <c r="F21" s="36">
        <f>SUM(commfacility:reseei!F21)</f>
        <v>168</v>
      </c>
      <c r="G21" s="5">
        <v>1</v>
      </c>
      <c r="H21" s="5">
        <f>SUM(commfacility:reseei!H21)</f>
        <v>168</v>
      </c>
      <c r="J21" s="41">
        <f>SUM(commfacility:reseei!J21)</f>
        <v>10080</v>
      </c>
    </row>
    <row r="22" spans="1:10" ht="12.75">
      <c r="A22" s="12" t="s">
        <v>75</v>
      </c>
      <c r="B22" s="26" t="s">
        <v>95</v>
      </c>
      <c r="D22" s="5">
        <f>SUM(commfacility:reseei!D22)</f>
        <v>57</v>
      </c>
      <c r="F22" s="36">
        <f>SUM(commfacility:reseei!F22)</f>
        <v>57</v>
      </c>
      <c r="G22" s="5">
        <v>1</v>
      </c>
      <c r="H22" s="5">
        <f>SUM(commfacility:reseei!H22)</f>
        <v>57</v>
      </c>
      <c r="J22" s="41">
        <f>SUM(commfacility:reseei!J22)</f>
        <v>3420</v>
      </c>
    </row>
    <row r="23" spans="1:10" ht="12.75">
      <c r="A23" s="12" t="s">
        <v>19</v>
      </c>
      <c r="B23" s="26" t="s">
        <v>20</v>
      </c>
      <c r="D23" s="5">
        <f>SUM(commfacility:reseei!D23)</f>
        <v>303</v>
      </c>
      <c r="F23" s="36">
        <f>SUM(commfacility:reseei!F23)</f>
        <v>303</v>
      </c>
      <c r="G23" s="5">
        <v>1</v>
      </c>
      <c r="H23" s="5">
        <f>SUM(commfacility:reseei!H23)</f>
        <v>303</v>
      </c>
      <c r="J23" s="41">
        <f>SUM(commfacility:reseei!J23)</f>
        <v>18180</v>
      </c>
    </row>
    <row r="24" spans="1:10" ht="12.75">
      <c r="A24" s="12" t="s">
        <v>21</v>
      </c>
      <c r="B24" s="26" t="s">
        <v>22</v>
      </c>
      <c r="D24" s="5">
        <f>SUM(commfacility:reseei!D24)</f>
        <v>150</v>
      </c>
      <c r="F24" s="36">
        <f>SUM(commfacility:reseei!F24)</f>
        <v>150</v>
      </c>
      <c r="G24" s="5">
        <v>4</v>
      </c>
      <c r="H24" s="5">
        <f>SUM(commfacility:reseei!H24)</f>
        <v>600</v>
      </c>
      <c r="J24" s="41">
        <f>SUM(commfacility:reseei!J24)</f>
        <v>36000</v>
      </c>
    </row>
    <row r="25" spans="1:10" ht="12.75">
      <c r="A25" s="12" t="s">
        <v>23</v>
      </c>
      <c r="B25" s="26" t="s">
        <v>88</v>
      </c>
      <c r="D25" s="5">
        <f>SUM(commfacility:reseei!D25)</f>
        <v>149</v>
      </c>
      <c r="F25" s="36">
        <f>SUM(commfacility:reseei!F25)</f>
        <v>596</v>
      </c>
      <c r="G25" s="5">
        <v>1</v>
      </c>
      <c r="H25" s="5">
        <f>SUM(commfacility:reseei!H25)</f>
        <v>596</v>
      </c>
      <c r="J25" s="41">
        <f>SUM(commfacility:reseei!J25)</f>
        <v>35760</v>
      </c>
    </row>
    <row r="26" spans="6:10" ht="12.75">
      <c r="F26" s="36"/>
      <c r="J26" s="41"/>
    </row>
    <row r="27" spans="1:10" ht="12.75">
      <c r="A27" s="21">
        <v>5001.31</v>
      </c>
      <c r="B27" s="25" t="s">
        <v>24</v>
      </c>
      <c r="F27" s="36"/>
      <c r="J27" s="41"/>
    </row>
    <row r="28" spans="1:10" ht="12.75">
      <c r="A28" s="12" t="s">
        <v>6</v>
      </c>
      <c r="B28" s="5" t="s">
        <v>25</v>
      </c>
      <c r="D28" s="5">
        <f>SUM(commfacility:reseei!D28)</f>
        <v>66</v>
      </c>
      <c r="F28" s="36">
        <f>SUM(commfacility:reseei!F28)</f>
        <v>66</v>
      </c>
      <c r="G28" s="5">
        <v>1</v>
      </c>
      <c r="H28" s="5">
        <f>SUM(commfacility:reseei!H28)</f>
        <v>66</v>
      </c>
      <c r="J28" s="41">
        <f>SUM(commfacility:reseei!J28)</f>
        <v>3960</v>
      </c>
    </row>
    <row r="29" spans="6:10" ht="12.75">
      <c r="F29" s="36"/>
      <c r="J29" s="41"/>
    </row>
    <row r="30" spans="1:10" ht="12.75">
      <c r="A30" s="21">
        <v>5001.34</v>
      </c>
      <c r="B30" s="25" t="s">
        <v>26</v>
      </c>
      <c r="F30" s="36"/>
      <c r="J30" s="41"/>
    </row>
    <row r="31" spans="1:10" ht="12.75">
      <c r="A31" s="12" t="s">
        <v>9</v>
      </c>
      <c r="B31" s="9" t="s">
        <v>27</v>
      </c>
      <c r="D31" s="5">
        <f>SUM(commfacility:reseei!D31)</f>
        <v>7</v>
      </c>
      <c r="F31" s="36">
        <f>SUM(commfacility:reseei!F31)</f>
        <v>7</v>
      </c>
      <c r="G31" s="5">
        <v>4</v>
      </c>
      <c r="H31" s="5">
        <f>SUM(commfacility:reseei!H31)</f>
        <v>28</v>
      </c>
      <c r="J31" s="41">
        <f>SUM(commfacility:reseei!J31)</f>
        <v>1680</v>
      </c>
    </row>
    <row r="32" spans="6:10" ht="12.75">
      <c r="F32" s="36"/>
      <c r="J32" s="41"/>
    </row>
    <row r="33" spans="1:10" ht="12.75">
      <c r="A33" s="21">
        <v>5001.35</v>
      </c>
      <c r="B33" s="25" t="s">
        <v>99</v>
      </c>
      <c r="D33" s="5">
        <f>SUM(commfacility:reseei!D33)</f>
        <v>7</v>
      </c>
      <c r="F33" s="36">
        <f>SUM(commfacility:reseei!F33)</f>
        <v>7</v>
      </c>
      <c r="G33" s="5">
        <v>1</v>
      </c>
      <c r="H33" s="5">
        <f>SUM(commfacility:reseei!H33)</f>
        <v>7</v>
      </c>
      <c r="J33" s="41">
        <f>SUM(commfacility:reseei!J33)</f>
        <v>420</v>
      </c>
    </row>
    <row r="34" spans="6:10" ht="12.75">
      <c r="F34" s="36"/>
      <c r="J34" s="41"/>
    </row>
    <row r="35" spans="1:10" ht="12.75">
      <c r="A35" s="21">
        <v>5001.36</v>
      </c>
      <c r="B35" s="25" t="s">
        <v>28</v>
      </c>
      <c r="D35" s="5">
        <f>SUM(commfacility:reseei!D35)</f>
        <v>57</v>
      </c>
      <c r="F35" s="36">
        <f>SUM(commfacility:reseei!F35)</f>
        <v>57</v>
      </c>
      <c r="G35" s="5">
        <v>3</v>
      </c>
      <c r="H35" s="5">
        <f>SUM(commfacility:reseei!H35)</f>
        <v>171</v>
      </c>
      <c r="J35" s="41">
        <f>SUM(commfacility:reseei!J35)</f>
        <v>10260</v>
      </c>
    </row>
    <row r="36" spans="1:10" ht="12.75">
      <c r="A36" s="21"/>
      <c r="B36" s="25"/>
      <c r="F36" s="36"/>
      <c r="J36" s="41"/>
    </row>
    <row r="37" spans="1:10" ht="12.75">
      <c r="A37" s="21">
        <v>5001.38</v>
      </c>
      <c r="B37" s="25" t="s">
        <v>29</v>
      </c>
      <c r="F37" s="36"/>
      <c r="J37" s="41"/>
    </row>
    <row r="38" spans="1:10" ht="12.75">
      <c r="A38" s="12" t="s">
        <v>7</v>
      </c>
      <c r="B38" s="5" t="s">
        <v>89</v>
      </c>
      <c r="D38" s="5">
        <f>SUM(commfacility:reseei!D38)</f>
        <v>7</v>
      </c>
      <c r="F38" s="36">
        <f>SUM(commfacility:reseei!F38)</f>
        <v>7</v>
      </c>
      <c r="G38" s="5">
        <v>1</v>
      </c>
      <c r="H38" s="5">
        <f>SUM(commfacility:reseei!H38)</f>
        <v>7</v>
      </c>
      <c r="J38" s="41">
        <f>SUM(commfacility:reseei!J38)</f>
        <v>420</v>
      </c>
    </row>
    <row r="39" spans="6:10" ht="12.75">
      <c r="F39" s="36"/>
      <c r="J39" s="41"/>
    </row>
    <row r="40" spans="1:10" ht="12.75">
      <c r="A40" s="47" t="s">
        <v>77</v>
      </c>
      <c r="B40" s="15" t="s">
        <v>78</v>
      </c>
      <c r="F40" s="36"/>
      <c r="J40" s="41"/>
    </row>
    <row r="41" spans="1:10" ht="12.75">
      <c r="A41" s="12" t="s">
        <v>96</v>
      </c>
      <c r="B41" s="13" t="s">
        <v>97</v>
      </c>
      <c r="D41" s="5">
        <f>SUM(commfacility:reseei!D41)</f>
        <v>1</v>
      </c>
      <c r="F41" s="36">
        <f>SUM(commfacility:reseei!F41)</f>
        <v>1</v>
      </c>
      <c r="G41" s="5">
        <v>1</v>
      </c>
      <c r="H41" s="5">
        <f>SUM(commfacility:reseei!H41)</f>
        <v>1</v>
      </c>
      <c r="J41" s="41">
        <f>SUM(commfacility:reseei!J41)</f>
        <v>60</v>
      </c>
    </row>
    <row r="42" spans="1:10" ht="12.75">
      <c r="A42" s="12" t="s">
        <v>165</v>
      </c>
      <c r="B42" s="13" t="s">
        <v>98</v>
      </c>
      <c r="D42" s="5">
        <f>SUM(commfacility:reseei!D42)</f>
        <v>135</v>
      </c>
      <c r="F42" s="36">
        <f>SUM(commfacility:reseei!F42)</f>
        <v>540</v>
      </c>
      <c r="G42" s="5">
        <v>1</v>
      </c>
      <c r="H42" s="5">
        <f>SUM(commfacility:reseei!H42)</f>
        <v>540</v>
      </c>
      <c r="J42" s="41">
        <f>SUM(commfacility:reseei!J42)</f>
        <v>32400</v>
      </c>
    </row>
    <row r="43" spans="2:10" ht="12.75">
      <c r="B43" s="13"/>
      <c r="F43" s="36"/>
      <c r="J43" s="41"/>
    </row>
    <row r="44" spans="1:10" ht="12.75">
      <c r="A44" s="47" t="s">
        <v>80</v>
      </c>
      <c r="B44" s="15" t="s">
        <v>86</v>
      </c>
      <c r="F44" s="36"/>
      <c r="J44" s="41"/>
    </row>
    <row r="45" spans="1:10" ht="12.75">
      <c r="A45" s="12" t="s">
        <v>74</v>
      </c>
      <c r="B45" s="13" t="s">
        <v>98</v>
      </c>
      <c r="D45" s="5">
        <f>SUM(commfacility:reseei!D45)</f>
        <v>15</v>
      </c>
      <c r="F45" s="36">
        <f>SUM(commfacility:reseei!F45)</f>
        <v>60</v>
      </c>
      <c r="G45" s="5">
        <v>1</v>
      </c>
      <c r="H45" s="5">
        <f>SUM(commfacility:reseei!H45)</f>
        <v>60</v>
      </c>
      <c r="J45" s="41">
        <f>SUM(commfacility:reseei!J45)</f>
        <v>3600</v>
      </c>
    </row>
    <row r="46" spans="2:10" ht="12.75">
      <c r="B46" s="13"/>
      <c r="F46" s="36"/>
      <c r="J46" s="41"/>
    </row>
    <row r="47" spans="1:10" ht="12.75">
      <c r="A47" s="47" t="s">
        <v>81</v>
      </c>
      <c r="B47" s="15" t="s">
        <v>82</v>
      </c>
      <c r="F47" s="36"/>
      <c r="J47" s="41"/>
    </row>
    <row r="48" spans="1:10" ht="12.75">
      <c r="A48" s="12" t="s">
        <v>100</v>
      </c>
      <c r="B48" s="13" t="s">
        <v>101</v>
      </c>
      <c r="D48" s="5">
        <f>SUM(commfacility:reseei!D48)</f>
        <v>2</v>
      </c>
      <c r="F48" s="36">
        <f>SUM(commfacility:reseei!F48)</f>
        <v>2</v>
      </c>
      <c r="G48" s="5">
        <v>1</v>
      </c>
      <c r="H48" s="5">
        <f>SUM(commfacility:reseei!H48)</f>
        <v>2</v>
      </c>
      <c r="J48" s="41">
        <f>SUM(commfacility:reseei!J48)</f>
        <v>120</v>
      </c>
    </row>
    <row r="49" spans="2:10" ht="12.75">
      <c r="B49" s="13"/>
      <c r="F49" s="36"/>
      <c r="J49" s="41"/>
    </row>
    <row r="50" spans="1:10" ht="12.75">
      <c r="A50" s="47" t="s">
        <v>83</v>
      </c>
      <c r="B50" s="14" t="s">
        <v>84</v>
      </c>
      <c r="F50" s="36"/>
      <c r="J50" s="41"/>
    </row>
    <row r="51" spans="1:10" ht="12.75">
      <c r="A51" s="12" t="s">
        <v>10</v>
      </c>
      <c r="B51" s="13" t="s">
        <v>90</v>
      </c>
      <c r="D51" s="5">
        <f>SUM(commfacility:reseei!D51)</f>
        <v>100</v>
      </c>
      <c r="F51" s="36">
        <f>SUM(commfacility:reseei!F51)</f>
        <v>100</v>
      </c>
      <c r="G51" s="5">
        <v>5</v>
      </c>
      <c r="H51" s="5">
        <f>SUM(commfacility:reseei!H51)</f>
        <v>500</v>
      </c>
      <c r="J51" s="41">
        <f>SUM(commfacility:reseei!J51)</f>
        <v>30000</v>
      </c>
    </row>
    <row r="52" spans="2:10" ht="12.75">
      <c r="B52" s="13"/>
      <c r="F52" s="36"/>
      <c r="J52" s="41"/>
    </row>
    <row r="53" spans="2:10" ht="12.75">
      <c r="B53" s="35" t="s">
        <v>92</v>
      </c>
      <c r="D53" s="5">
        <f>SUM(D5:D51)</f>
        <v>2258</v>
      </c>
      <c r="F53" s="36">
        <f>SUM(F5:F51)</f>
        <v>3155</v>
      </c>
      <c r="H53" s="5">
        <f>SUM(H5:H51)</f>
        <v>4933</v>
      </c>
      <c r="J53" s="41">
        <f>SUM(J5:J51)</f>
        <v>295980</v>
      </c>
    </row>
    <row r="54" spans="6:10" ht="12.75">
      <c r="F54" s="36"/>
      <c r="J54" s="41"/>
    </row>
    <row r="55" spans="1:10" ht="12.75">
      <c r="A55" s="14" t="s">
        <v>31</v>
      </c>
      <c r="F55" s="36"/>
      <c r="J55" s="41"/>
    </row>
    <row r="56" spans="6:10" ht="12.75">
      <c r="F56" s="36"/>
      <c r="J56" s="41"/>
    </row>
    <row r="57" spans="1:10" ht="12.75">
      <c r="A57" s="21">
        <v>5001.4</v>
      </c>
      <c r="B57" s="29" t="s">
        <v>3</v>
      </c>
      <c r="F57" s="36"/>
      <c r="J57" s="41"/>
    </row>
    <row r="58" spans="1:10" ht="12.75">
      <c r="A58" s="16" t="s">
        <v>76</v>
      </c>
      <c r="B58" s="30" t="s">
        <v>172</v>
      </c>
      <c r="C58" s="45" t="s">
        <v>149</v>
      </c>
      <c r="D58" s="5">
        <f>SUM(commfacility:reseei!D58)</f>
        <v>4206</v>
      </c>
      <c r="E58" s="5">
        <v>2</v>
      </c>
      <c r="F58" s="36">
        <f>SUM(commfacility:reseei!F58)</f>
        <v>8412</v>
      </c>
      <c r="G58" s="5">
        <v>1</v>
      </c>
      <c r="H58" s="5">
        <f>SUM(commfacility:reseei!H58)</f>
        <v>8412</v>
      </c>
      <c r="J58" s="41">
        <f>SUM(commfacility:reseei!J58)</f>
        <v>504720</v>
      </c>
    </row>
    <row r="59" spans="1:10" ht="12.75">
      <c r="A59" s="16" t="s">
        <v>0</v>
      </c>
      <c r="B59" s="30" t="s">
        <v>173</v>
      </c>
      <c r="C59" s="45" t="s">
        <v>149</v>
      </c>
      <c r="D59" s="5">
        <f>SUM(commfacility:reseei!D59)</f>
        <v>365</v>
      </c>
      <c r="E59" s="5">
        <v>6</v>
      </c>
      <c r="F59" s="36">
        <f>SUM(commfacility:reseei!F59)</f>
        <v>2190</v>
      </c>
      <c r="G59" s="5">
        <v>2</v>
      </c>
      <c r="H59" s="5">
        <f>SUM(commfacility:reseei!H59)</f>
        <v>4380</v>
      </c>
      <c r="J59" s="41">
        <f>SUM(commfacility:reseei!J59)</f>
        <v>262800</v>
      </c>
    </row>
    <row r="60" spans="1:10" ht="12.75">
      <c r="A60" s="31">
        <v>5001.9</v>
      </c>
      <c r="B60" s="38" t="s">
        <v>174</v>
      </c>
      <c r="C60" s="45"/>
      <c r="F60" s="36"/>
      <c r="J60" s="41"/>
    </row>
    <row r="61" spans="1:10" ht="12.75">
      <c r="A61" s="20" t="s">
        <v>5</v>
      </c>
      <c r="B61" s="17" t="s">
        <v>179</v>
      </c>
      <c r="C61" s="45"/>
      <c r="D61" s="5">
        <v>445</v>
      </c>
      <c r="E61" s="5">
        <v>1</v>
      </c>
      <c r="F61" s="36">
        <f>+D61*E61</f>
        <v>445</v>
      </c>
      <c r="G61" s="5">
        <v>2</v>
      </c>
      <c r="H61" s="5">
        <f>+F61*G61</f>
        <v>890</v>
      </c>
      <c r="I61" s="5">
        <v>60</v>
      </c>
      <c r="J61" s="41">
        <f>+H61*I61</f>
        <v>53400</v>
      </c>
    </row>
    <row r="62" spans="1:10" ht="12.75">
      <c r="A62" s="20" t="s">
        <v>5</v>
      </c>
      <c r="B62" s="17" t="s">
        <v>180</v>
      </c>
      <c r="C62" s="45" t="s">
        <v>150</v>
      </c>
      <c r="D62" s="5">
        <v>111</v>
      </c>
      <c r="E62" s="5">
        <v>1</v>
      </c>
      <c r="F62" s="36">
        <f>+D62*E62</f>
        <v>111</v>
      </c>
      <c r="G62" s="5">
        <v>12</v>
      </c>
      <c r="H62" s="5">
        <f>+F62*G62</f>
        <v>1332</v>
      </c>
      <c r="I62" s="5">
        <v>60</v>
      </c>
      <c r="J62" s="41">
        <f>+H62*I62</f>
        <v>79920</v>
      </c>
    </row>
    <row r="63" spans="1:10" ht="12.75">
      <c r="A63" s="20" t="s">
        <v>6</v>
      </c>
      <c r="B63" s="17" t="s">
        <v>181</v>
      </c>
      <c r="C63" s="45" t="s">
        <v>150</v>
      </c>
      <c r="D63" s="5">
        <v>50</v>
      </c>
      <c r="E63" s="5">
        <v>1</v>
      </c>
      <c r="F63" s="36">
        <f>+D63*E63</f>
        <v>50</v>
      </c>
      <c r="G63" s="5">
        <v>4</v>
      </c>
      <c r="H63" s="5">
        <f>+F63*G63</f>
        <v>200</v>
      </c>
      <c r="I63" s="5">
        <v>60</v>
      </c>
      <c r="J63" s="41">
        <f>+H63*I63</f>
        <v>12000</v>
      </c>
    </row>
    <row r="64" spans="1:10" ht="12.75">
      <c r="A64" s="20" t="s">
        <v>6</v>
      </c>
      <c r="B64" s="17" t="s">
        <v>182</v>
      </c>
      <c r="C64" s="45" t="s">
        <v>150</v>
      </c>
      <c r="D64" s="5">
        <v>12</v>
      </c>
      <c r="E64" s="5">
        <v>1</v>
      </c>
      <c r="F64" s="36">
        <f>+D64*E64</f>
        <v>12</v>
      </c>
      <c r="G64" s="5">
        <v>24</v>
      </c>
      <c r="H64" s="5">
        <f>+F64*G64</f>
        <v>288</v>
      </c>
      <c r="I64" s="5">
        <v>60</v>
      </c>
      <c r="J64" s="41">
        <f>+H64*I64</f>
        <v>17280</v>
      </c>
    </row>
    <row r="65" spans="1:10" ht="12.75">
      <c r="A65" s="31">
        <v>5001.12</v>
      </c>
      <c r="B65" s="32" t="s">
        <v>175</v>
      </c>
      <c r="C65" s="45"/>
      <c r="F65" s="36"/>
      <c r="J65" s="41"/>
    </row>
    <row r="66" spans="1:10" ht="12.75">
      <c r="A66" s="16" t="s">
        <v>5</v>
      </c>
      <c r="B66" s="37" t="s">
        <v>39</v>
      </c>
      <c r="C66" s="45" t="s">
        <v>154</v>
      </c>
      <c r="D66" s="44">
        <f>SUM(commfacility:reseei!D65)</f>
        <v>927</v>
      </c>
      <c r="E66" s="5">
        <v>1</v>
      </c>
      <c r="F66" s="53">
        <f>SUM(commfacility:reseei!F65)</f>
        <v>927</v>
      </c>
      <c r="G66" s="44">
        <v>20</v>
      </c>
      <c r="H66" s="44">
        <f>SUM(commfacility:reseei!H65)</f>
        <v>18540</v>
      </c>
      <c r="J66" s="41">
        <f>SUM(commfacility:reseei!J65)</f>
        <v>1112400</v>
      </c>
    </row>
    <row r="67" spans="1:10" ht="12.75">
      <c r="A67" s="16" t="s">
        <v>6</v>
      </c>
      <c r="B67" s="30" t="s">
        <v>40</v>
      </c>
      <c r="C67" s="45" t="s">
        <v>154</v>
      </c>
      <c r="D67" s="44">
        <f>SUM(commfacility:reseei!D66)</f>
        <v>231</v>
      </c>
      <c r="E67" s="5">
        <v>1</v>
      </c>
      <c r="F67" s="53">
        <f>SUM(commfacility:reseei!F66)</f>
        <v>231</v>
      </c>
      <c r="G67" s="44">
        <v>10</v>
      </c>
      <c r="H67" s="44">
        <f>SUM(commfacility:reseei!H66)</f>
        <v>2310</v>
      </c>
      <c r="J67" s="41">
        <f>SUM(commfacility:reseei!J66)</f>
        <v>138600</v>
      </c>
    </row>
    <row r="68" spans="1:10" ht="12.75">
      <c r="A68" s="52" t="s">
        <v>168</v>
      </c>
      <c r="B68" s="30" t="s">
        <v>176</v>
      </c>
      <c r="C68" s="45" t="s">
        <v>152</v>
      </c>
      <c r="D68" s="44">
        <f>SUM(commfacility:reseei!D67)</f>
        <v>150</v>
      </c>
      <c r="E68" s="5">
        <v>1</v>
      </c>
      <c r="F68" s="53">
        <f>SUM(commfacility:reseei!F67)</f>
        <v>150</v>
      </c>
      <c r="G68" s="44">
        <v>2</v>
      </c>
      <c r="H68" s="44">
        <f>SUM(commfacility:reseei!H67)</f>
        <v>300</v>
      </c>
      <c r="J68" s="41">
        <f>SUM(commfacility:reseei!J67)</f>
        <v>18000</v>
      </c>
    </row>
    <row r="69" spans="1:10" ht="12.75">
      <c r="A69" s="21" t="s">
        <v>167</v>
      </c>
      <c r="B69" s="19" t="s">
        <v>158</v>
      </c>
      <c r="C69" s="45" t="s">
        <v>169</v>
      </c>
      <c r="D69" s="44">
        <f>SUM(commfacility:reseei!D68)</f>
        <v>164</v>
      </c>
      <c r="E69" s="5">
        <v>1</v>
      </c>
      <c r="F69" s="53">
        <f>SUM(commfacility:reseei!F68)</f>
        <v>164</v>
      </c>
      <c r="G69" s="44">
        <v>0.5</v>
      </c>
      <c r="H69" s="44">
        <f>SUM(commfacility:reseei!H68)</f>
        <v>82</v>
      </c>
      <c r="J69" s="41">
        <f>SUM(commfacility:reseei!J68)</f>
        <v>4920</v>
      </c>
    </row>
    <row r="70" spans="1:10" ht="12.75" customHeight="1">
      <c r="A70" s="31" t="s">
        <v>37</v>
      </c>
      <c r="B70" s="38" t="s">
        <v>38</v>
      </c>
      <c r="C70" s="45" t="s">
        <v>151</v>
      </c>
      <c r="D70" s="44">
        <f>SUM(commfacility:reseei!D69)</f>
        <v>141</v>
      </c>
      <c r="E70" s="5">
        <v>1</v>
      </c>
      <c r="F70" s="53">
        <f>SUM(commfacility:reseei!F69)</f>
        <v>141</v>
      </c>
      <c r="G70" s="44">
        <v>1</v>
      </c>
      <c r="H70" s="44">
        <f>SUM(commfacility:reseei!H69)</f>
        <v>141</v>
      </c>
      <c r="J70" s="41">
        <f>SUM(commfacility:reseei!J69)</f>
        <v>8460</v>
      </c>
    </row>
    <row r="71" spans="1:10" ht="12.75">
      <c r="A71" s="31" t="s">
        <v>34</v>
      </c>
      <c r="B71" s="18" t="s">
        <v>177</v>
      </c>
      <c r="C71" s="16" t="s">
        <v>153</v>
      </c>
      <c r="D71" s="44">
        <f>SUM(commfacility:reseei!D70)</f>
        <v>92</v>
      </c>
      <c r="E71" s="5">
        <v>1</v>
      </c>
      <c r="F71" s="53">
        <f>SUM(commfacility:reseei!F70)</f>
        <v>92</v>
      </c>
      <c r="G71" s="44">
        <v>25</v>
      </c>
      <c r="H71" s="44">
        <f>SUM(commfacility:reseei!H70)</f>
        <v>2300</v>
      </c>
      <c r="J71" s="41">
        <f>SUM(commfacility:reseei!J70)</f>
        <v>138000</v>
      </c>
    </row>
    <row r="72" spans="1:10" ht="12.75">
      <c r="A72" s="34">
        <v>5001.32</v>
      </c>
      <c r="B72" s="19" t="s">
        <v>178</v>
      </c>
      <c r="C72" s="45" t="s">
        <v>155</v>
      </c>
      <c r="D72" s="44">
        <f>SUM(commfacility:reseei!D71)</f>
        <v>1024</v>
      </c>
      <c r="E72" s="5">
        <v>1</v>
      </c>
      <c r="F72" s="53">
        <f>SUM(commfacility:reseei!F71)</f>
        <v>1024</v>
      </c>
      <c r="G72" s="44">
        <v>2</v>
      </c>
      <c r="H72" s="44">
        <f>SUM(commfacility:reseei!H71)</f>
        <v>2048</v>
      </c>
      <c r="J72" s="41">
        <f>SUM(commfacility:reseei!J71)</f>
        <v>122880</v>
      </c>
    </row>
    <row r="73" spans="1:10" ht="12.75">
      <c r="A73" s="31" t="s">
        <v>32</v>
      </c>
      <c r="B73" s="39" t="s">
        <v>33</v>
      </c>
      <c r="C73" s="45" t="s">
        <v>156</v>
      </c>
      <c r="D73" s="44">
        <f>SUM(commfacility:reseei!D72)</f>
        <v>604</v>
      </c>
      <c r="E73" s="5">
        <v>1</v>
      </c>
      <c r="F73" s="53">
        <f>SUM(commfacility:reseei!F72)</f>
        <v>604</v>
      </c>
      <c r="G73" s="44">
        <v>2</v>
      </c>
      <c r="H73" s="44">
        <f>SUM(commfacility:reseei!H72)</f>
        <v>1208</v>
      </c>
      <c r="J73" s="41">
        <f>SUM(commfacility:reseei!J72)</f>
        <v>72480</v>
      </c>
    </row>
    <row r="74" spans="1:10" ht="12.75">
      <c r="A74" s="31" t="s">
        <v>36</v>
      </c>
      <c r="B74" s="38" t="s">
        <v>35</v>
      </c>
      <c r="C74" s="45" t="s">
        <v>157</v>
      </c>
      <c r="D74" s="44">
        <f>SUM(commfacility:reseei!D73)</f>
        <v>764</v>
      </c>
      <c r="E74" s="5">
        <v>1</v>
      </c>
      <c r="F74" s="53">
        <f>SUM(commfacility:reseei!F73)</f>
        <v>764</v>
      </c>
      <c r="G74" s="44">
        <v>2</v>
      </c>
      <c r="H74" s="44">
        <f>SUM(commfacility:reseei!H73)</f>
        <v>1528</v>
      </c>
      <c r="J74" s="41">
        <f>SUM(commfacility:reseei!J73)</f>
        <v>91680</v>
      </c>
    </row>
    <row r="76" spans="2:10" ht="12.75">
      <c r="B76" s="35" t="s">
        <v>92</v>
      </c>
      <c r="C76" s="36"/>
      <c r="D76" s="5">
        <f>SUM(D58:D74)</f>
        <v>9286</v>
      </c>
      <c r="F76" s="5">
        <f>SUM(F58:F74)</f>
        <v>15317</v>
      </c>
      <c r="H76" s="5">
        <f>SUM(H58:H74)</f>
        <v>43959</v>
      </c>
      <c r="J76" s="41">
        <f>SUM(J58:J74)</f>
        <v>2637540</v>
      </c>
    </row>
    <row r="77" ht="12.75">
      <c r="J77" s="41"/>
    </row>
    <row r="78" spans="2:10" ht="12.75">
      <c r="B78" s="46" t="s">
        <v>103</v>
      </c>
      <c r="D78" s="5">
        <f>+D53+D76</f>
        <v>11544</v>
      </c>
      <c r="F78" s="5">
        <f>+F53+F76</f>
        <v>18472</v>
      </c>
      <c r="H78" s="5">
        <f>+H53+H76</f>
        <v>48892</v>
      </c>
      <c r="J78" s="41">
        <f>+J53+J76</f>
        <v>2933520</v>
      </c>
    </row>
  </sheetData>
  <printOptions gridLines="1"/>
  <pageMargins left="0.75" right="0.75" top="1" bottom="0.81" header="0.5" footer="0.5"/>
  <pageSetup fitToHeight="3" horizontalDpi="300" verticalDpi="300" orientation="landscape" scale="64" r:id="rId1"/>
  <headerFooter alignWithMargins="0">
    <oddHeader>&amp;CGUARANTEED LOAN PROGRAM - ROLLUP</oddHeader>
    <oddFooter>&amp;C&amp;P of &amp;N&amp;R&amp;D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75" zoomScaleNormal="75" workbookViewId="0" topLeftCell="A1">
      <pane ySplit="4" topLeftCell="BM38" activePane="bottomLeft" state="frozen"/>
      <selection pane="topLeft" activeCell="A5" sqref="A5:B72"/>
      <selection pane="bottomLeft" activeCell="A62" sqref="A62"/>
    </sheetView>
  </sheetViews>
  <sheetFormatPr defaultColWidth="9.140625" defaultRowHeight="12.75"/>
  <cols>
    <col min="1" max="1" width="19.8515625" style="12" customWidth="1"/>
    <col min="2" max="2" width="69.00390625" style="5" customWidth="1"/>
    <col min="3" max="3" width="11.421875" style="5" customWidth="1"/>
    <col min="4" max="4" width="12.00390625" style="5" bestFit="1" customWidth="1"/>
    <col min="5" max="5" width="8.140625" style="5" bestFit="1" customWidth="1"/>
    <col min="6" max="6" width="10.421875" style="5" bestFit="1" customWidth="1"/>
    <col min="7" max="7" width="11.7109375" style="5" bestFit="1" customWidth="1"/>
    <col min="8" max="8" width="10.00390625" style="5" bestFit="1" customWidth="1"/>
    <col min="9" max="16384" width="9.140625" style="5" customWidth="1"/>
  </cols>
  <sheetData>
    <row r="1" spans="1:17" ht="12.75">
      <c r="A1" s="5"/>
      <c r="C1" s="1" t="s">
        <v>52</v>
      </c>
      <c r="D1" s="1" t="s">
        <v>53</v>
      </c>
      <c r="E1" s="1" t="s">
        <v>3</v>
      </c>
      <c r="F1" s="1" t="s">
        <v>69</v>
      </c>
      <c r="G1" s="1" t="s">
        <v>55</v>
      </c>
      <c r="H1" s="1" t="s">
        <v>71</v>
      </c>
      <c r="I1" s="1" t="s">
        <v>60</v>
      </c>
      <c r="J1" s="22" t="s">
        <v>54</v>
      </c>
      <c r="L1" s="8"/>
      <c r="M1" s="10"/>
      <c r="N1" s="8"/>
      <c r="O1" s="10"/>
      <c r="P1" s="8"/>
      <c r="Q1" s="10"/>
    </row>
    <row r="2" spans="1:17" ht="12.75">
      <c r="A2" s="2" t="s">
        <v>1</v>
      </c>
      <c r="B2" s="2" t="s">
        <v>30</v>
      </c>
      <c r="C2" s="3" t="s">
        <v>56</v>
      </c>
      <c r="D2" s="3" t="s">
        <v>57</v>
      </c>
      <c r="E2" s="3" t="s">
        <v>58</v>
      </c>
      <c r="F2" s="3" t="s">
        <v>64</v>
      </c>
      <c r="G2" s="3" t="s">
        <v>59</v>
      </c>
      <c r="H2" s="3" t="s">
        <v>59</v>
      </c>
      <c r="I2" s="3" t="s">
        <v>66</v>
      </c>
      <c r="J2" s="23" t="s">
        <v>67</v>
      </c>
      <c r="L2" s="8"/>
      <c r="M2" s="10"/>
      <c r="N2" s="8"/>
      <c r="O2" s="10"/>
      <c r="P2" s="8"/>
      <c r="Q2" s="10"/>
    </row>
    <row r="3" spans="1:17" ht="13.5" thickBot="1">
      <c r="A3" s="2"/>
      <c r="B3" s="2"/>
      <c r="C3" s="4" t="s">
        <v>61</v>
      </c>
      <c r="D3" s="4" t="s">
        <v>62</v>
      </c>
      <c r="E3" s="4" t="s">
        <v>63</v>
      </c>
      <c r="F3" s="4" t="s">
        <v>70</v>
      </c>
      <c r="G3" s="4" t="s">
        <v>65</v>
      </c>
      <c r="H3" s="4" t="s">
        <v>72</v>
      </c>
      <c r="I3" s="4"/>
      <c r="J3" s="24" t="s">
        <v>73</v>
      </c>
      <c r="L3" s="8"/>
      <c r="M3" s="10"/>
      <c r="N3" s="8"/>
      <c r="O3" s="10"/>
      <c r="P3" s="8"/>
      <c r="Q3" s="10"/>
    </row>
    <row r="4" spans="1:17" ht="12.75">
      <c r="A4" s="11" t="s">
        <v>43</v>
      </c>
      <c r="B4" s="6" t="s">
        <v>44</v>
      </c>
      <c r="C4" s="7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68</v>
      </c>
      <c r="L4" s="10"/>
      <c r="M4" s="10"/>
      <c r="N4" s="10"/>
      <c r="O4" s="10"/>
      <c r="P4" s="10"/>
      <c r="Q4" s="10"/>
    </row>
    <row r="5" spans="1:2" ht="12.75">
      <c r="A5" s="21">
        <v>5001.4</v>
      </c>
      <c r="B5" s="25" t="s">
        <v>2</v>
      </c>
    </row>
    <row r="6" spans="1:10" ht="12.75">
      <c r="A6" s="12" t="s">
        <v>166</v>
      </c>
      <c r="B6" s="26" t="s">
        <v>4</v>
      </c>
      <c r="D6" s="5">
        <v>3</v>
      </c>
      <c r="E6" s="5">
        <v>1</v>
      </c>
      <c r="F6" s="5">
        <f>+D6*E6</f>
        <v>3</v>
      </c>
      <c r="G6" s="5">
        <v>1</v>
      </c>
      <c r="H6" s="5">
        <f>+F6*G6</f>
        <v>3</v>
      </c>
      <c r="I6" s="5">
        <v>60</v>
      </c>
      <c r="J6" s="5">
        <f>+H6*I6</f>
        <v>180</v>
      </c>
    </row>
    <row r="8" spans="1:2" ht="12.75">
      <c r="A8" s="21">
        <v>5001.6</v>
      </c>
      <c r="B8" s="27" t="s">
        <v>85</v>
      </c>
    </row>
    <row r="9" spans="1:10" ht="12.75">
      <c r="A9" s="12" t="s">
        <v>79</v>
      </c>
      <c r="B9" s="26" t="s">
        <v>94</v>
      </c>
      <c r="F9" s="5">
        <f>+D9*E9</f>
        <v>0</v>
      </c>
      <c r="H9" s="5">
        <f>+F9*G9</f>
        <v>0</v>
      </c>
      <c r="J9" s="5">
        <f>+H9*I9</f>
        <v>0</v>
      </c>
    </row>
    <row r="11" spans="1:2" ht="12.75">
      <c r="A11" s="21">
        <v>5001.11</v>
      </c>
      <c r="B11" s="25" t="s">
        <v>41</v>
      </c>
    </row>
    <row r="12" spans="1:10" ht="12.75">
      <c r="A12" s="12" t="s">
        <v>8</v>
      </c>
      <c r="B12" s="26" t="s">
        <v>42</v>
      </c>
      <c r="D12" s="5">
        <v>125</v>
      </c>
      <c r="E12" s="5">
        <v>1</v>
      </c>
      <c r="F12" s="5">
        <f>+D12*E12</f>
        <v>125</v>
      </c>
      <c r="G12" s="5">
        <v>3</v>
      </c>
      <c r="H12" s="5">
        <f>+F12*G12</f>
        <v>375</v>
      </c>
      <c r="I12" s="5">
        <v>60</v>
      </c>
      <c r="J12" s="5">
        <f>+H12*I12</f>
        <v>22500</v>
      </c>
    </row>
    <row r="13" ht="12.75">
      <c r="B13" s="26"/>
    </row>
    <row r="14" spans="1:2" ht="12.75">
      <c r="A14" s="21">
        <v>5001.16</v>
      </c>
      <c r="B14" s="25" t="s">
        <v>14</v>
      </c>
    </row>
    <row r="15" spans="1:10" ht="12.75">
      <c r="A15" s="12" t="s">
        <v>171</v>
      </c>
      <c r="B15" s="26" t="s">
        <v>87</v>
      </c>
      <c r="F15" s="5">
        <f>+D15*E15</f>
        <v>0</v>
      </c>
      <c r="H15" s="5">
        <f>+F15*G15</f>
        <v>0</v>
      </c>
      <c r="J15" s="5">
        <f>+H15*I15</f>
        <v>0</v>
      </c>
    </row>
    <row r="16" ht="12.75">
      <c r="B16" s="28"/>
    </row>
    <row r="17" spans="1:2" ht="12.75">
      <c r="A17" s="21">
        <v>5001.17</v>
      </c>
      <c r="B17" s="27" t="s">
        <v>13</v>
      </c>
    </row>
    <row r="18" spans="1:10" ht="12.75">
      <c r="A18" s="12" t="s">
        <v>7</v>
      </c>
      <c r="B18" s="26" t="s">
        <v>15</v>
      </c>
      <c r="D18" s="5">
        <v>3</v>
      </c>
      <c r="E18" s="5">
        <v>1</v>
      </c>
      <c r="F18" s="5">
        <f aca="true" t="shared" si="0" ref="F18:F25">+D18*E18</f>
        <v>3</v>
      </c>
      <c r="G18" s="5">
        <v>1</v>
      </c>
      <c r="H18" s="5">
        <f aca="true" t="shared" si="1" ref="H18:H25">+F18*G18</f>
        <v>3</v>
      </c>
      <c r="I18" s="5">
        <v>60</v>
      </c>
      <c r="J18" s="5">
        <f aca="true" t="shared" si="2" ref="J18:J25">+H18*I18</f>
        <v>180</v>
      </c>
    </row>
    <row r="19" spans="1:10" ht="12.75">
      <c r="A19" s="12" t="s">
        <v>9</v>
      </c>
      <c r="B19" s="26" t="s">
        <v>16</v>
      </c>
      <c r="D19" s="5">
        <v>2</v>
      </c>
      <c r="E19" s="5">
        <v>1</v>
      </c>
      <c r="F19" s="5">
        <f t="shared" si="0"/>
        <v>2</v>
      </c>
      <c r="G19" s="5">
        <v>2</v>
      </c>
      <c r="H19" s="5">
        <f t="shared" si="1"/>
        <v>4</v>
      </c>
      <c r="I19" s="5">
        <v>60</v>
      </c>
      <c r="J19" s="5">
        <f t="shared" si="2"/>
        <v>240</v>
      </c>
    </row>
    <row r="20" spans="1:10" ht="12.75">
      <c r="A20" s="12" t="s">
        <v>11</v>
      </c>
      <c r="B20" s="26" t="s">
        <v>17</v>
      </c>
      <c r="D20" s="5">
        <v>2</v>
      </c>
      <c r="E20" s="5">
        <v>1</v>
      </c>
      <c r="F20" s="5">
        <f t="shared" si="0"/>
        <v>2</v>
      </c>
      <c r="G20" s="5">
        <v>2</v>
      </c>
      <c r="H20" s="5">
        <f t="shared" si="1"/>
        <v>4</v>
      </c>
      <c r="I20" s="5">
        <v>60</v>
      </c>
      <c r="J20" s="5">
        <f t="shared" si="2"/>
        <v>240</v>
      </c>
    </row>
    <row r="21" spans="1:10" ht="12.75">
      <c r="A21" s="12" t="s">
        <v>12</v>
      </c>
      <c r="B21" s="26" t="s">
        <v>18</v>
      </c>
      <c r="D21" s="5">
        <v>5</v>
      </c>
      <c r="E21" s="5">
        <v>1</v>
      </c>
      <c r="F21" s="5">
        <f t="shared" si="0"/>
        <v>5</v>
      </c>
      <c r="G21" s="5">
        <v>1</v>
      </c>
      <c r="H21" s="5">
        <f t="shared" si="1"/>
        <v>5</v>
      </c>
      <c r="I21" s="5">
        <v>60</v>
      </c>
      <c r="J21" s="5">
        <f t="shared" si="2"/>
        <v>300</v>
      </c>
    </row>
    <row r="22" spans="1:10" ht="12.75">
      <c r="A22" s="12" t="s">
        <v>75</v>
      </c>
      <c r="B22" s="26" t="s">
        <v>95</v>
      </c>
      <c r="D22" s="5">
        <v>2</v>
      </c>
      <c r="E22" s="5">
        <v>1</v>
      </c>
      <c r="F22" s="5">
        <f t="shared" si="0"/>
        <v>2</v>
      </c>
      <c r="G22" s="5">
        <v>1</v>
      </c>
      <c r="H22" s="5">
        <f t="shared" si="1"/>
        <v>2</v>
      </c>
      <c r="I22" s="5">
        <v>60</v>
      </c>
      <c r="J22" s="5">
        <f t="shared" si="2"/>
        <v>120</v>
      </c>
    </row>
    <row r="23" spans="1:10" ht="12.75">
      <c r="A23" s="12" t="s">
        <v>19</v>
      </c>
      <c r="B23" s="26" t="s">
        <v>20</v>
      </c>
      <c r="D23" s="5">
        <v>2</v>
      </c>
      <c r="E23" s="5">
        <v>1</v>
      </c>
      <c r="F23" s="5">
        <f t="shared" si="0"/>
        <v>2</v>
      </c>
      <c r="G23" s="5">
        <v>1</v>
      </c>
      <c r="H23" s="5">
        <f t="shared" si="1"/>
        <v>2</v>
      </c>
      <c r="I23" s="5">
        <v>60</v>
      </c>
      <c r="J23" s="5">
        <f t="shared" si="2"/>
        <v>120</v>
      </c>
    </row>
    <row r="24" spans="1:10" ht="12.75">
      <c r="A24" s="12" t="s">
        <v>21</v>
      </c>
      <c r="B24" s="26" t="s">
        <v>22</v>
      </c>
      <c r="D24" s="5">
        <v>5</v>
      </c>
      <c r="E24" s="5">
        <v>1</v>
      </c>
      <c r="F24" s="5">
        <f t="shared" si="0"/>
        <v>5</v>
      </c>
      <c r="G24" s="5">
        <v>4</v>
      </c>
      <c r="H24" s="5">
        <f t="shared" si="1"/>
        <v>20</v>
      </c>
      <c r="I24" s="5">
        <v>60</v>
      </c>
      <c r="J24" s="5">
        <f t="shared" si="2"/>
        <v>1200</v>
      </c>
    </row>
    <row r="25" spans="1:10" ht="12.75">
      <c r="A25" s="12" t="s">
        <v>23</v>
      </c>
      <c r="B25" s="26" t="s">
        <v>88</v>
      </c>
      <c r="D25" s="5">
        <v>5</v>
      </c>
      <c r="E25" s="5">
        <v>4</v>
      </c>
      <c r="F25" s="5">
        <f t="shared" si="0"/>
        <v>20</v>
      </c>
      <c r="G25" s="5">
        <v>1</v>
      </c>
      <c r="H25" s="5">
        <f t="shared" si="1"/>
        <v>20</v>
      </c>
      <c r="I25" s="5">
        <v>60</v>
      </c>
      <c r="J25" s="5">
        <f t="shared" si="2"/>
        <v>1200</v>
      </c>
    </row>
    <row r="27" spans="1:2" ht="12.75">
      <c r="A27" s="21">
        <v>5001.31</v>
      </c>
      <c r="B27" s="25" t="s">
        <v>24</v>
      </c>
    </row>
    <row r="28" spans="1:10" ht="12.75">
      <c r="A28" s="12" t="s">
        <v>6</v>
      </c>
      <c r="B28" s="5" t="s">
        <v>25</v>
      </c>
      <c r="D28" s="5">
        <v>5</v>
      </c>
      <c r="E28" s="5">
        <v>1</v>
      </c>
      <c r="F28" s="5">
        <f>+D28*E28</f>
        <v>5</v>
      </c>
      <c r="G28" s="5">
        <v>1</v>
      </c>
      <c r="H28" s="5">
        <f>+F28*G28</f>
        <v>5</v>
      </c>
      <c r="I28" s="5">
        <v>60</v>
      </c>
      <c r="J28" s="5">
        <f>+H28*I28</f>
        <v>300</v>
      </c>
    </row>
    <row r="30" spans="1:2" ht="12.75">
      <c r="A30" s="21">
        <v>5001.34</v>
      </c>
      <c r="B30" s="25" t="s">
        <v>26</v>
      </c>
    </row>
    <row r="31" spans="1:10" ht="12.75">
      <c r="A31" s="12" t="s">
        <v>9</v>
      </c>
      <c r="B31" s="9" t="s">
        <v>27</v>
      </c>
      <c r="D31" s="5">
        <v>1</v>
      </c>
      <c r="E31" s="5">
        <v>1</v>
      </c>
      <c r="F31" s="5">
        <f>+D31*E31</f>
        <v>1</v>
      </c>
      <c r="G31" s="5">
        <v>4</v>
      </c>
      <c r="H31" s="5">
        <f>+F31*G31</f>
        <v>4</v>
      </c>
      <c r="I31" s="5">
        <v>60</v>
      </c>
      <c r="J31" s="5">
        <f>+H31*I31</f>
        <v>240</v>
      </c>
    </row>
    <row r="33" spans="1:10" ht="12.75">
      <c r="A33" s="21">
        <v>5001.35</v>
      </c>
      <c r="B33" s="25" t="s">
        <v>99</v>
      </c>
      <c r="D33" s="5">
        <v>1</v>
      </c>
      <c r="E33" s="5">
        <v>1</v>
      </c>
      <c r="F33" s="5">
        <f>+D33*E33</f>
        <v>1</v>
      </c>
      <c r="G33" s="5">
        <v>1</v>
      </c>
      <c r="H33" s="5">
        <f>+F33*G33</f>
        <v>1</v>
      </c>
      <c r="I33" s="5">
        <v>60</v>
      </c>
      <c r="J33" s="5">
        <f>+H33*I33</f>
        <v>60</v>
      </c>
    </row>
    <row r="35" spans="1:10" ht="12.75">
      <c r="A35" s="21">
        <v>5001.36</v>
      </c>
      <c r="B35" s="25" t="s">
        <v>28</v>
      </c>
      <c r="D35" s="5">
        <v>10</v>
      </c>
      <c r="E35" s="5">
        <v>1</v>
      </c>
      <c r="F35" s="5">
        <f>+D35*E35</f>
        <v>10</v>
      </c>
      <c r="G35" s="5">
        <v>3</v>
      </c>
      <c r="H35" s="5">
        <f>+F35*G35</f>
        <v>30</v>
      </c>
      <c r="I35" s="5">
        <v>60</v>
      </c>
      <c r="J35" s="5">
        <f>+H35*I35</f>
        <v>1800</v>
      </c>
    </row>
    <row r="36" spans="1:2" ht="12.75">
      <c r="A36" s="21"/>
      <c r="B36" s="25"/>
    </row>
    <row r="37" spans="1:2" ht="12.75">
      <c r="A37" s="21">
        <v>5001.38</v>
      </c>
      <c r="B37" s="25" t="s">
        <v>29</v>
      </c>
    </row>
    <row r="38" spans="1:10" ht="12.75">
      <c r="A38" s="12" t="s">
        <v>7</v>
      </c>
      <c r="B38" s="5" t="s">
        <v>89</v>
      </c>
      <c r="D38" s="5">
        <v>1</v>
      </c>
      <c r="E38" s="5">
        <v>1</v>
      </c>
      <c r="F38" s="5">
        <f>+D38*E38</f>
        <v>1</v>
      </c>
      <c r="G38" s="5">
        <v>1</v>
      </c>
      <c r="H38" s="5">
        <f>+F38*G38</f>
        <v>1</v>
      </c>
      <c r="I38" s="5">
        <v>60</v>
      </c>
      <c r="J38" s="5">
        <f>+H38*I38</f>
        <v>60</v>
      </c>
    </row>
    <row r="40" spans="1:2" ht="12.75">
      <c r="A40" s="47" t="s">
        <v>77</v>
      </c>
      <c r="B40" s="15" t="s">
        <v>78</v>
      </c>
    </row>
    <row r="41" spans="1:10" ht="12.75">
      <c r="A41" s="12" t="s">
        <v>96</v>
      </c>
      <c r="B41" s="13" t="s">
        <v>97</v>
      </c>
      <c r="D41" s="5">
        <v>1</v>
      </c>
      <c r="E41" s="5">
        <v>1</v>
      </c>
      <c r="F41" s="5">
        <f>+D41*E41</f>
        <v>1</v>
      </c>
      <c r="G41" s="5">
        <v>1</v>
      </c>
      <c r="H41" s="5">
        <f>+F41*G41</f>
        <v>1</v>
      </c>
      <c r="I41" s="5">
        <v>60</v>
      </c>
      <c r="J41" s="5">
        <f>+H41*I41</f>
        <v>60</v>
      </c>
    </row>
    <row r="42" spans="1:10" ht="12.75">
      <c r="A42" s="12" t="s">
        <v>165</v>
      </c>
      <c r="B42" s="13" t="s">
        <v>98</v>
      </c>
      <c r="D42" s="5">
        <v>135</v>
      </c>
      <c r="E42" s="5">
        <v>4</v>
      </c>
      <c r="F42" s="5">
        <f>+D42*E42</f>
        <v>540</v>
      </c>
      <c r="G42" s="5">
        <v>1</v>
      </c>
      <c r="H42" s="5">
        <f>+F42*G42</f>
        <v>540</v>
      </c>
      <c r="I42" s="5">
        <v>60</v>
      </c>
      <c r="J42" s="5">
        <f>+H42*I42</f>
        <v>32400</v>
      </c>
    </row>
    <row r="43" ht="12.75">
      <c r="B43" s="13"/>
    </row>
    <row r="44" spans="1:2" ht="12.75">
      <c r="A44" s="47" t="s">
        <v>80</v>
      </c>
      <c r="B44" s="15" t="s">
        <v>86</v>
      </c>
    </row>
    <row r="45" spans="1:10" ht="12.75">
      <c r="A45" s="12" t="s">
        <v>74</v>
      </c>
      <c r="B45" s="13" t="s">
        <v>98</v>
      </c>
      <c r="C45" s="5" t="s">
        <v>91</v>
      </c>
      <c r="D45" s="5" t="s">
        <v>91</v>
      </c>
      <c r="E45" s="5" t="s">
        <v>91</v>
      </c>
      <c r="F45" s="5" t="s">
        <v>91</v>
      </c>
      <c r="G45" s="5" t="s">
        <v>91</v>
      </c>
      <c r="H45" s="5" t="s">
        <v>91</v>
      </c>
      <c r="I45" s="5" t="s">
        <v>91</v>
      </c>
      <c r="J45" s="5" t="s">
        <v>91</v>
      </c>
    </row>
    <row r="46" ht="12.75">
      <c r="B46" s="13"/>
    </row>
    <row r="47" spans="1:2" ht="12.75">
      <c r="A47" s="47" t="s">
        <v>81</v>
      </c>
      <c r="B47" s="15" t="s">
        <v>82</v>
      </c>
    </row>
    <row r="48" spans="1:10" ht="12.75">
      <c r="A48" s="12" t="s">
        <v>100</v>
      </c>
      <c r="B48" s="13" t="s">
        <v>101</v>
      </c>
      <c r="C48" s="5" t="s">
        <v>91</v>
      </c>
      <c r="D48" s="5" t="s">
        <v>91</v>
      </c>
      <c r="E48" s="5" t="s">
        <v>91</v>
      </c>
      <c r="F48" s="5" t="s">
        <v>91</v>
      </c>
      <c r="G48" s="5" t="s">
        <v>91</v>
      </c>
      <c r="H48" s="5" t="s">
        <v>91</v>
      </c>
      <c r="I48" s="5" t="s">
        <v>91</v>
      </c>
      <c r="J48" s="5" t="s">
        <v>91</v>
      </c>
    </row>
    <row r="49" ht="12.75">
      <c r="B49" s="13"/>
    </row>
    <row r="50" spans="1:2" ht="12.75">
      <c r="A50" s="47" t="s">
        <v>83</v>
      </c>
      <c r="B50" s="14" t="s">
        <v>84</v>
      </c>
    </row>
    <row r="51" spans="1:10" ht="12.75">
      <c r="A51" s="12" t="s">
        <v>10</v>
      </c>
      <c r="B51" s="13" t="s">
        <v>90</v>
      </c>
      <c r="C51" s="5" t="s">
        <v>91</v>
      </c>
      <c r="D51" s="5" t="s">
        <v>91</v>
      </c>
      <c r="E51" s="5" t="s">
        <v>91</v>
      </c>
      <c r="F51" s="5" t="s">
        <v>91</v>
      </c>
      <c r="G51" s="5" t="s">
        <v>91</v>
      </c>
      <c r="H51" s="5" t="s">
        <v>91</v>
      </c>
      <c r="I51" s="5" t="s">
        <v>91</v>
      </c>
      <c r="J51" s="5" t="s">
        <v>91</v>
      </c>
    </row>
    <row r="52" ht="12.75">
      <c r="B52" s="13"/>
    </row>
    <row r="53" spans="2:10" ht="12.75">
      <c r="B53" s="35" t="s">
        <v>92</v>
      </c>
      <c r="J53" s="41">
        <f>SUM(J6:J51)</f>
        <v>61200</v>
      </c>
    </row>
    <row r="55" ht="12.75">
      <c r="A55" s="14" t="s">
        <v>31</v>
      </c>
    </row>
    <row r="57" spans="1:2" ht="12.75">
      <c r="A57" s="21">
        <v>5001.4</v>
      </c>
      <c r="B57" s="29" t="s">
        <v>3</v>
      </c>
    </row>
    <row r="58" spans="1:10" ht="12.75">
      <c r="A58" s="16" t="s">
        <v>76</v>
      </c>
      <c r="B58" s="30" t="s">
        <v>172</v>
      </c>
      <c r="C58" s="45" t="s">
        <v>149</v>
      </c>
      <c r="D58" s="5">
        <v>500</v>
      </c>
      <c r="E58" s="5">
        <v>2</v>
      </c>
      <c r="F58" s="5">
        <f>+D58*E58</f>
        <v>1000</v>
      </c>
      <c r="G58" s="5">
        <v>1</v>
      </c>
      <c r="H58" s="5">
        <f>+F58*G58</f>
        <v>1000</v>
      </c>
      <c r="I58" s="5">
        <v>60</v>
      </c>
      <c r="J58" s="41">
        <f>+H58*I58</f>
        <v>60000</v>
      </c>
    </row>
    <row r="59" spans="1:10" ht="12.75">
      <c r="A59" s="16" t="s">
        <v>0</v>
      </c>
      <c r="B59" s="30" t="s">
        <v>173</v>
      </c>
      <c r="C59" s="45" t="s">
        <v>149</v>
      </c>
      <c r="D59" s="5">
        <v>50</v>
      </c>
      <c r="E59" s="5">
        <v>6</v>
      </c>
      <c r="F59" s="5">
        <f>+D59*E59</f>
        <v>300</v>
      </c>
      <c r="G59" s="5">
        <v>2</v>
      </c>
      <c r="H59" s="5">
        <f>+F59*G59</f>
        <v>600</v>
      </c>
      <c r="I59" s="5">
        <v>60</v>
      </c>
      <c r="J59" s="41">
        <f>+H59*I59</f>
        <v>36000</v>
      </c>
    </row>
    <row r="60" spans="1:10" ht="12.75">
      <c r="A60" s="31">
        <v>5001.9</v>
      </c>
      <c r="B60" s="38" t="s">
        <v>174</v>
      </c>
      <c r="C60" s="45"/>
      <c r="J60" s="41"/>
    </row>
    <row r="61" spans="1:10" ht="12.75">
      <c r="A61" s="20" t="s">
        <v>5</v>
      </c>
      <c r="B61" s="17" t="s">
        <v>179</v>
      </c>
      <c r="C61" s="45" t="s">
        <v>150</v>
      </c>
      <c r="D61" s="5" t="s">
        <v>102</v>
      </c>
      <c r="J61" s="41"/>
    </row>
    <row r="62" spans="1:10" ht="12.75">
      <c r="A62" s="20" t="s">
        <v>5</v>
      </c>
      <c r="B62" s="17" t="s">
        <v>180</v>
      </c>
      <c r="C62" s="45" t="s">
        <v>150</v>
      </c>
      <c r="D62" s="5" t="s">
        <v>102</v>
      </c>
      <c r="J62" s="41"/>
    </row>
    <row r="63" spans="1:10" ht="12.75">
      <c r="A63" s="20" t="s">
        <v>6</v>
      </c>
      <c r="B63" s="17" t="s">
        <v>170</v>
      </c>
      <c r="C63" s="45" t="s">
        <v>150</v>
      </c>
      <c r="D63" s="5" t="s">
        <v>102</v>
      </c>
      <c r="J63" s="41"/>
    </row>
    <row r="64" spans="1:10" ht="12.75">
      <c r="A64" s="31">
        <v>5001.12</v>
      </c>
      <c r="B64" s="32" t="s">
        <v>175</v>
      </c>
      <c r="C64" s="45"/>
      <c r="J64" s="41"/>
    </row>
    <row r="65" spans="1:10" ht="12.75">
      <c r="A65" s="16" t="s">
        <v>5</v>
      </c>
      <c r="B65" s="37" t="s">
        <v>39</v>
      </c>
      <c r="C65" s="45" t="s">
        <v>154</v>
      </c>
      <c r="D65" s="5">
        <v>108</v>
      </c>
      <c r="E65" s="5">
        <v>1</v>
      </c>
      <c r="F65" s="5">
        <f>+D65*E65</f>
        <v>108</v>
      </c>
      <c r="G65" s="5">
        <v>20</v>
      </c>
      <c r="H65" s="5">
        <f>+F65*G65</f>
        <v>2160</v>
      </c>
      <c r="I65" s="5">
        <v>60</v>
      </c>
      <c r="J65" s="41">
        <f aca="true" t="shared" si="3" ref="J65:J73">+H65*I65</f>
        <v>129600</v>
      </c>
    </row>
    <row r="66" spans="1:10" ht="12.75">
      <c r="A66" s="16" t="s">
        <v>6</v>
      </c>
      <c r="B66" s="30" t="s">
        <v>40</v>
      </c>
      <c r="C66" s="45" t="s">
        <v>154</v>
      </c>
      <c r="D66" s="5">
        <v>27</v>
      </c>
      <c r="E66" s="5">
        <v>1</v>
      </c>
      <c r="F66" s="5">
        <f>+D66*E66</f>
        <v>27</v>
      </c>
      <c r="G66" s="5">
        <v>10</v>
      </c>
      <c r="H66" s="5">
        <f>+F66*G66</f>
        <v>270</v>
      </c>
      <c r="I66" s="5">
        <v>60</v>
      </c>
      <c r="J66" s="41">
        <f t="shared" si="3"/>
        <v>16200</v>
      </c>
    </row>
    <row r="67" spans="1:10" s="33" customFormat="1" ht="12.75">
      <c r="A67" s="52" t="s">
        <v>168</v>
      </c>
      <c r="B67" s="30" t="s">
        <v>176</v>
      </c>
      <c r="C67" s="45" t="s">
        <v>152</v>
      </c>
      <c r="D67" s="33" t="s">
        <v>91</v>
      </c>
      <c r="J67" s="42">
        <f t="shared" si="3"/>
        <v>0</v>
      </c>
    </row>
    <row r="68" spans="1:10" ht="12.75">
      <c r="A68" s="21" t="s">
        <v>167</v>
      </c>
      <c r="B68" s="19" t="s">
        <v>158</v>
      </c>
      <c r="C68" s="45" t="s">
        <v>169</v>
      </c>
      <c r="D68" s="5">
        <v>2</v>
      </c>
      <c r="E68" s="5">
        <v>1</v>
      </c>
      <c r="F68" s="5">
        <f aca="true" t="shared" si="4" ref="F68:F73">+D68*E68</f>
        <v>2</v>
      </c>
      <c r="G68" s="5">
        <v>0.5</v>
      </c>
      <c r="H68" s="5">
        <f aca="true" t="shared" si="5" ref="H68:H73">+F68*G68</f>
        <v>1</v>
      </c>
      <c r="I68" s="5">
        <v>60</v>
      </c>
      <c r="J68" s="41">
        <f t="shared" si="3"/>
        <v>60</v>
      </c>
    </row>
    <row r="69" spans="1:10" ht="12.75">
      <c r="A69" s="31" t="s">
        <v>37</v>
      </c>
      <c r="B69" s="38" t="s">
        <v>38</v>
      </c>
      <c r="C69" s="45" t="s">
        <v>151</v>
      </c>
      <c r="D69" s="5">
        <v>2</v>
      </c>
      <c r="E69" s="5">
        <v>1</v>
      </c>
      <c r="F69" s="5">
        <f t="shared" si="4"/>
        <v>2</v>
      </c>
      <c r="G69" s="5">
        <v>1</v>
      </c>
      <c r="H69" s="5">
        <f t="shared" si="5"/>
        <v>2</v>
      </c>
      <c r="I69" s="5">
        <v>60</v>
      </c>
      <c r="J69" s="41">
        <f t="shared" si="3"/>
        <v>120</v>
      </c>
    </row>
    <row r="70" spans="1:10" ht="12.75">
      <c r="A70" s="31" t="s">
        <v>34</v>
      </c>
      <c r="B70" s="18" t="s">
        <v>177</v>
      </c>
      <c r="C70" s="16" t="s">
        <v>153</v>
      </c>
      <c r="D70" s="5">
        <v>3</v>
      </c>
      <c r="E70" s="5">
        <v>1</v>
      </c>
      <c r="F70" s="5">
        <f t="shared" si="4"/>
        <v>3</v>
      </c>
      <c r="G70" s="5">
        <v>25</v>
      </c>
      <c r="H70" s="5">
        <f t="shared" si="5"/>
        <v>75</v>
      </c>
      <c r="I70" s="5">
        <v>60</v>
      </c>
      <c r="J70" s="41">
        <f t="shared" si="3"/>
        <v>4500</v>
      </c>
    </row>
    <row r="71" spans="1:10" ht="12.75">
      <c r="A71" s="34">
        <v>5001.32</v>
      </c>
      <c r="B71" s="19" t="s">
        <v>178</v>
      </c>
      <c r="C71" s="45" t="s">
        <v>155</v>
      </c>
      <c r="D71" s="5">
        <v>90</v>
      </c>
      <c r="E71" s="5">
        <v>1</v>
      </c>
      <c r="F71" s="5">
        <f t="shared" si="4"/>
        <v>90</v>
      </c>
      <c r="G71" s="5">
        <v>2</v>
      </c>
      <c r="H71" s="5">
        <f t="shared" si="5"/>
        <v>180</v>
      </c>
      <c r="I71" s="5">
        <v>60</v>
      </c>
      <c r="J71" s="41">
        <f t="shared" si="3"/>
        <v>10800</v>
      </c>
    </row>
    <row r="72" spans="1:10" ht="12.75">
      <c r="A72" s="31" t="s">
        <v>32</v>
      </c>
      <c r="B72" s="39" t="s">
        <v>33</v>
      </c>
      <c r="C72" s="45" t="s">
        <v>156</v>
      </c>
      <c r="D72" s="5">
        <v>90</v>
      </c>
      <c r="E72" s="5">
        <v>1</v>
      </c>
      <c r="F72" s="5">
        <f t="shared" si="4"/>
        <v>90</v>
      </c>
      <c r="G72" s="5">
        <v>2</v>
      </c>
      <c r="H72" s="5">
        <f t="shared" si="5"/>
        <v>180</v>
      </c>
      <c r="I72" s="5">
        <v>60</v>
      </c>
      <c r="J72" s="41">
        <f t="shared" si="3"/>
        <v>10800</v>
      </c>
    </row>
    <row r="73" spans="1:10" ht="12.75">
      <c r="A73" s="31" t="s">
        <v>36</v>
      </c>
      <c r="B73" s="38" t="s">
        <v>35</v>
      </c>
      <c r="C73" s="45" t="s">
        <v>157</v>
      </c>
      <c r="D73" s="5">
        <v>9</v>
      </c>
      <c r="E73" s="5">
        <v>1</v>
      </c>
      <c r="F73" s="5">
        <f t="shared" si="4"/>
        <v>9</v>
      </c>
      <c r="G73" s="5">
        <v>2</v>
      </c>
      <c r="H73" s="5">
        <f t="shared" si="5"/>
        <v>18</v>
      </c>
      <c r="I73" s="5">
        <v>60</v>
      </c>
      <c r="J73" s="41">
        <f t="shared" si="3"/>
        <v>1080</v>
      </c>
    </row>
    <row r="75" spans="2:10" ht="12.75">
      <c r="B75" s="35" t="s">
        <v>104</v>
      </c>
      <c r="C75" s="33"/>
      <c r="J75" s="41">
        <f>SUM(J58:J73)</f>
        <v>269160</v>
      </c>
    </row>
    <row r="76" spans="1:2" ht="12.75">
      <c r="A76" s="31"/>
      <c r="B76" s="18"/>
    </row>
    <row r="77" spans="1:2" ht="12.75">
      <c r="A77" s="34"/>
      <c r="B77" s="19"/>
    </row>
    <row r="78" spans="1:2" ht="12.75">
      <c r="A78" s="34"/>
      <c r="B78" s="19"/>
    </row>
  </sheetData>
  <printOptions gridLines="1"/>
  <pageMargins left="0.75" right="0.75" top="1" bottom="0.81" header="0.5" footer="0.5"/>
  <pageSetup fitToHeight="3" horizontalDpi="300" verticalDpi="300" orientation="landscape" scale="64" r:id="rId1"/>
  <headerFooter alignWithMargins="0">
    <oddHeader>&amp;CCOMMUNITY FACILITIES</oddHeader>
    <oddFooter>&amp;C&amp;P of &amp;N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workbookViewId="0" topLeftCell="A1">
      <pane ySplit="4" topLeftCell="BM47" activePane="bottomLeft" state="frozen"/>
      <selection pane="topLeft" activeCell="D12" sqref="D12"/>
      <selection pane="bottomLeft" activeCell="A62" sqref="A62"/>
    </sheetView>
  </sheetViews>
  <sheetFormatPr defaultColWidth="9.140625" defaultRowHeight="12.75"/>
  <cols>
    <col min="1" max="1" width="19.8515625" style="12" customWidth="1"/>
    <col min="2" max="2" width="69.00390625" style="5" customWidth="1"/>
    <col min="3" max="3" width="11.421875" style="5" customWidth="1"/>
    <col min="4" max="4" width="12.00390625" style="5" bestFit="1" customWidth="1"/>
    <col min="5" max="5" width="8.140625" style="5" bestFit="1" customWidth="1"/>
    <col min="6" max="6" width="10.421875" style="5" bestFit="1" customWidth="1"/>
    <col min="7" max="7" width="11.7109375" style="5" bestFit="1" customWidth="1"/>
    <col min="8" max="8" width="10.00390625" style="5" bestFit="1" customWidth="1"/>
    <col min="9" max="16384" width="9.140625" style="5" customWidth="1"/>
  </cols>
  <sheetData>
    <row r="1" spans="1:17" ht="12.75">
      <c r="A1" s="5"/>
      <c r="C1" s="1" t="s">
        <v>52</v>
      </c>
      <c r="D1" s="1" t="s">
        <v>53</v>
      </c>
      <c r="E1" s="1" t="s">
        <v>3</v>
      </c>
      <c r="F1" s="1" t="s">
        <v>69</v>
      </c>
      <c r="G1" s="1" t="s">
        <v>55</v>
      </c>
      <c r="H1" s="1" t="s">
        <v>71</v>
      </c>
      <c r="I1" s="1" t="s">
        <v>60</v>
      </c>
      <c r="J1" s="22" t="s">
        <v>54</v>
      </c>
      <c r="L1" s="8"/>
      <c r="M1" s="10"/>
      <c r="N1" s="8"/>
      <c r="O1" s="10"/>
      <c r="P1" s="8"/>
      <c r="Q1" s="10"/>
    </row>
    <row r="2" spans="1:17" ht="12.75">
      <c r="A2" s="2" t="s">
        <v>1</v>
      </c>
      <c r="B2" s="2" t="s">
        <v>30</v>
      </c>
      <c r="C2" s="3" t="s">
        <v>56</v>
      </c>
      <c r="D2" s="3" t="s">
        <v>57</v>
      </c>
      <c r="E2" s="3" t="s">
        <v>58</v>
      </c>
      <c r="F2" s="3" t="s">
        <v>64</v>
      </c>
      <c r="G2" s="3" t="s">
        <v>59</v>
      </c>
      <c r="H2" s="3" t="s">
        <v>59</v>
      </c>
      <c r="I2" s="3" t="s">
        <v>66</v>
      </c>
      <c r="J2" s="23" t="s">
        <v>67</v>
      </c>
      <c r="L2" s="8"/>
      <c r="M2" s="10"/>
      <c r="N2" s="8"/>
      <c r="O2" s="10"/>
      <c r="P2" s="8"/>
      <c r="Q2" s="10"/>
    </row>
    <row r="3" spans="1:17" ht="13.5" thickBot="1">
      <c r="A3" s="2"/>
      <c r="B3" s="2"/>
      <c r="C3" s="4" t="s">
        <v>61</v>
      </c>
      <c r="D3" s="4" t="s">
        <v>62</v>
      </c>
      <c r="E3" s="4" t="s">
        <v>63</v>
      </c>
      <c r="F3" s="4" t="s">
        <v>70</v>
      </c>
      <c r="G3" s="4" t="s">
        <v>65</v>
      </c>
      <c r="H3" s="4" t="s">
        <v>72</v>
      </c>
      <c r="I3" s="4"/>
      <c r="J3" s="24" t="s">
        <v>73</v>
      </c>
      <c r="L3" s="8"/>
      <c r="M3" s="10"/>
      <c r="N3" s="8"/>
      <c r="O3" s="10"/>
      <c r="P3" s="8"/>
      <c r="Q3" s="10"/>
    </row>
    <row r="4" spans="1:17" ht="12.75">
      <c r="A4" s="11" t="s">
        <v>43</v>
      </c>
      <c r="B4" s="6" t="s">
        <v>44</v>
      </c>
      <c r="C4" s="7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68</v>
      </c>
      <c r="L4" s="10"/>
      <c r="M4" s="10"/>
      <c r="N4" s="10"/>
      <c r="O4" s="10"/>
      <c r="P4" s="10"/>
      <c r="Q4" s="10"/>
    </row>
    <row r="5" spans="1:2" ht="12.75">
      <c r="A5" s="21">
        <v>5001.4</v>
      </c>
      <c r="B5" s="25" t="s">
        <v>2</v>
      </c>
    </row>
    <row r="6" spans="1:10" ht="12.75">
      <c r="A6" s="12" t="s">
        <v>166</v>
      </c>
      <c r="B6" s="26" t="s">
        <v>4</v>
      </c>
      <c r="D6" s="5">
        <v>1</v>
      </c>
      <c r="E6" s="5">
        <v>1</v>
      </c>
      <c r="F6" s="5">
        <f>+D6*E6</f>
        <v>1</v>
      </c>
      <c r="G6" s="5">
        <v>1</v>
      </c>
      <c r="H6" s="5">
        <f>+F6*G6</f>
        <v>1</v>
      </c>
      <c r="I6" s="5">
        <v>60</v>
      </c>
      <c r="J6" s="5">
        <f>+H6*I6</f>
        <v>60</v>
      </c>
    </row>
    <row r="8" spans="1:2" ht="12.75">
      <c r="A8" s="21">
        <v>5001.6</v>
      </c>
      <c r="B8" s="27" t="s">
        <v>85</v>
      </c>
    </row>
    <row r="9" spans="1:10" ht="12.75">
      <c r="A9" s="12" t="s">
        <v>79</v>
      </c>
      <c r="B9" s="26" t="s">
        <v>94</v>
      </c>
      <c r="D9" s="5">
        <v>5</v>
      </c>
      <c r="E9" s="5">
        <v>1</v>
      </c>
      <c r="F9" s="5">
        <f>+D9*E9</f>
        <v>5</v>
      </c>
      <c r="G9" s="5">
        <v>1</v>
      </c>
      <c r="H9" s="5">
        <f>+F9*G9</f>
        <v>5</v>
      </c>
      <c r="I9" s="5">
        <v>60</v>
      </c>
      <c r="J9" s="5">
        <f>+H9*I9</f>
        <v>300</v>
      </c>
    </row>
    <row r="11" spans="1:2" ht="12.75">
      <c r="A11" s="21">
        <v>5001.11</v>
      </c>
      <c r="B11" s="25" t="s">
        <v>41</v>
      </c>
    </row>
    <row r="12" spans="1:10" ht="12.75">
      <c r="A12" s="12" t="s">
        <v>8</v>
      </c>
      <c r="B12" s="26" t="s">
        <v>42</v>
      </c>
      <c r="D12" s="5">
        <v>12</v>
      </c>
      <c r="E12" s="5">
        <v>1</v>
      </c>
      <c r="F12" s="5">
        <f>+D12*E12</f>
        <v>12</v>
      </c>
      <c r="G12" s="5">
        <v>3</v>
      </c>
      <c r="H12" s="5">
        <f>+F12*G12</f>
        <v>36</v>
      </c>
      <c r="I12" s="5">
        <v>60</v>
      </c>
      <c r="J12" s="5">
        <f>+H12*I12</f>
        <v>2160</v>
      </c>
    </row>
    <row r="13" ht="12.75">
      <c r="B13" s="26"/>
    </row>
    <row r="14" spans="1:2" ht="12.75">
      <c r="A14" s="21">
        <v>5001.16</v>
      </c>
      <c r="B14" s="25" t="s">
        <v>14</v>
      </c>
    </row>
    <row r="15" spans="1:10" ht="12.75">
      <c r="A15" s="12" t="s">
        <v>171</v>
      </c>
      <c r="B15" s="26" t="s">
        <v>87</v>
      </c>
      <c r="F15" s="5">
        <f>+D15*E15</f>
        <v>0</v>
      </c>
      <c r="H15" s="5">
        <f>+F15*G15</f>
        <v>0</v>
      </c>
      <c r="J15" s="5">
        <f>+H15*I15</f>
        <v>0</v>
      </c>
    </row>
    <row r="16" ht="12.75">
      <c r="B16" s="28"/>
    </row>
    <row r="17" spans="1:2" ht="12.75">
      <c r="A17" s="21">
        <v>5001.17</v>
      </c>
      <c r="B17" s="27" t="s">
        <v>13</v>
      </c>
    </row>
    <row r="18" spans="1:10" ht="12.75">
      <c r="A18" s="12" t="s">
        <v>7</v>
      </c>
      <c r="B18" s="26" t="s">
        <v>15</v>
      </c>
      <c r="D18" s="5">
        <v>1</v>
      </c>
      <c r="E18" s="5">
        <v>1</v>
      </c>
      <c r="F18" s="5">
        <f aca="true" t="shared" si="0" ref="F18:F25">+D18*E18</f>
        <v>1</v>
      </c>
      <c r="G18" s="5">
        <v>1</v>
      </c>
      <c r="H18" s="5">
        <f aca="true" t="shared" si="1" ref="H18:H25">+F18*G18</f>
        <v>1</v>
      </c>
      <c r="I18" s="5">
        <v>60</v>
      </c>
      <c r="J18" s="5">
        <f aca="true" t="shared" si="2" ref="J18:J25">+H18*I18</f>
        <v>60</v>
      </c>
    </row>
    <row r="19" spans="1:10" ht="12.75">
      <c r="A19" s="12" t="s">
        <v>9</v>
      </c>
      <c r="B19" s="26" t="s">
        <v>16</v>
      </c>
      <c r="D19" s="5">
        <v>1</v>
      </c>
      <c r="E19" s="5">
        <v>1</v>
      </c>
      <c r="F19" s="5">
        <f t="shared" si="0"/>
        <v>1</v>
      </c>
      <c r="G19" s="5">
        <v>2</v>
      </c>
      <c r="H19" s="5">
        <f t="shared" si="1"/>
        <v>2</v>
      </c>
      <c r="I19" s="5">
        <v>60</v>
      </c>
      <c r="J19" s="5">
        <f t="shared" si="2"/>
        <v>120</v>
      </c>
    </row>
    <row r="20" spans="1:10" ht="12.75">
      <c r="A20" s="12" t="s">
        <v>11</v>
      </c>
      <c r="B20" s="26" t="s">
        <v>17</v>
      </c>
      <c r="F20" s="5">
        <f t="shared" si="0"/>
        <v>0</v>
      </c>
      <c r="H20" s="5">
        <f t="shared" si="1"/>
        <v>0</v>
      </c>
      <c r="I20" s="5">
        <v>60</v>
      </c>
      <c r="J20" s="5">
        <f t="shared" si="2"/>
        <v>0</v>
      </c>
    </row>
    <row r="21" spans="1:10" ht="12.75">
      <c r="A21" s="12" t="s">
        <v>12</v>
      </c>
      <c r="B21" s="26" t="s">
        <v>18</v>
      </c>
      <c r="D21" s="5">
        <v>1</v>
      </c>
      <c r="E21" s="5">
        <v>1</v>
      </c>
      <c r="F21" s="5">
        <f t="shared" si="0"/>
        <v>1</v>
      </c>
      <c r="G21" s="5">
        <v>1</v>
      </c>
      <c r="H21" s="5">
        <f t="shared" si="1"/>
        <v>1</v>
      </c>
      <c r="I21" s="5">
        <v>60</v>
      </c>
      <c r="J21" s="5">
        <f t="shared" si="2"/>
        <v>60</v>
      </c>
    </row>
    <row r="22" spans="1:10" ht="12.75">
      <c r="A22" s="12" t="s">
        <v>75</v>
      </c>
      <c r="B22" s="26" t="s">
        <v>95</v>
      </c>
      <c r="F22" s="5">
        <f t="shared" si="0"/>
        <v>0</v>
      </c>
      <c r="H22" s="5">
        <f t="shared" si="1"/>
        <v>0</v>
      </c>
      <c r="I22" s="5">
        <v>60</v>
      </c>
      <c r="J22" s="5">
        <f t="shared" si="2"/>
        <v>0</v>
      </c>
    </row>
    <row r="23" spans="1:10" ht="12.75">
      <c r="A23" s="12" t="s">
        <v>19</v>
      </c>
      <c r="B23" s="26" t="s">
        <v>20</v>
      </c>
      <c r="D23" s="5">
        <v>1</v>
      </c>
      <c r="E23" s="5">
        <v>1</v>
      </c>
      <c r="F23" s="5">
        <f t="shared" si="0"/>
        <v>1</v>
      </c>
      <c r="G23" s="5">
        <v>1</v>
      </c>
      <c r="H23" s="5">
        <f t="shared" si="1"/>
        <v>1</v>
      </c>
      <c r="I23" s="5">
        <v>60</v>
      </c>
      <c r="J23" s="5">
        <f t="shared" si="2"/>
        <v>60</v>
      </c>
    </row>
    <row r="24" spans="1:10" ht="12.75">
      <c r="A24" s="12" t="s">
        <v>21</v>
      </c>
      <c r="B24" s="26" t="s">
        <v>22</v>
      </c>
      <c r="F24" s="5">
        <f t="shared" si="0"/>
        <v>0</v>
      </c>
      <c r="H24" s="5">
        <f t="shared" si="1"/>
        <v>0</v>
      </c>
      <c r="I24" s="5">
        <v>60</v>
      </c>
      <c r="J24" s="5">
        <f t="shared" si="2"/>
        <v>0</v>
      </c>
    </row>
    <row r="25" spans="1:10" ht="12.75">
      <c r="A25" s="12" t="s">
        <v>23</v>
      </c>
      <c r="B25" s="26" t="s">
        <v>88</v>
      </c>
      <c r="F25" s="5">
        <f t="shared" si="0"/>
        <v>0</v>
      </c>
      <c r="H25" s="5">
        <f t="shared" si="1"/>
        <v>0</v>
      </c>
      <c r="I25" s="5">
        <v>60</v>
      </c>
      <c r="J25" s="5">
        <f t="shared" si="2"/>
        <v>0</v>
      </c>
    </row>
    <row r="27" spans="1:2" ht="12.75">
      <c r="A27" s="21">
        <v>5001.31</v>
      </c>
      <c r="B27" s="25" t="s">
        <v>24</v>
      </c>
    </row>
    <row r="28" spans="1:10" ht="12.75">
      <c r="A28" s="12" t="s">
        <v>6</v>
      </c>
      <c r="B28" s="5" t="s">
        <v>25</v>
      </c>
      <c r="F28" s="5">
        <f>+D28*E28</f>
        <v>0</v>
      </c>
      <c r="H28" s="5">
        <f>+F28*G28</f>
        <v>0</v>
      </c>
      <c r="I28" s="5">
        <v>60</v>
      </c>
      <c r="J28" s="5">
        <f>+H28*I28</f>
        <v>0</v>
      </c>
    </row>
    <row r="30" spans="1:2" ht="12.75">
      <c r="A30" s="21">
        <v>5001.34</v>
      </c>
      <c r="B30" s="25" t="s">
        <v>26</v>
      </c>
    </row>
    <row r="31" spans="1:10" ht="12.75">
      <c r="A31" s="12" t="s">
        <v>9</v>
      </c>
      <c r="B31" s="9" t="s">
        <v>27</v>
      </c>
      <c r="F31" s="5">
        <f>+D31*E31</f>
        <v>0</v>
      </c>
      <c r="H31" s="5">
        <f>+F31*G31</f>
        <v>0</v>
      </c>
      <c r="I31" s="5">
        <v>60</v>
      </c>
      <c r="J31" s="5">
        <f>+H31*I31</f>
        <v>0</v>
      </c>
    </row>
    <row r="33" spans="1:10" ht="12.75">
      <c r="A33" s="21">
        <v>5001.35</v>
      </c>
      <c r="B33" s="25" t="s">
        <v>99</v>
      </c>
      <c r="F33" s="5">
        <f>+D33*E33</f>
        <v>0</v>
      </c>
      <c r="H33" s="5">
        <f>+F33*G33</f>
        <v>0</v>
      </c>
      <c r="I33" s="5">
        <v>60</v>
      </c>
      <c r="J33" s="5">
        <f>+H33*I33</f>
        <v>0</v>
      </c>
    </row>
    <row r="35" spans="1:10" ht="12.75">
      <c r="A35" s="21">
        <v>5001.36</v>
      </c>
      <c r="B35" s="25" t="s">
        <v>28</v>
      </c>
      <c r="D35" s="5">
        <v>2</v>
      </c>
      <c r="E35" s="5">
        <v>1</v>
      </c>
      <c r="F35" s="5">
        <f>+D35*E35</f>
        <v>2</v>
      </c>
      <c r="G35" s="5">
        <v>3</v>
      </c>
      <c r="H35" s="5">
        <f>+F35*G35</f>
        <v>6</v>
      </c>
      <c r="I35" s="5">
        <v>60</v>
      </c>
      <c r="J35" s="5">
        <f>+H35*I35</f>
        <v>360</v>
      </c>
    </row>
    <row r="36" spans="1:2" ht="12.75">
      <c r="A36" s="21"/>
      <c r="B36" s="25"/>
    </row>
    <row r="37" spans="1:2" ht="12.75">
      <c r="A37" s="21">
        <v>5001.38</v>
      </c>
      <c r="B37" s="25" t="s">
        <v>29</v>
      </c>
    </row>
    <row r="38" spans="1:10" ht="12.75">
      <c r="A38" s="12" t="s">
        <v>7</v>
      </c>
      <c r="B38" s="5" t="s">
        <v>89</v>
      </c>
      <c r="F38" s="5">
        <f>+D38*E38</f>
        <v>0</v>
      </c>
      <c r="H38" s="5">
        <f>+F38*G38</f>
        <v>0</v>
      </c>
      <c r="I38" s="5">
        <v>60</v>
      </c>
      <c r="J38" s="5">
        <f>+H38*I38</f>
        <v>0</v>
      </c>
    </row>
    <row r="40" spans="1:2" ht="12.75">
      <c r="A40" s="47" t="s">
        <v>77</v>
      </c>
      <c r="B40" s="15" t="s">
        <v>78</v>
      </c>
    </row>
    <row r="41" spans="1:10" ht="12.75">
      <c r="A41" s="12" t="s">
        <v>96</v>
      </c>
      <c r="B41" s="13" t="s">
        <v>97</v>
      </c>
      <c r="C41" s="5" t="s">
        <v>91</v>
      </c>
      <c r="D41" s="5" t="s">
        <v>91</v>
      </c>
      <c r="E41" s="5" t="s">
        <v>91</v>
      </c>
      <c r="F41" s="5" t="s">
        <v>91</v>
      </c>
      <c r="G41" s="5" t="s">
        <v>91</v>
      </c>
      <c r="H41" s="5" t="s">
        <v>91</v>
      </c>
      <c r="I41" s="5" t="s">
        <v>91</v>
      </c>
      <c r="J41" s="5" t="s">
        <v>91</v>
      </c>
    </row>
    <row r="42" spans="1:10" ht="12.75">
      <c r="A42" s="12" t="s">
        <v>165</v>
      </c>
      <c r="B42" s="13" t="s">
        <v>98</v>
      </c>
      <c r="C42" s="5" t="s">
        <v>91</v>
      </c>
      <c r="D42" s="5" t="s">
        <v>91</v>
      </c>
      <c r="E42" s="5" t="s">
        <v>91</v>
      </c>
      <c r="F42" s="5" t="s">
        <v>91</v>
      </c>
      <c r="G42" s="5" t="s">
        <v>91</v>
      </c>
      <c r="H42" s="5" t="s">
        <v>91</v>
      </c>
      <c r="I42" s="5" t="s">
        <v>91</v>
      </c>
      <c r="J42" s="5" t="s">
        <v>91</v>
      </c>
    </row>
    <row r="43" ht="12.75">
      <c r="B43" s="13"/>
    </row>
    <row r="44" spans="1:2" ht="12.75">
      <c r="A44" s="47" t="s">
        <v>80</v>
      </c>
      <c r="B44" s="15" t="s">
        <v>86</v>
      </c>
    </row>
    <row r="45" spans="1:10" ht="12.75">
      <c r="A45" s="12" t="s">
        <v>74</v>
      </c>
      <c r="B45" s="13" t="s">
        <v>98</v>
      </c>
      <c r="D45" s="5">
        <v>15</v>
      </c>
      <c r="E45" s="5">
        <v>4</v>
      </c>
      <c r="F45" s="5">
        <f>+D45*E45</f>
        <v>60</v>
      </c>
      <c r="G45" s="5">
        <v>1</v>
      </c>
      <c r="H45" s="5">
        <f>+F45*G45</f>
        <v>60</v>
      </c>
      <c r="I45" s="5">
        <v>60</v>
      </c>
      <c r="J45" s="5">
        <f>+H45*I45</f>
        <v>3600</v>
      </c>
    </row>
    <row r="46" ht="12.75">
      <c r="B46" s="13"/>
    </row>
    <row r="47" spans="1:2" ht="12.75">
      <c r="A47" s="47" t="s">
        <v>81</v>
      </c>
      <c r="B47" s="15" t="s">
        <v>82</v>
      </c>
    </row>
    <row r="48" spans="1:10" ht="12.75">
      <c r="A48" s="12" t="s">
        <v>100</v>
      </c>
      <c r="B48" s="13" t="s">
        <v>101</v>
      </c>
      <c r="C48" s="5" t="s">
        <v>91</v>
      </c>
      <c r="D48" s="5" t="s">
        <v>91</v>
      </c>
      <c r="E48" s="5" t="s">
        <v>91</v>
      </c>
      <c r="F48" s="5" t="s">
        <v>91</v>
      </c>
      <c r="G48" s="5" t="s">
        <v>91</v>
      </c>
      <c r="H48" s="5" t="s">
        <v>91</v>
      </c>
      <c r="I48" s="5" t="s">
        <v>91</v>
      </c>
      <c r="J48" s="5" t="s">
        <v>91</v>
      </c>
    </row>
    <row r="49" spans="2:10" ht="12.75">
      <c r="B49" s="13"/>
      <c r="C49" s="5" t="s">
        <v>91</v>
      </c>
      <c r="D49" s="5" t="s">
        <v>91</v>
      </c>
      <c r="E49" s="5" t="s">
        <v>91</v>
      </c>
      <c r="F49" s="5" t="s">
        <v>91</v>
      </c>
      <c r="G49" s="5" t="s">
        <v>91</v>
      </c>
      <c r="H49" s="5" t="s">
        <v>91</v>
      </c>
      <c r="I49" s="5" t="s">
        <v>91</v>
      </c>
      <c r="J49" s="5" t="s">
        <v>91</v>
      </c>
    </row>
    <row r="50" spans="1:2" ht="12.75">
      <c r="A50" s="47" t="s">
        <v>83</v>
      </c>
      <c r="B50" s="14" t="s">
        <v>84</v>
      </c>
    </row>
    <row r="51" spans="1:10" ht="12.75">
      <c r="A51" s="12" t="s">
        <v>10</v>
      </c>
      <c r="B51" s="13" t="s">
        <v>90</v>
      </c>
      <c r="C51" s="5" t="s">
        <v>91</v>
      </c>
      <c r="D51" s="5" t="s">
        <v>91</v>
      </c>
      <c r="E51" s="5" t="s">
        <v>91</v>
      </c>
      <c r="F51" s="5" t="s">
        <v>91</v>
      </c>
      <c r="G51" s="5" t="s">
        <v>91</v>
      </c>
      <c r="H51" s="5" t="s">
        <v>91</v>
      </c>
      <c r="I51" s="5" t="s">
        <v>91</v>
      </c>
      <c r="J51" s="5" t="s">
        <v>91</v>
      </c>
    </row>
    <row r="52" ht="12.75">
      <c r="B52" s="13"/>
    </row>
    <row r="53" spans="2:10" ht="12.75">
      <c r="B53" s="35" t="s">
        <v>92</v>
      </c>
      <c r="J53" s="41">
        <f>SUM(J6:J51)</f>
        <v>6780</v>
      </c>
    </row>
    <row r="55" ht="12.75">
      <c r="A55" s="14" t="s">
        <v>31</v>
      </c>
    </row>
    <row r="57" spans="1:2" ht="12.75">
      <c r="A57" s="21">
        <v>5001.4</v>
      </c>
      <c r="B57" s="29" t="s">
        <v>3</v>
      </c>
    </row>
    <row r="58" spans="1:10" ht="12.75">
      <c r="A58" s="16" t="s">
        <v>76</v>
      </c>
      <c r="B58" s="30" t="s">
        <v>172</v>
      </c>
      <c r="C58" s="45" t="s">
        <v>149</v>
      </c>
      <c r="D58" s="5">
        <v>50</v>
      </c>
      <c r="E58" s="5">
        <v>2</v>
      </c>
      <c r="F58" s="5">
        <f>+D58*E58</f>
        <v>100</v>
      </c>
      <c r="G58" s="5">
        <v>1</v>
      </c>
      <c r="H58" s="5">
        <f>+F58*G58</f>
        <v>100</v>
      </c>
      <c r="I58" s="5">
        <v>60</v>
      </c>
      <c r="J58" s="41">
        <f>+H58*I58</f>
        <v>6000</v>
      </c>
    </row>
    <row r="59" spans="1:10" ht="12.75">
      <c r="A59" s="16" t="s">
        <v>0</v>
      </c>
      <c r="B59" s="30" t="s">
        <v>173</v>
      </c>
      <c r="C59" s="45" t="s">
        <v>149</v>
      </c>
      <c r="D59" s="5">
        <v>5</v>
      </c>
      <c r="E59" s="5">
        <v>6</v>
      </c>
      <c r="F59" s="5">
        <f>+D59*E59</f>
        <v>30</v>
      </c>
      <c r="G59" s="5">
        <v>2</v>
      </c>
      <c r="H59" s="5">
        <f>+F59*G59</f>
        <v>60</v>
      </c>
      <c r="I59" s="5">
        <v>60</v>
      </c>
      <c r="J59" s="41">
        <f>+H59*I59</f>
        <v>3600</v>
      </c>
    </row>
    <row r="60" spans="1:10" ht="12.75">
      <c r="A60" s="31">
        <v>5001.9</v>
      </c>
      <c r="B60" s="38" t="s">
        <v>174</v>
      </c>
      <c r="C60" s="45"/>
      <c r="J60" s="41"/>
    </row>
    <row r="61" spans="1:10" ht="12.75">
      <c r="A61" s="20" t="s">
        <v>5</v>
      </c>
      <c r="B61" s="17" t="s">
        <v>179</v>
      </c>
      <c r="C61" s="45" t="s">
        <v>150</v>
      </c>
      <c r="D61" s="5" t="s">
        <v>102</v>
      </c>
      <c r="J61" s="41"/>
    </row>
    <row r="62" spans="1:10" ht="12.75">
      <c r="A62" s="20" t="s">
        <v>5</v>
      </c>
      <c r="B62" s="17" t="s">
        <v>180</v>
      </c>
      <c r="C62" s="45" t="s">
        <v>150</v>
      </c>
      <c r="D62" s="5" t="s">
        <v>102</v>
      </c>
      <c r="J62" s="41"/>
    </row>
    <row r="63" spans="1:10" ht="12.75">
      <c r="A63" s="20" t="s">
        <v>6</v>
      </c>
      <c r="B63" s="17" t="s">
        <v>170</v>
      </c>
      <c r="C63" s="45" t="s">
        <v>150</v>
      </c>
      <c r="D63" s="5" t="s">
        <v>102</v>
      </c>
      <c r="J63" s="41"/>
    </row>
    <row r="64" spans="1:10" ht="12.75">
      <c r="A64" s="31">
        <v>5001.12</v>
      </c>
      <c r="B64" s="32" t="s">
        <v>175</v>
      </c>
      <c r="C64" s="45"/>
      <c r="J64" s="41"/>
    </row>
    <row r="65" spans="1:10" ht="12.75">
      <c r="A65" s="16" t="s">
        <v>5</v>
      </c>
      <c r="B65" s="37" t="s">
        <v>39</v>
      </c>
      <c r="C65" s="45" t="s">
        <v>154</v>
      </c>
      <c r="D65" s="5">
        <v>12</v>
      </c>
      <c r="E65" s="5">
        <v>1</v>
      </c>
      <c r="F65" s="5">
        <f>+D65*E65</f>
        <v>12</v>
      </c>
      <c r="G65" s="5">
        <v>20</v>
      </c>
      <c r="H65" s="5">
        <f>+F65*G65</f>
        <v>240</v>
      </c>
      <c r="I65" s="5">
        <v>60</v>
      </c>
      <c r="J65" s="41">
        <f aca="true" t="shared" si="3" ref="J65:J73">+H65*I65</f>
        <v>14400</v>
      </c>
    </row>
    <row r="66" spans="1:10" ht="12.75">
      <c r="A66" s="16" t="s">
        <v>6</v>
      </c>
      <c r="B66" s="30" t="s">
        <v>40</v>
      </c>
      <c r="C66" s="45" t="s">
        <v>154</v>
      </c>
      <c r="D66" s="5">
        <v>3</v>
      </c>
      <c r="E66" s="5">
        <v>1</v>
      </c>
      <c r="F66" s="5">
        <f>+D66*E66</f>
        <v>3</v>
      </c>
      <c r="G66" s="5">
        <v>10</v>
      </c>
      <c r="H66" s="5">
        <f>+F66*G66</f>
        <v>30</v>
      </c>
      <c r="I66" s="5">
        <v>60</v>
      </c>
      <c r="J66" s="41">
        <f t="shared" si="3"/>
        <v>1800</v>
      </c>
    </row>
    <row r="67" spans="1:10" s="33" customFormat="1" ht="12.75">
      <c r="A67" s="52" t="s">
        <v>168</v>
      </c>
      <c r="B67" s="30" t="s">
        <v>176</v>
      </c>
      <c r="C67" s="45" t="s">
        <v>152</v>
      </c>
      <c r="D67" s="33" t="s">
        <v>91</v>
      </c>
      <c r="J67" s="42">
        <f t="shared" si="3"/>
        <v>0</v>
      </c>
    </row>
    <row r="68" spans="1:10" ht="12.75">
      <c r="A68" s="21" t="s">
        <v>167</v>
      </c>
      <c r="B68" s="19" t="s">
        <v>158</v>
      </c>
      <c r="C68" s="45" t="s">
        <v>169</v>
      </c>
      <c r="D68" s="5">
        <v>1</v>
      </c>
      <c r="E68" s="5">
        <v>1</v>
      </c>
      <c r="F68" s="5">
        <f aca="true" t="shared" si="4" ref="F68:F73">+D68*E68</f>
        <v>1</v>
      </c>
      <c r="G68" s="5">
        <v>0.5</v>
      </c>
      <c r="H68" s="5">
        <f aca="true" t="shared" si="5" ref="H68:H73">+F68*G68</f>
        <v>0.5</v>
      </c>
      <c r="I68" s="5">
        <v>60</v>
      </c>
      <c r="J68" s="41">
        <f t="shared" si="3"/>
        <v>30</v>
      </c>
    </row>
    <row r="69" spans="1:10" ht="12.75">
      <c r="A69" s="31" t="s">
        <v>37</v>
      </c>
      <c r="B69" s="38" t="s">
        <v>38</v>
      </c>
      <c r="C69" s="45" t="s">
        <v>151</v>
      </c>
      <c r="D69" s="5">
        <v>1</v>
      </c>
      <c r="E69" s="5">
        <v>1</v>
      </c>
      <c r="F69" s="5">
        <f t="shared" si="4"/>
        <v>1</v>
      </c>
      <c r="G69" s="5">
        <v>1</v>
      </c>
      <c r="H69" s="5">
        <f t="shared" si="5"/>
        <v>1</v>
      </c>
      <c r="I69" s="5">
        <v>60</v>
      </c>
      <c r="J69" s="41">
        <f t="shared" si="3"/>
        <v>60</v>
      </c>
    </row>
    <row r="70" spans="1:10" ht="12.75">
      <c r="A70" s="31" t="s">
        <v>34</v>
      </c>
      <c r="B70" s="18" t="s">
        <v>177</v>
      </c>
      <c r="C70" s="16" t="s">
        <v>153</v>
      </c>
      <c r="D70" s="5">
        <v>1</v>
      </c>
      <c r="E70" s="5">
        <v>1</v>
      </c>
      <c r="F70" s="5">
        <f t="shared" si="4"/>
        <v>1</v>
      </c>
      <c r="G70" s="5">
        <v>25</v>
      </c>
      <c r="H70" s="5">
        <f t="shared" si="5"/>
        <v>25</v>
      </c>
      <c r="I70" s="5">
        <v>60</v>
      </c>
      <c r="J70" s="41">
        <f t="shared" si="3"/>
        <v>1500</v>
      </c>
    </row>
    <row r="71" spans="1:10" ht="12.75">
      <c r="A71" s="34">
        <v>5001.32</v>
      </c>
      <c r="B71" s="19" t="s">
        <v>178</v>
      </c>
      <c r="C71" s="45" t="s">
        <v>155</v>
      </c>
      <c r="D71" s="5">
        <v>10</v>
      </c>
      <c r="E71" s="5">
        <v>1</v>
      </c>
      <c r="F71" s="5">
        <f t="shared" si="4"/>
        <v>10</v>
      </c>
      <c r="G71" s="5">
        <v>2</v>
      </c>
      <c r="H71" s="5">
        <f t="shared" si="5"/>
        <v>20</v>
      </c>
      <c r="I71" s="5">
        <v>60</v>
      </c>
      <c r="J71" s="41">
        <f t="shared" si="3"/>
        <v>1200</v>
      </c>
    </row>
    <row r="72" spans="1:10" ht="12.75">
      <c r="A72" s="31" t="s">
        <v>32</v>
      </c>
      <c r="B72" s="39" t="s">
        <v>33</v>
      </c>
      <c r="C72" s="45" t="s">
        <v>156</v>
      </c>
      <c r="D72" s="5">
        <v>10</v>
      </c>
      <c r="E72" s="5">
        <v>1</v>
      </c>
      <c r="F72" s="5">
        <f t="shared" si="4"/>
        <v>10</v>
      </c>
      <c r="G72" s="5">
        <v>2</v>
      </c>
      <c r="H72" s="5">
        <f t="shared" si="5"/>
        <v>20</v>
      </c>
      <c r="I72" s="5">
        <v>60</v>
      </c>
      <c r="J72" s="41">
        <f t="shared" si="3"/>
        <v>1200</v>
      </c>
    </row>
    <row r="73" spans="1:10" ht="12.75">
      <c r="A73" s="31" t="s">
        <v>36</v>
      </c>
      <c r="B73" s="38" t="s">
        <v>35</v>
      </c>
      <c r="C73" s="45" t="s">
        <v>157</v>
      </c>
      <c r="D73" s="5">
        <v>1</v>
      </c>
      <c r="E73" s="5">
        <v>1</v>
      </c>
      <c r="F73" s="5">
        <f t="shared" si="4"/>
        <v>1</v>
      </c>
      <c r="G73" s="5">
        <v>2</v>
      </c>
      <c r="H73" s="5">
        <f t="shared" si="5"/>
        <v>2</v>
      </c>
      <c r="I73" s="5">
        <v>60</v>
      </c>
      <c r="J73" s="41">
        <f t="shared" si="3"/>
        <v>120</v>
      </c>
    </row>
    <row r="75" spans="2:10" ht="12.75">
      <c r="B75" s="35" t="s">
        <v>104</v>
      </c>
      <c r="C75" s="33"/>
      <c r="J75" s="41">
        <f>SUM(J58:J73)</f>
        <v>29910</v>
      </c>
    </row>
    <row r="76" spans="1:2" ht="12.75">
      <c r="A76" s="31"/>
      <c r="B76" s="18"/>
    </row>
    <row r="77" spans="1:2" ht="12.75">
      <c r="A77" s="34"/>
      <c r="B77" s="19"/>
    </row>
    <row r="78" spans="1:2" ht="12.75">
      <c r="A78" s="34"/>
      <c r="B78" s="19"/>
    </row>
  </sheetData>
  <printOptions gridLines="1"/>
  <pageMargins left="0.75" right="0.75" top="1" bottom="0.81" header="0.5" footer="0.5"/>
  <pageSetup fitToHeight="3" horizontalDpi="300" verticalDpi="300" orientation="landscape" scale="64" r:id="rId1"/>
  <headerFooter alignWithMargins="0">
    <oddHeader>&amp;CWATER  AND WASTE DISPOSAL FACILITIES</oddHeader>
    <oddFooter>&amp;C&amp;P of &amp;N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workbookViewId="0" topLeftCell="A1">
      <pane ySplit="4" topLeftCell="BM35" activePane="bottomLeft" state="frozen"/>
      <selection pane="topLeft" activeCell="D12" sqref="D12"/>
      <selection pane="bottomLeft" activeCell="A62" sqref="A62"/>
    </sheetView>
  </sheetViews>
  <sheetFormatPr defaultColWidth="9.140625" defaultRowHeight="12.75"/>
  <cols>
    <col min="1" max="1" width="19.8515625" style="12" customWidth="1"/>
    <col min="2" max="2" width="69.00390625" style="5" customWidth="1"/>
    <col min="3" max="3" width="11.421875" style="5" customWidth="1"/>
    <col min="4" max="4" width="12.00390625" style="5" bestFit="1" customWidth="1"/>
    <col min="5" max="5" width="9.7109375" style="5" customWidth="1"/>
    <col min="6" max="6" width="10.421875" style="5" bestFit="1" customWidth="1"/>
    <col min="7" max="7" width="11.7109375" style="5" bestFit="1" customWidth="1"/>
    <col min="8" max="8" width="10.00390625" style="5" bestFit="1" customWidth="1"/>
    <col min="9" max="9" width="9.140625" style="5" customWidth="1"/>
    <col min="10" max="10" width="12.7109375" style="5" customWidth="1"/>
    <col min="11" max="16384" width="9.140625" style="5" customWidth="1"/>
  </cols>
  <sheetData>
    <row r="1" spans="1:17" ht="12.75">
      <c r="A1" s="5"/>
      <c r="C1" s="1" t="s">
        <v>52</v>
      </c>
      <c r="D1" s="1" t="s">
        <v>53</v>
      </c>
      <c r="E1" s="1" t="s">
        <v>3</v>
      </c>
      <c r="F1" s="1" t="s">
        <v>69</v>
      </c>
      <c r="G1" s="1" t="s">
        <v>55</v>
      </c>
      <c r="H1" s="1" t="s">
        <v>71</v>
      </c>
      <c r="I1" s="1" t="s">
        <v>60</v>
      </c>
      <c r="J1" s="22" t="s">
        <v>54</v>
      </c>
      <c r="L1" s="8"/>
      <c r="M1" s="10"/>
      <c r="N1" s="8"/>
      <c r="O1" s="10"/>
      <c r="P1" s="8"/>
      <c r="Q1" s="10"/>
    </row>
    <row r="2" spans="1:17" ht="12.75">
      <c r="A2" s="2" t="s">
        <v>1</v>
      </c>
      <c r="B2" s="2" t="s">
        <v>30</v>
      </c>
      <c r="C2" s="3" t="s">
        <v>56</v>
      </c>
      <c r="D2" s="3" t="s">
        <v>57</v>
      </c>
      <c r="E2" s="3" t="s">
        <v>58</v>
      </c>
      <c r="F2" s="3" t="s">
        <v>64</v>
      </c>
      <c r="G2" s="3" t="s">
        <v>59</v>
      </c>
      <c r="H2" s="3" t="s">
        <v>59</v>
      </c>
      <c r="I2" s="3" t="s">
        <v>66</v>
      </c>
      <c r="J2" s="23" t="s">
        <v>67</v>
      </c>
      <c r="L2" s="8"/>
      <c r="M2" s="10"/>
      <c r="N2" s="8"/>
      <c r="O2" s="10"/>
      <c r="P2" s="8"/>
      <c r="Q2" s="10"/>
    </row>
    <row r="3" spans="1:17" ht="13.5" thickBot="1">
      <c r="A3" s="2"/>
      <c r="B3" s="2"/>
      <c r="C3" s="4" t="s">
        <v>61</v>
      </c>
      <c r="D3" s="4" t="s">
        <v>62</v>
      </c>
      <c r="E3" s="4" t="s">
        <v>63</v>
      </c>
      <c r="F3" s="4" t="s">
        <v>70</v>
      </c>
      <c r="G3" s="4" t="s">
        <v>65</v>
      </c>
      <c r="H3" s="4" t="s">
        <v>72</v>
      </c>
      <c r="I3" s="4"/>
      <c r="J3" s="24" t="s">
        <v>73</v>
      </c>
      <c r="L3" s="8"/>
      <c r="M3" s="10"/>
      <c r="N3" s="8"/>
      <c r="O3" s="10"/>
      <c r="P3" s="8"/>
      <c r="Q3" s="10"/>
    </row>
    <row r="4" spans="1:17" ht="12.75">
      <c r="A4" s="11" t="s">
        <v>43</v>
      </c>
      <c r="B4" s="6" t="s">
        <v>44</v>
      </c>
      <c r="C4" s="7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68</v>
      </c>
      <c r="L4" s="10"/>
      <c r="M4" s="10"/>
      <c r="N4" s="10"/>
      <c r="O4" s="10"/>
      <c r="P4" s="10"/>
      <c r="Q4" s="10"/>
    </row>
    <row r="5" spans="1:10" ht="12.75">
      <c r="A5" s="21">
        <v>5001.4</v>
      </c>
      <c r="B5" s="25" t="s">
        <v>2</v>
      </c>
      <c r="J5" s="41"/>
    </row>
    <row r="6" spans="1:10" ht="12.75">
      <c r="A6" s="12" t="s">
        <v>166</v>
      </c>
      <c r="B6" s="26" t="s">
        <v>4</v>
      </c>
      <c r="D6" s="5">
        <v>300</v>
      </c>
      <c r="E6" s="5">
        <v>1</v>
      </c>
      <c r="F6" s="5">
        <f>+D6*E6</f>
        <v>300</v>
      </c>
      <c r="G6" s="5">
        <v>1</v>
      </c>
      <c r="H6" s="5">
        <f>+F6*G6</f>
        <v>300</v>
      </c>
      <c r="I6" s="5">
        <v>60</v>
      </c>
      <c r="J6" s="41">
        <f>+H6*I6</f>
        <v>18000</v>
      </c>
    </row>
    <row r="7" ht="12.75">
      <c r="J7" s="41"/>
    </row>
    <row r="8" spans="1:10" ht="12.75">
      <c r="A8" s="21">
        <v>5001.6</v>
      </c>
      <c r="B8" s="27" t="s">
        <v>85</v>
      </c>
      <c r="J8" s="41"/>
    </row>
    <row r="9" spans="1:10" ht="12.75">
      <c r="A9" s="12" t="s">
        <v>79</v>
      </c>
      <c r="B9" s="26" t="s">
        <v>94</v>
      </c>
      <c r="F9" s="5">
        <f>+D9*E9</f>
        <v>0</v>
      </c>
      <c r="H9" s="5">
        <f>+F9*G9</f>
        <v>0</v>
      </c>
      <c r="J9" s="41">
        <f>+H9*I9</f>
        <v>0</v>
      </c>
    </row>
    <row r="10" ht="12.75">
      <c r="J10" s="41"/>
    </row>
    <row r="11" spans="1:10" ht="12.75">
      <c r="A11" s="21">
        <v>5001.11</v>
      </c>
      <c r="B11" s="25" t="s">
        <v>41</v>
      </c>
      <c r="J11" s="41"/>
    </row>
    <row r="12" spans="1:10" ht="12.75">
      <c r="A12" s="12" t="s">
        <v>8</v>
      </c>
      <c r="B12" s="26" t="s">
        <v>42</v>
      </c>
      <c r="D12" s="5">
        <v>100</v>
      </c>
      <c r="E12" s="5">
        <v>1</v>
      </c>
      <c r="F12" s="5">
        <f>+D12*E12</f>
        <v>100</v>
      </c>
      <c r="G12" s="5">
        <v>3</v>
      </c>
      <c r="H12" s="5">
        <f>+F12*G12</f>
        <v>300</v>
      </c>
      <c r="I12" s="5">
        <v>60</v>
      </c>
      <c r="J12" s="41">
        <f>+H12*I12</f>
        <v>18000</v>
      </c>
    </row>
    <row r="13" spans="2:10" ht="12.75">
      <c r="B13" s="26"/>
      <c r="J13" s="41"/>
    </row>
    <row r="14" spans="1:10" ht="12.75">
      <c r="A14" s="21">
        <v>5001.16</v>
      </c>
      <c r="B14" s="25" t="s">
        <v>14</v>
      </c>
      <c r="J14" s="41"/>
    </row>
    <row r="15" spans="1:10" ht="12.75">
      <c r="A15" s="12" t="s">
        <v>171</v>
      </c>
      <c r="B15" s="26" t="s">
        <v>87</v>
      </c>
      <c r="D15" s="5">
        <v>25</v>
      </c>
      <c r="E15" s="5">
        <v>1</v>
      </c>
      <c r="F15" s="5">
        <f>+D15*E15</f>
        <v>25</v>
      </c>
      <c r="G15" s="5">
        <v>1</v>
      </c>
      <c r="H15" s="5">
        <f>+F15*G15</f>
        <v>25</v>
      </c>
      <c r="I15" s="5">
        <v>60</v>
      </c>
      <c r="J15" s="41">
        <f>+H15*I15</f>
        <v>1500</v>
      </c>
    </row>
    <row r="16" spans="2:10" ht="12.75">
      <c r="B16" s="28"/>
      <c r="J16" s="41"/>
    </row>
    <row r="17" spans="1:10" ht="12.75">
      <c r="A17" s="21">
        <v>5001.17</v>
      </c>
      <c r="B17" s="27" t="s">
        <v>13</v>
      </c>
      <c r="J17" s="41"/>
    </row>
    <row r="18" spans="1:10" ht="12.75">
      <c r="A18" s="12" t="s">
        <v>7</v>
      </c>
      <c r="B18" s="26" t="s">
        <v>15</v>
      </c>
      <c r="D18" s="5">
        <v>100</v>
      </c>
      <c r="E18" s="5">
        <v>1</v>
      </c>
      <c r="F18" s="5">
        <f aca="true" t="shared" si="0" ref="F18:F25">+D18*E18</f>
        <v>100</v>
      </c>
      <c r="G18" s="5">
        <v>1</v>
      </c>
      <c r="H18" s="5">
        <f aca="true" t="shared" si="1" ref="H18:H25">+F18*G18</f>
        <v>100</v>
      </c>
      <c r="I18" s="5">
        <v>60</v>
      </c>
      <c r="J18" s="41">
        <f aca="true" t="shared" si="2" ref="J18:J25">+H18*I18</f>
        <v>6000</v>
      </c>
    </row>
    <row r="19" spans="1:10" ht="12.75">
      <c r="A19" s="12" t="s">
        <v>9</v>
      </c>
      <c r="B19" s="26" t="s">
        <v>16</v>
      </c>
      <c r="D19" s="5">
        <v>70</v>
      </c>
      <c r="E19" s="5">
        <v>1</v>
      </c>
      <c r="F19" s="5">
        <f t="shared" si="0"/>
        <v>70</v>
      </c>
      <c r="G19" s="5">
        <v>2</v>
      </c>
      <c r="H19" s="5">
        <f t="shared" si="1"/>
        <v>140</v>
      </c>
      <c r="I19" s="5">
        <v>60</v>
      </c>
      <c r="J19" s="41">
        <f t="shared" si="2"/>
        <v>8400</v>
      </c>
    </row>
    <row r="20" spans="1:10" ht="12.75">
      <c r="A20" s="12" t="s">
        <v>11</v>
      </c>
      <c r="B20" s="26" t="s">
        <v>17</v>
      </c>
      <c r="D20" s="5">
        <v>200</v>
      </c>
      <c r="E20" s="5">
        <v>1</v>
      </c>
      <c r="F20" s="5">
        <f t="shared" si="0"/>
        <v>200</v>
      </c>
      <c r="G20" s="5">
        <v>2</v>
      </c>
      <c r="H20" s="5">
        <f t="shared" si="1"/>
        <v>400</v>
      </c>
      <c r="I20" s="5">
        <v>60</v>
      </c>
      <c r="J20" s="41">
        <f t="shared" si="2"/>
        <v>24000</v>
      </c>
    </row>
    <row r="21" spans="1:10" ht="12.75">
      <c r="A21" s="12" t="s">
        <v>12</v>
      </c>
      <c r="B21" s="26" t="s">
        <v>18</v>
      </c>
      <c r="D21" s="5">
        <v>150</v>
      </c>
      <c r="E21" s="5">
        <v>1</v>
      </c>
      <c r="F21" s="5">
        <f t="shared" si="0"/>
        <v>150</v>
      </c>
      <c r="G21" s="5">
        <v>1</v>
      </c>
      <c r="H21" s="5">
        <f t="shared" si="1"/>
        <v>150</v>
      </c>
      <c r="I21" s="5">
        <v>60</v>
      </c>
      <c r="J21" s="41">
        <f t="shared" si="2"/>
        <v>9000</v>
      </c>
    </row>
    <row r="22" spans="1:10" ht="12.75">
      <c r="A22" s="12" t="s">
        <v>75</v>
      </c>
      <c r="B22" s="26" t="s">
        <v>95</v>
      </c>
      <c r="D22" s="5">
        <v>50</v>
      </c>
      <c r="E22" s="5">
        <v>1</v>
      </c>
      <c r="F22" s="5">
        <f t="shared" si="0"/>
        <v>50</v>
      </c>
      <c r="G22" s="5">
        <v>1</v>
      </c>
      <c r="H22" s="5">
        <f t="shared" si="1"/>
        <v>50</v>
      </c>
      <c r="I22" s="5">
        <v>60</v>
      </c>
      <c r="J22" s="41">
        <f t="shared" si="2"/>
        <v>3000</v>
      </c>
    </row>
    <row r="23" spans="1:10" ht="12.75">
      <c r="A23" s="12" t="s">
        <v>19</v>
      </c>
      <c r="B23" s="26" t="s">
        <v>20</v>
      </c>
      <c r="D23" s="5">
        <v>250</v>
      </c>
      <c r="E23" s="5">
        <v>1</v>
      </c>
      <c r="F23" s="5">
        <f t="shared" si="0"/>
        <v>250</v>
      </c>
      <c r="G23" s="5">
        <v>1</v>
      </c>
      <c r="H23" s="5">
        <f t="shared" si="1"/>
        <v>250</v>
      </c>
      <c r="I23" s="5">
        <v>60</v>
      </c>
      <c r="J23" s="41">
        <f t="shared" si="2"/>
        <v>15000</v>
      </c>
    </row>
    <row r="24" spans="1:10" ht="12.75">
      <c r="A24" s="12" t="s">
        <v>21</v>
      </c>
      <c r="B24" s="26" t="s">
        <v>22</v>
      </c>
      <c r="D24" s="5">
        <v>120</v>
      </c>
      <c r="E24" s="5">
        <v>1</v>
      </c>
      <c r="F24" s="5">
        <f t="shared" si="0"/>
        <v>120</v>
      </c>
      <c r="G24" s="5">
        <v>4</v>
      </c>
      <c r="H24" s="5">
        <f t="shared" si="1"/>
        <v>480</v>
      </c>
      <c r="I24" s="5">
        <v>60</v>
      </c>
      <c r="J24" s="41">
        <f t="shared" si="2"/>
        <v>28800</v>
      </c>
    </row>
    <row r="25" spans="1:10" ht="12.75">
      <c r="A25" s="12" t="s">
        <v>23</v>
      </c>
      <c r="B25" s="26" t="s">
        <v>88</v>
      </c>
      <c r="D25" s="5">
        <v>120</v>
      </c>
      <c r="E25" s="5">
        <v>4</v>
      </c>
      <c r="F25" s="5">
        <f t="shared" si="0"/>
        <v>480</v>
      </c>
      <c r="G25" s="5">
        <v>1</v>
      </c>
      <c r="H25" s="5">
        <f t="shared" si="1"/>
        <v>480</v>
      </c>
      <c r="I25" s="5">
        <v>60</v>
      </c>
      <c r="J25" s="41">
        <f t="shared" si="2"/>
        <v>28800</v>
      </c>
    </row>
    <row r="26" ht="12.75">
      <c r="J26" s="41"/>
    </row>
    <row r="27" spans="1:10" ht="12.75">
      <c r="A27" s="21">
        <v>5001.31</v>
      </c>
      <c r="B27" s="25" t="s">
        <v>24</v>
      </c>
      <c r="J27" s="41"/>
    </row>
    <row r="28" spans="1:10" ht="12.75">
      <c r="A28" s="12" t="s">
        <v>6</v>
      </c>
      <c r="B28" s="5" t="s">
        <v>25</v>
      </c>
      <c r="D28" s="5">
        <v>50</v>
      </c>
      <c r="E28" s="5">
        <v>1</v>
      </c>
      <c r="F28" s="5">
        <f>+D28*E28</f>
        <v>50</v>
      </c>
      <c r="G28" s="5">
        <v>1</v>
      </c>
      <c r="H28" s="5">
        <f>+F28*G28</f>
        <v>50</v>
      </c>
      <c r="I28" s="5">
        <v>60</v>
      </c>
      <c r="J28" s="41">
        <f>+H28*I28</f>
        <v>3000</v>
      </c>
    </row>
    <row r="29" ht="12.75">
      <c r="J29" s="41"/>
    </row>
    <row r="30" spans="1:10" ht="12.75">
      <c r="A30" s="21">
        <v>5001.34</v>
      </c>
      <c r="B30" s="25" t="s">
        <v>26</v>
      </c>
      <c r="J30" s="41"/>
    </row>
    <row r="31" spans="1:10" ht="12.75">
      <c r="A31" s="12" t="s">
        <v>9</v>
      </c>
      <c r="B31" s="9" t="s">
        <v>27</v>
      </c>
      <c r="D31" s="5">
        <v>4</v>
      </c>
      <c r="E31" s="5">
        <v>1</v>
      </c>
      <c r="F31" s="5">
        <f>+D31*E31</f>
        <v>4</v>
      </c>
      <c r="G31" s="5">
        <v>4</v>
      </c>
      <c r="H31" s="5">
        <f>+F31*G31</f>
        <v>16</v>
      </c>
      <c r="I31" s="5">
        <v>60</v>
      </c>
      <c r="J31" s="41">
        <f>+H31*I31</f>
        <v>960</v>
      </c>
    </row>
    <row r="32" ht="12.75">
      <c r="J32" s="41"/>
    </row>
    <row r="33" spans="1:10" ht="12.75">
      <c r="A33" s="21">
        <v>5001.35</v>
      </c>
      <c r="B33" s="25" t="s">
        <v>99</v>
      </c>
      <c r="D33" s="5">
        <v>4</v>
      </c>
      <c r="E33" s="5">
        <v>1</v>
      </c>
      <c r="F33" s="5">
        <f>+D33*E33</f>
        <v>4</v>
      </c>
      <c r="G33" s="5">
        <v>1</v>
      </c>
      <c r="H33" s="5">
        <f>+F33*G33</f>
        <v>4</v>
      </c>
      <c r="I33" s="5">
        <v>60</v>
      </c>
      <c r="J33" s="41">
        <f>+H33*I33</f>
        <v>240</v>
      </c>
    </row>
    <row r="34" ht="12.75">
      <c r="J34" s="41"/>
    </row>
    <row r="35" spans="1:10" ht="12.75">
      <c r="A35" s="21">
        <v>5001.36</v>
      </c>
      <c r="B35" s="25" t="s">
        <v>28</v>
      </c>
      <c r="D35" s="5">
        <v>30</v>
      </c>
      <c r="E35" s="5">
        <v>1</v>
      </c>
      <c r="F35" s="5">
        <f>+D35*E35</f>
        <v>30</v>
      </c>
      <c r="G35" s="5">
        <v>3</v>
      </c>
      <c r="H35" s="5">
        <f>+F35*G35</f>
        <v>90</v>
      </c>
      <c r="I35" s="5">
        <v>60</v>
      </c>
      <c r="J35" s="41">
        <f>+H35*I35</f>
        <v>5400</v>
      </c>
    </row>
    <row r="36" spans="1:10" ht="12.75">
      <c r="A36" s="21"/>
      <c r="B36" s="25"/>
      <c r="J36" s="41"/>
    </row>
    <row r="37" spans="1:10" ht="12.75">
      <c r="A37" s="21">
        <v>5001.38</v>
      </c>
      <c r="B37" s="25" t="s">
        <v>29</v>
      </c>
      <c r="J37" s="41"/>
    </row>
    <row r="38" spans="1:10" ht="12.75">
      <c r="A38" s="12" t="s">
        <v>7</v>
      </c>
      <c r="B38" s="5" t="s">
        <v>89</v>
      </c>
      <c r="D38" s="5">
        <v>4</v>
      </c>
      <c r="E38" s="5">
        <v>1</v>
      </c>
      <c r="F38" s="5">
        <f>+D38*E38</f>
        <v>4</v>
      </c>
      <c r="G38" s="5">
        <v>1</v>
      </c>
      <c r="H38" s="5">
        <f>+F38*G38</f>
        <v>4</v>
      </c>
      <c r="I38" s="5">
        <v>60</v>
      </c>
      <c r="J38" s="41">
        <f>+H38*I38</f>
        <v>240</v>
      </c>
    </row>
    <row r="39" ht="12.75">
      <c r="J39" s="41"/>
    </row>
    <row r="40" spans="1:10" ht="12.75">
      <c r="A40" s="47" t="s">
        <v>77</v>
      </c>
      <c r="B40" s="15" t="s">
        <v>78</v>
      </c>
      <c r="J40" s="41"/>
    </row>
    <row r="41" spans="1:10" ht="12.75">
      <c r="A41" s="12" t="s">
        <v>96</v>
      </c>
      <c r="B41" s="13" t="s">
        <v>97</v>
      </c>
      <c r="C41" s="5" t="s">
        <v>91</v>
      </c>
      <c r="D41" s="5" t="s">
        <v>91</v>
      </c>
      <c r="E41" s="5" t="s">
        <v>91</v>
      </c>
      <c r="F41" s="5" t="s">
        <v>91</v>
      </c>
      <c r="G41" s="5" t="s">
        <v>91</v>
      </c>
      <c r="H41" s="5" t="s">
        <v>91</v>
      </c>
      <c r="I41" s="5" t="s">
        <v>91</v>
      </c>
      <c r="J41" s="41" t="s">
        <v>91</v>
      </c>
    </row>
    <row r="42" spans="1:10" ht="12.75">
      <c r="A42" s="12" t="s">
        <v>165</v>
      </c>
      <c r="B42" s="13" t="s">
        <v>98</v>
      </c>
      <c r="C42" s="5" t="s">
        <v>91</v>
      </c>
      <c r="D42" s="5" t="s">
        <v>91</v>
      </c>
      <c r="E42" s="5" t="s">
        <v>91</v>
      </c>
      <c r="F42" s="5" t="s">
        <v>91</v>
      </c>
      <c r="G42" s="5" t="s">
        <v>91</v>
      </c>
      <c r="H42" s="5" t="s">
        <v>91</v>
      </c>
      <c r="I42" s="5" t="s">
        <v>91</v>
      </c>
      <c r="J42" s="41" t="s">
        <v>91</v>
      </c>
    </row>
    <row r="43" spans="2:10" ht="12.75">
      <c r="B43" s="13"/>
      <c r="J43" s="41"/>
    </row>
    <row r="44" spans="1:10" ht="12.75">
      <c r="A44" s="47" t="s">
        <v>80</v>
      </c>
      <c r="B44" s="15" t="s">
        <v>86</v>
      </c>
      <c r="J44" s="41"/>
    </row>
    <row r="45" spans="1:10" ht="12.75">
      <c r="A45" s="12" t="s">
        <v>74</v>
      </c>
      <c r="B45" s="13" t="s">
        <v>98</v>
      </c>
      <c r="C45" s="5" t="s">
        <v>91</v>
      </c>
      <c r="D45" s="5" t="s">
        <v>91</v>
      </c>
      <c r="E45" s="5" t="s">
        <v>91</v>
      </c>
      <c r="F45" s="5" t="s">
        <v>91</v>
      </c>
      <c r="G45" s="5" t="s">
        <v>91</v>
      </c>
      <c r="H45" s="5" t="s">
        <v>91</v>
      </c>
      <c r="I45" s="5" t="s">
        <v>91</v>
      </c>
      <c r="J45" s="41" t="s">
        <v>91</v>
      </c>
    </row>
    <row r="46" spans="2:10" ht="12.75">
      <c r="B46" s="13"/>
      <c r="J46" s="41"/>
    </row>
    <row r="47" spans="1:10" ht="12.75">
      <c r="A47" s="47" t="s">
        <v>81</v>
      </c>
      <c r="B47" s="15" t="s">
        <v>82</v>
      </c>
      <c r="J47" s="41"/>
    </row>
    <row r="48" spans="1:10" ht="12.75">
      <c r="A48" s="12" t="s">
        <v>100</v>
      </c>
      <c r="B48" s="13" t="s">
        <v>101</v>
      </c>
      <c r="D48" s="5">
        <v>2</v>
      </c>
      <c r="E48" s="5">
        <v>1</v>
      </c>
      <c r="F48" s="5">
        <f>+D48*E48</f>
        <v>2</v>
      </c>
      <c r="G48" s="5">
        <v>1</v>
      </c>
      <c r="H48" s="5">
        <f>+F48*G48</f>
        <v>2</v>
      </c>
      <c r="I48" s="5">
        <v>60</v>
      </c>
      <c r="J48" s="41">
        <f>+H48*I48</f>
        <v>120</v>
      </c>
    </row>
    <row r="49" spans="2:10" ht="12.75">
      <c r="B49" s="13"/>
      <c r="J49" s="41"/>
    </row>
    <row r="50" spans="1:10" ht="12.75">
      <c r="A50" s="47" t="s">
        <v>83</v>
      </c>
      <c r="B50" s="14" t="s">
        <v>84</v>
      </c>
      <c r="J50" s="41"/>
    </row>
    <row r="51" spans="1:10" ht="12.75">
      <c r="A51" s="12" t="s">
        <v>10</v>
      </c>
      <c r="B51" s="13" t="s">
        <v>90</v>
      </c>
      <c r="C51" s="5" t="s">
        <v>91</v>
      </c>
      <c r="D51" s="5" t="s">
        <v>91</v>
      </c>
      <c r="E51" s="5" t="s">
        <v>91</v>
      </c>
      <c r="F51" s="5" t="s">
        <v>91</v>
      </c>
      <c r="G51" s="5" t="s">
        <v>91</v>
      </c>
      <c r="H51" s="5" t="s">
        <v>91</v>
      </c>
      <c r="I51" s="5" t="s">
        <v>91</v>
      </c>
      <c r="J51" s="41" t="s">
        <v>91</v>
      </c>
    </row>
    <row r="52" ht="12.75">
      <c r="B52" s="13"/>
    </row>
    <row r="53" spans="2:10" ht="12.75">
      <c r="B53" s="35" t="s">
        <v>92</v>
      </c>
      <c r="J53" s="41">
        <f>SUM(J6:J51)</f>
        <v>170460</v>
      </c>
    </row>
    <row r="54" ht="12.75">
      <c r="J54" s="41"/>
    </row>
    <row r="55" spans="1:10" ht="12.75">
      <c r="A55" s="14" t="s">
        <v>31</v>
      </c>
      <c r="J55" s="41"/>
    </row>
    <row r="56" ht="12.75">
      <c r="J56" s="41"/>
    </row>
    <row r="57" spans="1:10" ht="12.75">
      <c r="A57" s="21">
        <v>5001.4</v>
      </c>
      <c r="B57" s="29" t="s">
        <v>3</v>
      </c>
      <c r="J57" s="41"/>
    </row>
    <row r="58" spans="1:10" ht="12.75">
      <c r="A58" s="16" t="s">
        <v>76</v>
      </c>
      <c r="B58" s="30" t="s">
        <v>172</v>
      </c>
      <c r="C58" s="45" t="s">
        <v>149</v>
      </c>
      <c r="D58" s="33">
        <v>3450</v>
      </c>
      <c r="E58" s="33">
        <v>2</v>
      </c>
      <c r="F58" s="33">
        <f>+D58*E58</f>
        <v>6900</v>
      </c>
      <c r="G58" s="33">
        <v>1</v>
      </c>
      <c r="H58" s="33">
        <f>+F58*G58</f>
        <v>6900</v>
      </c>
      <c r="I58" s="33">
        <v>60</v>
      </c>
      <c r="J58" s="42">
        <f>+H58*I58</f>
        <v>414000</v>
      </c>
    </row>
    <row r="59" spans="1:10" ht="12.75">
      <c r="A59" s="16" t="s">
        <v>0</v>
      </c>
      <c r="B59" s="30" t="s">
        <v>173</v>
      </c>
      <c r="C59" s="45" t="s">
        <v>149</v>
      </c>
      <c r="D59" s="33">
        <v>300</v>
      </c>
      <c r="E59" s="33">
        <v>6</v>
      </c>
      <c r="F59" s="33">
        <f>+D59*E59</f>
        <v>1800</v>
      </c>
      <c r="G59" s="33">
        <v>2</v>
      </c>
      <c r="H59" s="33">
        <f>+F59*G59</f>
        <v>3600</v>
      </c>
      <c r="I59" s="33">
        <v>60</v>
      </c>
      <c r="J59" s="42">
        <f>+H59*I59</f>
        <v>216000</v>
      </c>
    </row>
    <row r="60" spans="1:10" ht="12.75">
      <c r="A60" s="31">
        <v>5001.9</v>
      </c>
      <c r="B60" s="38" t="s">
        <v>174</v>
      </c>
      <c r="C60" s="45"/>
      <c r="D60" s="33"/>
      <c r="E60" s="33"/>
      <c r="F60" s="33"/>
      <c r="G60" s="33"/>
      <c r="H60" s="33"/>
      <c r="I60" s="33"/>
      <c r="J60" s="42"/>
    </row>
    <row r="61" spans="1:10" ht="12.75">
      <c r="A61" s="20" t="s">
        <v>5</v>
      </c>
      <c r="B61" s="17" t="s">
        <v>179</v>
      </c>
      <c r="C61" s="45" t="s">
        <v>150</v>
      </c>
      <c r="D61" s="5" t="s">
        <v>102</v>
      </c>
      <c r="E61" s="33"/>
      <c r="F61" s="33"/>
      <c r="G61" s="33"/>
      <c r="H61" s="33"/>
      <c r="I61" s="33"/>
      <c r="J61" s="42"/>
    </row>
    <row r="62" spans="1:10" ht="12.75">
      <c r="A62" s="20" t="s">
        <v>5</v>
      </c>
      <c r="B62" s="17" t="s">
        <v>180</v>
      </c>
      <c r="C62" s="45" t="s">
        <v>150</v>
      </c>
      <c r="D62" s="5" t="s">
        <v>102</v>
      </c>
      <c r="E62" s="33"/>
      <c r="F62" s="33"/>
      <c r="G62" s="33"/>
      <c r="H62" s="33"/>
      <c r="I62" s="33"/>
      <c r="J62" s="42"/>
    </row>
    <row r="63" spans="1:10" ht="12.75">
      <c r="A63" s="20" t="s">
        <v>6</v>
      </c>
      <c r="B63" s="17" t="s">
        <v>170</v>
      </c>
      <c r="C63" s="45" t="s">
        <v>150</v>
      </c>
      <c r="D63" s="33" t="s">
        <v>102</v>
      </c>
      <c r="E63" s="33"/>
      <c r="F63" s="33"/>
      <c r="G63" s="33"/>
      <c r="H63" s="33"/>
      <c r="I63" s="33"/>
      <c r="J63" s="42"/>
    </row>
    <row r="64" spans="1:10" ht="12.75">
      <c r="A64" s="31">
        <v>5001.12</v>
      </c>
      <c r="B64" s="32" t="s">
        <v>175</v>
      </c>
      <c r="C64" s="45"/>
      <c r="D64" s="33"/>
      <c r="E64" s="33"/>
      <c r="F64" s="33"/>
      <c r="G64" s="33"/>
      <c r="H64" s="33"/>
      <c r="I64" s="33"/>
      <c r="J64" s="42"/>
    </row>
    <row r="65" spans="1:10" ht="12.75">
      <c r="A65" s="16" t="s">
        <v>5</v>
      </c>
      <c r="B65" s="37" t="s">
        <v>39</v>
      </c>
      <c r="C65" s="45" t="s">
        <v>154</v>
      </c>
      <c r="D65" s="33">
        <v>640</v>
      </c>
      <c r="E65" s="33">
        <v>1</v>
      </c>
      <c r="F65" s="33">
        <f>+D65*E65</f>
        <v>640</v>
      </c>
      <c r="G65" s="33">
        <v>20</v>
      </c>
      <c r="H65" s="33">
        <f aca="true" t="shared" si="3" ref="H65:H73">+F65*G65</f>
        <v>12800</v>
      </c>
      <c r="I65" s="33">
        <v>60</v>
      </c>
      <c r="J65" s="42">
        <f aca="true" t="shared" si="4" ref="J65:J73">+H65*I65</f>
        <v>768000</v>
      </c>
    </row>
    <row r="66" spans="1:10" ht="12.75">
      <c r="A66" s="16" t="s">
        <v>6</v>
      </c>
      <c r="B66" s="30" t="s">
        <v>40</v>
      </c>
      <c r="C66" s="45" t="s">
        <v>154</v>
      </c>
      <c r="D66" s="33">
        <v>160</v>
      </c>
      <c r="E66" s="33">
        <v>1</v>
      </c>
      <c r="F66" s="33">
        <f>+D66*E66</f>
        <v>160</v>
      </c>
      <c r="G66" s="33">
        <v>10</v>
      </c>
      <c r="H66" s="33">
        <f t="shared" si="3"/>
        <v>1600</v>
      </c>
      <c r="I66" s="33">
        <v>60</v>
      </c>
      <c r="J66" s="42">
        <f t="shared" si="4"/>
        <v>96000</v>
      </c>
    </row>
    <row r="67" spans="1:10" s="33" customFormat="1" ht="25.5">
      <c r="A67" s="52" t="s">
        <v>168</v>
      </c>
      <c r="B67" s="30" t="s">
        <v>176</v>
      </c>
      <c r="C67" s="45" t="s">
        <v>152</v>
      </c>
      <c r="D67" s="33">
        <v>150</v>
      </c>
      <c r="E67" s="40" t="s">
        <v>93</v>
      </c>
      <c r="F67" s="33">
        <v>150</v>
      </c>
      <c r="G67" s="33">
        <v>2</v>
      </c>
      <c r="H67" s="33">
        <f t="shared" si="3"/>
        <v>300</v>
      </c>
      <c r="I67" s="33">
        <v>60</v>
      </c>
      <c r="J67" s="42">
        <f t="shared" si="4"/>
        <v>18000</v>
      </c>
    </row>
    <row r="68" spans="1:10" ht="12.75">
      <c r="A68" s="21" t="s">
        <v>167</v>
      </c>
      <c r="B68" s="19" t="s">
        <v>158</v>
      </c>
      <c r="C68" s="45" t="s">
        <v>169</v>
      </c>
      <c r="D68" s="5">
        <v>142</v>
      </c>
      <c r="E68" s="5">
        <v>1</v>
      </c>
      <c r="F68" s="5">
        <f>+D68*E68</f>
        <v>142</v>
      </c>
      <c r="G68" s="5">
        <v>0.5</v>
      </c>
      <c r="H68" s="5">
        <f t="shared" si="3"/>
        <v>71</v>
      </c>
      <c r="I68" s="5">
        <v>60</v>
      </c>
      <c r="J68" s="41">
        <f t="shared" si="4"/>
        <v>4260</v>
      </c>
    </row>
    <row r="69" spans="1:10" ht="12.75">
      <c r="A69" s="31" t="s">
        <v>37</v>
      </c>
      <c r="B69" s="38" t="s">
        <v>38</v>
      </c>
      <c r="C69" s="45" t="s">
        <v>151</v>
      </c>
      <c r="D69" s="33">
        <v>130</v>
      </c>
      <c r="E69" s="33">
        <v>1</v>
      </c>
      <c r="F69" s="33">
        <f>+D69*E69</f>
        <v>130</v>
      </c>
      <c r="G69" s="33">
        <v>1</v>
      </c>
      <c r="H69" s="33">
        <f t="shared" si="3"/>
        <v>130</v>
      </c>
      <c r="I69" s="33">
        <v>60</v>
      </c>
      <c r="J69" s="42">
        <f t="shared" si="4"/>
        <v>7800</v>
      </c>
    </row>
    <row r="70" spans="1:10" ht="12.75">
      <c r="A70" s="31" t="s">
        <v>34</v>
      </c>
      <c r="B70" s="18" t="s">
        <v>177</v>
      </c>
      <c r="C70" s="16" t="s">
        <v>153</v>
      </c>
      <c r="D70" s="43">
        <v>80</v>
      </c>
      <c r="E70" s="33">
        <v>1</v>
      </c>
      <c r="F70" s="33">
        <f>+D70*E70</f>
        <v>80</v>
      </c>
      <c r="G70" s="33">
        <v>25</v>
      </c>
      <c r="H70" s="33">
        <f t="shared" si="3"/>
        <v>2000</v>
      </c>
      <c r="I70" s="33">
        <v>60</v>
      </c>
      <c r="J70" s="42">
        <f t="shared" si="4"/>
        <v>120000</v>
      </c>
    </row>
    <row r="71" spans="1:10" ht="13.5" customHeight="1">
      <c r="A71" s="34">
        <v>5001.32</v>
      </c>
      <c r="B71" s="19" t="s">
        <v>178</v>
      </c>
      <c r="C71" s="45" t="s">
        <v>155</v>
      </c>
      <c r="D71" s="43">
        <v>770</v>
      </c>
      <c r="E71" s="40" t="s">
        <v>93</v>
      </c>
      <c r="F71" s="33">
        <v>770</v>
      </c>
      <c r="G71" s="33">
        <v>2</v>
      </c>
      <c r="H71" s="33">
        <f t="shared" si="3"/>
        <v>1540</v>
      </c>
      <c r="I71" s="33">
        <v>60</v>
      </c>
      <c r="J71" s="42">
        <f t="shared" si="4"/>
        <v>92400</v>
      </c>
    </row>
    <row r="72" spans="1:10" ht="12.75" customHeight="1">
      <c r="A72" s="31" t="s">
        <v>32</v>
      </c>
      <c r="B72" s="39" t="s">
        <v>33</v>
      </c>
      <c r="C72" s="45" t="s">
        <v>156</v>
      </c>
      <c r="D72" s="43">
        <v>350</v>
      </c>
      <c r="E72" s="40" t="s">
        <v>93</v>
      </c>
      <c r="F72" s="33">
        <v>350</v>
      </c>
      <c r="G72" s="33">
        <v>2</v>
      </c>
      <c r="H72" s="33">
        <f t="shared" si="3"/>
        <v>700</v>
      </c>
      <c r="I72" s="33">
        <v>60</v>
      </c>
      <c r="J72" s="42">
        <f t="shared" si="4"/>
        <v>42000</v>
      </c>
    </row>
    <row r="73" spans="1:10" ht="13.5" customHeight="1">
      <c r="A73" s="31" t="s">
        <v>36</v>
      </c>
      <c r="B73" s="38" t="s">
        <v>35</v>
      </c>
      <c r="C73" s="45" t="s">
        <v>157</v>
      </c>
      <c r="D73" s="43">
        <v>600</v>
      </c>
      <c r="E73" s="40" t="s">
        <v>93</v>
      </c>
      <c r="F73" s="33">
        <v>600</v>
      </c>
      <c r="G73" s="33">
        <v>2</v>
      </c>
      <c r="H73" s="33">
        <f t="shared" si="3"/>
        <v>1200</v>
      </c>
      <c r="I73" s="33">
        <v>60</v>
      </c>
      <c r="J73" s="42">
        <f t="shared" si="4"/>
        <v>72000</v>
      </c>
    </row>
    <row r="75" spans="2:10" ht="12.75">
      <c r="B75" s="35" t="s">
        <v>104</v>
      </c>
      <c r="C75" s="33"/>
      <c r="J75" s="41">
        <f>SUM(J58:J73)</f>
        <v>1850460</v>
      </c>
    </row>
    <row r="76" spans="1:2" ht="12.75">
      <c r="A76" s="31"/>
      <c r="B76" s="18"/>
    </row>
    <row r="77" spans="1:2" ht="12.75">
      <c r="A77" s="34"/>
      <c r="B77" s="19"/>
    </row>
    <row r="78" spans="1:2" ht="12.75">
      <c r="A78" s="34"/>
      <c r="B78" s="19"/>
    </row>
  </sheetData>
  <printOptions gridLines="1"/>
  <pageMargins left="0.75" right="0.75" top="1" bottom="0.81" header="0.5" footer="0.5"/>
  <pageSetup fitToHeight="3" horizontalDpi="300" verticalDpi="300" orientation="landscape" scale="64" r:id="rId1"/>
  <headerFooter alignWithMargins="0">
    <oddHeader>&amp;CBUSINESS AND INDUSTRY</oddHeader>
    <oddFooter>&amp;C&amp;P of &amp;N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75" zoomScaleNormal="75" workbookViewId="0" topLeftCell="A1">
      <pane ySplit="4" topLeftCell="BM35" activePane="bottomLeft" state="frozen"/>
      <selection pane="topLeft" activeCell="D12" sqref="D12"/>
      <selection pane="bottomLeft" activeCell="A62" sqref="A62"/>
    </sheetView>
  </sheetViews>
  <sheetFormatPr defaultColWidth="9.140625" defaultRowHeight="12.75"/>
  <cols>
    <col min="1" max="1" width="19.8515625" style="12" customWidth="1"/>
    <col min="2" max="2" width="69.00390625" style="5" customWidth="1"/>
    <col min="3" max="3" width="11.421875" style="5" customWidth="1"/>
    <col min="4" max="4" width="12.00390625" style="5" bestFit="1" customWidth="1"/>
    <col min="5" max="5" width="9.8515625" style="5" customWidth="1"/>
    <col min="6" max="6" width="10.421875" style="5" bestFit="1" customWidth="1"/>
    <col min="7" max="7" width="11.7109375" style="5" bestFit="1" customWidth="1"/>
    <col min="8" max="8" width="10.00390625" style="5" bestFit="1" customWidth="1"/>
    <col min="9" max="16384" width="9.140625" style="5" customWidth="1"/>
  </cols>
  <sheetData>
    <row r="1" spans="1:17" ht="12.75">
      <c r="A1" s="5"/>
      <c r="C1" s="1" t="s">
        <v>52</v>
      </c>
      <c r="D1" s="1" t="s">
        <v>53</v>
      </c>
      <c r="E1" s="1" t="s">
        <v>3</v>
      </c>
      <c r="F1" s="1" t="s">
        <v>69</v>
      </c>
      <c r="G1" s="1" t="s">
        <v>55</v>
      </c>
      <c r="H1" s="1" t="s">
        <v>71</v>
      </c>
      <c r="I1" s="1" t="s">
        <v>60</v>
      </c>
      <c r="J1" s="22" t="s">
        <v>54</v>
      </c>
      <c r="L1" s="8"/>
      <c r="M1" s="10"/>
      <c r="N1" s="8"/>
      <c r="O1" s="10"/>
      <c r="P1" s="8"/>
      <c r="Q1" s="10"/>
    </row>
    <row r="2" spans="1:17" ht="12.75">
      <c r="A2" s="2" t="s">
        <v>1</v>
      </c>
      <c r="B2" s="2" t="s">
        <v>30</v>
      </c>
      <c r="C2" s="3" t="s">
        <v>56</v>
      </c>
      <c r="D2" s="3" t="s">
        <v>57</v>
      </c>
      <c r="E2" s="3" t="s">
        <v>58</v>
      </c>
      <c r="F2" s="3" t="s">
        <v>64</v>
      </c>
      <c r="G2" s="3" t="s">
        <v>59</v>
      </c>
      <c r="H2" s="3" t="s">
        <v>59</v>
      </c>
      <c r="I2" s="3" t="s">
        <v>66</v>
      </c>
      <c r="J2" s="23" t="s">
        <v>67</v>
      </c>
      <c r="L2" s="8"/>
      <c r="M2" s="10"/>
      <c r="N2" s="8"/>
      <c r="O2" s="10"/>
      <c r="P2" s="8"/>
      <c r="Q2" s="10"/>
    </row>
    <row r="3" spans="1:17" ht="13.5" thickBot="1">
      <c r="A3" s="2"/>
      <c r="B3" s="2"/>
      <c r="C3" s="4" t="s">
        <v>61</v>
      </c>
      <c r="D3" s="4" t="s">
        <v>62</v>
      </c>
      <c r="E3" s="4" t="s">
        <v>63</v>
      </c>
      <c r="F3" s="4" t="s">
        <v>70</v>
      </c>
      <c r="G3" s="4" t="s">
        <v>65</v>
      </c>
      <c r="H3" s="4" t="s">
        <v>72</v>
      </c>
      <c r="I3" s="4"/>
      <c r="J3" s="24" t="s">
        <v>73</v>
      </c>
      <c r="L3" s="8"/>
      <c r="M3" s="10"/>
      <c r="N3" s="8"/>
      <c r="O3" s="10"/>
      <c r="P3" s="8"/>
      <c r="Q3" s="10"/>
    </row>
    <row r="4" spans="1:17" ht="12.75">
      <c r="A4" s="11" t="s">
        <v>43</v>
      </c>
      <c r="B4" s="6" t="s">
        <v>44</v>
      </c>
      <c r="C4" s="7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68</v>
      </c>
      <c r="L4" s="10"/>
      <c r="M4" s="10"/>
      <c r="N4" s="10"/>
      <c r="O4" s="10"/>
      <c r="P4" s="10"/>
      <c r="Q4" s="10"/>
    </row>
    <row r="5" spans="1:10" ht="12.75">
      <c r="A5" s="21">
        <v>5001.4</v>
      </c>
      <c r="B5" s="25" t="s">
        <v>2</v>
      </c>
      <c r="J5" s="41"/>
    </row>
    <row r="6" spans="1:10" ht="12.75">
      <c r="A6" s="12" t="s">
        <v>166</v>
      </c>
      <c r="B6" s="26" t="s">
        <v>4</v>
      </c>
      <c r="D6" s="5">
        <v>10</v>
      </c>
      <c r="E6" s="5">
        <v>1</v>
      </c>
      <c r="F6" s="5">
        <f>+D6*E6</f>
        <v>10</v>
      </c>
      <c r="G6" s="5">
        <v>1</v>
      </c>
      <c r="H6" s="5">
        <f>+F6*G6</f>
        <v>10</v>
      </c>
      <c r="I6" s="5">
        <v>60</v>
      </c>
      <c r="J6" s="41">
        <f>+H6*I6</f>
        <v>600</v>
      </c>
    </row>
    <row r="7" ht="12.75">
      <c r="J7" s="41"/>
    </row>
    <row r="8" spans="1:10" ht="12.75">
      <c r="A8" s="21">
        <v>5001.6</v>
      </c>
      <c r="B8" s="27" t="s">
        <v>85</v>
      </c>
      <c r="J8" s="41"/>
    </row>
    <row r="9" spans="1:10" ht="12.75">
      <c r="A9" s="12" t="s">
        <v>79</v>
      </c>
      <c r="B9" s="26" t="s">
        <v>94</v>
      </c>
      <c r="F9" s="5">
        <f>+D9*E9</f>
        <v>0</v>
      </c>
      <c r="H9" s="5">
        <f>+F9*G9</f>
        <v>0</v>
      </c>
      <c r="J9" s="41">
        <f>+H9*I9</f>
        <v>0</v>
      </c>
    </row>
    <row r="10" ht="12.75">
      <c r="J10" s="41"/>
    </row>
    <row r="11" spans="1:10" ht="12.75">
      <c r="A11" s="21">
        <v>5001.11</v>
      </c>
      <c r="B11" s="25" t="s">
        <v>41</v>
      </c>
      <c r="J11" s="41"/>
    </row>
    <row r="12" spans="1:10" ht="12.75">
      <c r="A12" s="12" t="s">
        <v>8</v>
      </c>
      <c r="B12" s="26" t="s">
        <v>42</v>
      </c>
      <c r="F12" s="5">
        <f>+D12*E12</f>
        <v>0</v>
      </c>
      <c r="H12" s="5">
        <f>+F12*G12</f>
        <v>0</v>
      </c>
      <c r="I12" s="5">
        <v>60</v>
      </c>
      <c r="J12" s="41">
        <f>+H12*I12</f>
        <v>0</v>
      </c>
    </row>
    <row r="13" spans="2:10" ht="12.75">
      <c r="B13" s="26"/>
      <c r="J13" s="41"/>
    </row>
    <row r="14" spans="1:10" ht="12.75">
      <c r="A14" s="21">
        <v>5001.16</v>
      </c>
      <c r="B14" s="25" t="s">
        <v>14</v>
      </c>
      <c r="J14" s="41"/>
    </row>
    <row r="15" spans="1:10" ht="12.75">
      <c r="A15" s="12" t="s">
        <v>171</v>
      </c>
      <c r="B15" s="26" t="s">
        <v>87</v>
      </c>
      <c r="D15" s="5">
        <v>10</v>
      </c>
      <c r="E15" s="5">
        <v>1</v>
      </c>
      <c r="F15" s="5">
        <f>+D15*E15</f>
        <v>10</v>
      </c>
      <c r="G15" s="5">
        <v>1</v>
      </c>
      <c r="H15" s="5">
        <f>+F15*G15</f>
        <v>10</v>
      </c>
      <c r="I15" s="5">
        <v>60</v>
      </c>
      <c r="J15" s="41">
        <f>+H15*I15</f>
        <v>600</v>
      </c>
    </row>
    <row r="16" spans="2:10" ht="12.75">
      <c r="B16" s="28"/>
      <c r="J16" s="41"/>
    </row>
    <row r="17" spans="1:10" ht="12.75">
      <c r="A17" s="21">
        <v>5001.17</v>
      </c>
      <c r="B17" s="27" t="s">
        <v>13</v>
      </c>
      <c r="J17" s="41"/>
    </row>
    <row r="18" spans="1:10" ht="12.75">
      <c r="A18" s="12" t="s">
        <v>7</v>
      </c>
      <c r="B18" s="26" t="s">
        <v>15</v>
      </c>
      <c r="D18" s="5">
        <v>20</v>
      </c>
      <c r="E18" s="5">
        <v>1</v>
      </c>
      <c r="F18" s="5">
        <f aca="true" t="shared" si="0" ref="F18:F25">+D18*E18</f>
        <v>20</v>
      </c>
      <c r="G18" s="5">
        <v>1</v>
      </c>
      <c r="H18" s="5">
        <f aca="true" t="shared" si="1" ref="H18:H25">+F18*G18</f>
        <v>20</v>
      </c>
      <c r="I18" s="5">
        <v>60</v>
      </c>
      <c r="J18" s="41">
        <f aca="true" t="shared" si="2" ref="J18:J25">+H18*I18</f>
        <v>1200</v>
      </c>
    </row>
    <row r="19" spans="1:10" ht="12.75">
      <c r="A19" s="12" t="s">
        <v>9</v>
      </c>
      <c r="B19" s="26" t="s">
        <v>16</v>
      </c>
      <c r="D19" s="5">
        <v>4</v>
      </c>
      <c r="E19" s="5">
        <v>1</v>
      </c>
      <c r="F19" s="5">
        <f t="shared" si="0"/>
        <v>4</v>
      </c>
      <c r="G19" s="5">
        <v>2</v>
      </c>
      <c r="H19" s="5">
        <f t="shared" si="1"/>
        <v>8</v>
      </c>
      <c r="I19" s="5">
        <v>60</v>
      </c>
      <c r="J19" s="41">
        <f t="shared" si="2"/>
        <v>480</v>
      </c>
    </row>
    <row r="20" spans="1:10" ht="12.75">
      <c r="A20" s="12" t="s">
        <v>11</v>
      </c>
      <c r="B20" s="26" t="s">
        <v>17</v>
      </c>
      <c r="D20" s="5">
        <v>40</v>
      </c>
      <c r="E20" s="5">
        <v>1</v>
      </c>
      <c r="F20" s="5">
        <f t="shared" si="0"/>
        <v>40</v>
      </c>
      <c r="G20" s="5">
        <v>2</v>
      </c>
      <c r="H20" s="5">
        <f t="shared" si="1"/>
        <v>80</v>
      </c>
      <c r="I20" s="5">
        <v>60</v>
      </c>
      <c r="J20" s="41">
        <f t="shared" si="2"/>
        <v>4800</v>
      </c>
    </row>
    <row r="21" spans="1:10" ht="12.75">
      <c r="A21" s="12" t="s">
        <v>12</v>
      </c>
      <c r="B21" s="26" t="s">
        <v>18</v>
      </c>
      <c r="D21" s="5">
        <v>12</v>
      </c>
      <c r="E21" s="5">
        <v>1</v>
      </c>
      <c r="F21" s="5">
        <f t="shared" si="0"/>
        <v>12</v>
      </c>
      <c r="G21" s="5">
        <v>1</v>
      </c>
      <c r="H21" s="5">
        <f t="shared" si="1"/>
        <v>12</v>
      </c>
      <c r="I21" s="5">
        <v>60</v>
      </c>
      <c r="J21" s="41">
        <f t="shared" si="2"/>
        <v>720</v>
      </c>
    </row>
    <row r="22" spans="1:10" ht="12.75">
      <c r="A22" s="12" t="s">
        <v>75</v>
      </c>
      <c r="B22" s="26" t="s">
        <v>95</v>
      </c>
      <c r="D22" s="5">
        <v>5</v>
      </c>
      <c r="E22" s="5">
        <v>1</v>
      </c>
      <c r="F22" s="5">
        <f t="shared" si="0"/>
        <v>5</v>
      </c>
      <c r="G22" s="5">
        <v>1</v>
      </c>
      <c r="H22" s="5">
        <f t="shared" si="1"/>
        <v>5</v>
      </c>
      <c r="I22" s="5">
        <v>60</v>
      </c>
      <c r="J22" s="41">
        <f t="shared" si="2"/>
        <v>300</v>
      </c>
    </row>
    <row r="23" spans="1:10" ht="12.75">
      <c r="A23" s="12" t="s">
        <v>19</v>
      </c>
      <c r="B23" s="26" t="s">
        <v>20</v>
      </c>
      <c r="D23" s="5">
        <v>50</v>
      </c>
      <c r="E23" s="5">
        <v>1</v>
      </c>
      <c r="F23" s="5">
        <f t="shared" si="0"/>
        <v>50</v>
      </c>
      <c r="G23" s="5">
        <v>1</v>
      </c>
      <c r="H23" s="5">
        <f t="shared" si="1"/>
        <v>50</v>
      </c>
      <c r="I23" s="5">
        <v>60</v>
      </c>
      <c r="J23" s="41">
        <f t="shared" si="2"/>
        <v>3000</v>
      </c>
    </row>
    <row r="24" spans="1:10" ht="12.75">
      <c r="A24" s="12" t="s">
        <v>21</v>
      </c>
      <c r="B24" s="26" t="s">
        <v>22</v>
      </c>
      <c r="D24" s="5">
        <v>25</v>
      </c>
      <c r="E24" s="5">
        <v>1</v>
      </c>
      <c r="F24" s="5">
        <f t="shared" si="0"/>
        <v>25</v>
      </c>
      <c r="G24" s="5">
        <v>4</v>
      </c>
      <c r="H24" s="5">
        <f t="shared" si="1"/>
        <v>100</v>
      </c>
      <c r="I24" s="5">
        <v>60</v>
      </c>
      <c r="J24" s="41">
        <f t="shared" si="2"/>
        <v>6000</v>
      </c>
    </row>
    <row r="25" spans="1:10" ht="12.75">
      <c r="A25" s="12" t="s">
        <v>23</v>
      </c>
      <c r="B25" s="26" t="s">
        <v>88</v>
      </c>
      <c r="D25" s="5">
        <v>24</v>
      </c>
      <c r="E25" s="5">
        <v>4</v>
      </c>
      <c r="F25" s="5">
        <f t="shared" si="0"/>
        <v>96</v>
      </c>
      <c r="G25" s="5">
        <v>1</v>
      </c>
      <c r="H25" s="5">
        <f t="shared" si="1"/>
        <v>96</v>
      </c>
      <c r="I25" s="5">
        <v>60</v>
      </c>
      <c r="J25" s="41">
        <f t="shared" si="2"/>
        <v>5760</v>
      </c>
    </row>
    <row r="26" ht="12.75">
      <c r="J26" s="41"/>
    </row>
    <row r="27" spans="1:10" ht="12.75">
      <c r="A27" s="21">
        <v>5001.31</v>
      </c>
      <c r="B27" s="25" t="s">
        <v>24</v>
      </c>
      <c r="J27" s="41"/>
    </row>
    <row r="28" spans="1:10" ht="12.75">
      <c r="A28" s="12" t="s">
        <v>6</v>
      </c>
      <c r="B28" s="5" t="s">
        <v>25</v>
      </c>
      <c r="D28" s="5">
        <v>11</v>
      </c>
      <c r="E28" s="5">
        <v>1</v>
      </c>
      <c r="F28" s="5">
        <f>+D28*E28</f>
        <v>11</v>
      </c>
      <c r="G28" s="5">
        <v>1</v>
      </c>
      <c r="H28" s="5">
        <f>+F28*G28</f>
        <v>11</v>
      </c>
      <c r="I28" s="5">
        <v>60</v>
      </c>
      <c r="J28" s="41">
        <f>+H28*I28</f>
        <v>660</v>
      </c>
    </row>
    <row r="29" ht="12.75">
      <c r="J29" s="41"/>
    </row>
    <row r="30" spans="1:10" ht="12.75">
      <c r="A30" s="21">
        <v>5001.34</v>
      </c>
      <c r="B30" s="25" t="s">
        <v>26</v>
      </c>
      <c r="J30" s="41"/>
    </row>
    <row r="31" spans="1:10" ht="12.75">
      <c r="A31" s="12" t="s">
        <v>9</v>
      </c>
      <c r="B31" s="9" t="s">
        <v>27</v>
      </c>
      <c r="D31" s="5">
        <v>2</v>
      </c>
      <c r="E31" s="5">
        <v>1</v>
      </c>
      <c r="F31" s="5">
        <f>+D31*E31</f>
        <v>2</v>
      </c>
      <c r="G31" s="5">
        <v>4</v>
      </c>
      <c r="H31" s="5">
        <f>+F31*G31</f>
        <v>8</v>
      </c>
      <c r="I31" s="5">
        <v>60</v>
      </c>
      <c r="J31" s="41">
        <f>+H31*I31</f>
        <v>480</v>
      </c>
    </row>
    <row r="32" ht="12.75">
      <c r="J32" s="41"/>
    </row>
    <row r="33" spans="1:10" ht="12.75">
      <c r="A33" s="21">
        <v>5001.35</v>
      </c>
      <c r="B33" s="25" t="s">
        <v>99</v>
      </c>
      <c r="D33" s="5">
        <v>2</v>
      </c>
      <c r="E33" s="5">
        <v>1</v>
      </c>
      <c r="F33" s="5">
        <f>+D33*E33</f>
        <v>2</v>
      </c>
      <c r="G33" s="5">
        <v>1</v>
      </c>
      <c r="H33" s="5">
        <f>+F33*G33</f>
        <v>2</v>
      </c>
      <c r="I33" s="5">
        <v>60</v>
      </c>
      <c r="J33" s="41">
        <f>+H33*I33</f>
        <v>120</v>
      </c>
    </row>
    <row r="34" ht="12.75">
      <c r="J34" s="41"/>
    </row>
    <row r="35" spans="1:10" ht="12.75">
      <c r="A35" s="21">
        <v>5001.36</v>
      </c>
      <c r="B35" s="25" t="s">
        <v>28</v>
      </c>
      <c r="D35" s="5">
        <v>15</v>
      </c>
      <c r="E35" s="5">
        <v>1</v>
      </c>
      <c r="F35" s="5">
        <f>+D35*E35</f>
        <v>15</v>
      </c>
      <c r="G35" s="5">
        <v>3</v>
      </c>
      <c r="H35" s="5">
        <f>+F35*G35</f>
        <v>45</v>
      </c>
      <c r="I35" s="5">
        <v>60</v>
      </c>
      <c r="J35" s="41">
        <f>+H35*I35</f>
        <v>2700</v>
      </c>
    </row>
    <row r="36" spans="1:10" ht="12.75">
      <c r="A36" s="21"/>
      <c r="B36" s="25"/>
      <c r="J36" s="41"/>
    </row>
    <row r="37" spans="1:10" ht="12.75">
      <c r="A37" s="21">
        <v>5001.38</v>
      </c>
      <c r="B37" s="25" t="s">
        <v>29</v>
      </c>
      <c r="J37" s="41"/>
    </row>
    <row r="38" spans="1:10" ht="12.75">
      <c r="A38" s="12" t="s">
        <v>7</v>
      </c>
      <c r="B38" s="5" t="s">
        <v>89</v>
      </c>
      <c r="D38" s="5">
        <v>2</v>
      </c>
      <c r="E38" s="5">
        <v>1</v>
      </c>
      <c r="F38" s="5">
        <f>+D38*E38</f>
        <v>2</v>
      </c>
      <c r="G38" s="5">
        <v>1</v>
      </c>
      <c r="H38" s="5">
        <f>+F38*G38</f>
        <v>2</v>
      </c>
      <c r="I38" s="5">
        <v>60</v>
      </c>
      <c r="J38" s="41">
        <f>+H38*I38</f>
        <v>120</v>
      </c>
    </row>
    <row r="39" ht="12.75">
      <c r="J39" s="41"/>
    </row>
    <row r="40" spans="1:10" ht="12.75">
      <c r="A40" s="47" t="s">
        <v>77</v>
      </c>
      <c r="B40" s="15" t="s">
        <v>78</v>
      </c>
      <c r="J40" s="41"/>
    </row>
    <row r="41" spans="1:10" ht="12.75">
      <c r="A41" s="12" t="s">
        <v>96</v>
      </c>
      <c r="B41" s="13" t="s">
        <v>97</v>
      </c>
      <c r="C41" s="5" t="s">
        <v>91</v>
      </c>
      <c r="D41" s="5" t="s">
        <v>91</v>
      </c>
      <c r="E41" s="5" t="s">
        <v>91</v>
      </c>
      <c r="F41" s="5" t="s">
        <v>91</v>
      </c>
      <c r="G41" s="5" t="s">
        <v>91</v>
      </c>
      <c r="H41" s="5" t="s">
        <v>91</v>
      </c>
      <c r="I41" s="5" t="s">
        <v>91</v>
      </c>
      <c r="J41" s="41" t="s">
        <v>91</v>
      </c>
    </row>
    <row r="42" spans="1:10" ht="12.75">
      <c r="A42" s="12" t="s">
        <v>165</v>
      </c>
      <c r="B42" s="13" t="s">
        <v>98</v>
      </c>
      <c r="C42" s="5" t="s">
        <v>91</v>
      </c>
      <c r="D42" s="5" t="s">
        <v>91</v>
      </c>
      <c r="E42" s="5" t="s">
        <v>91</v>
      </c>
      <c r="F42" s="5" t="s">
        <v>91</v>
      </c>
      <c r="G42" s="5" t="s">
        <v>91</v>
      </c>
      <c r="H42" s="5" t="s">
        <v>91</v>
      </c>
      <c r="I42" s="5" t="s">
        <v>91</v>
      </c>
      <c r="J42" s="41" t="s">
        <v>91</v>
      </c>
    </row>
    <row r="43" spans="2:10" ht="12.75">
      <c r="B43" s="13"/>
      <c r="J43" s="41"/>
    </row>
    <row r="44" spans="1:10" ht="12.75">
      <c r="A44" s="47" t="s">
        <v>80</v>
      </c>
      <c r="B44" s="15" t="s">
        <v>86</v>
      </c>
      <c r="C44" s="5" t="s">
        <v>91</v>
      </c>
      <c r="D44" s="5" t="s">
        <v>91</v>
      </c>
      <c r="E44" s="5" t="s">
        <v>91</v>
      </c>
      <c r="F44" s="5" t="s">
        <v>91</v>
      </c>
      <c r="G44" s="5" t="s">
        <v>91</v>
      </c>
      <c r="H44" s="5" t="s">
        <v>91</v>
      </c>
      <c r="I44" s="5" t="s">
        <v>91</v>
      </c>
      <c r="J44" s="41" t="s">
        <v>91</v>
      </c>
    </row>
    <row r="45" spans="1:10" ht="12.75">
      <c r="A45" s="12" t="s">
        <v>74</v>
      </c>
      <c r="B45" s="13" t="s">
        <v>98</v>
      </c>
      <c r="C45" s="5" t="s">
        <v>91</v>
      </c>
      <c r="D45" s="5" t="s">
        <v>91</v>
      </c>
      <c r="E45" s="5" t="s">
        <v>91</v>
      </c>
      <c r="F45" s="5" t="s">
        <v>91</v>
      </c>
      <c r="G45" s="5" t="s">
        <v>91</v>
      </c>
      <c r="H45" s="5" t="s">
        <v>91</v>
      </c>
      <c r="I45" s="5" t="s">
        <v>91</v>
      </c>
      <c r="J45" s="41" t="s">
        <v>91</v>
      </c>
    </row>
    <row r="46" spans="2:10" ht="12.75">
      <c r="B46" s="13"/>
      <c r="J46" s="41"/>
    </row>
    <row r="47" spans="1:10" ht="12.75">
      <c r="A47" s="47" t="s">
        <v>81</v>
      </c>
      <c r="B47" s="15" t="s">
        <v>82</v>
      </c>
      <c r="C47" s="5" t="s">
        <v>91</v>
      </c>
      <c r="D47" s="5" t="s">
        <v>91</v>
      </c>
      <c r="E47" s="5" t="s">
        <v>91</v>
      </c>
      <c r="F47" s="5" t="s">
        <v>91</v>
      </c>
      <c r="G47" s="5" t="s">
        <v>91</v>
      </c>
      <c r="H47" s="5" t="s">
        <v>91</v>
      </c>
      <c r="I47" s="5" t="s">
        <v>91</v>
      </c>
      <c r="J47" s="41" t="s">
        <v>91</v>
      </c>
    </row>
    <row r="48" spans="1:10" ht="12.75">
      <c r="A48" s="12" t="s">
        <v>100</v>
      </c>
      <c r="B48" s="13" t="s">
        <v>101</v>
      </c>
      <c r="C48" s="5" t="s">
        <v>91</v>
      </c>
      <c r="D48" s="5" t="s">
        <v>91</v>
      </c>
      <c r="E48" s="5" t="s">
        <v>91</v>
      </c>
      <c r="F48" s="5" t="s">
        <v>91</v>
      </c>
      <c r="G48" s="5" t="s">
        <v>91</v>
      </c>
      <c r="H48" s="5" t="s">
        <v>91</v>
      </c>
      <c r="I48" s="5" t="s">
        <v>91</v>
      </c>
      <c r="J48" s="41" t="s">
        <v>91</v>
      </c>
    </row>
    <row r="49" spans="2:10" ht="12.75">
      <c r="B49" s="13"/>
      <c r="J49" s="41"/>
    </row>
    <row r="50" spans="1:10" ht="12.75">
      <c r="A50" s="47" t="s">
        <v>83</v>
      </c>
      <c r="B50" s="14" t="s">
        <v>84</v>
      </c>
      <c r="J50" s="41"/>
    </row>
    <row r="51" spans="1:10" ht="12.75">
      <c r="A51" s="12" t="s">
        <v>10</v>
      </c>
      <c r="B51" s="13" t="s">
        <v>90</v>
      </c>
      <c r="D51" s="5">
        <v>100</v>
      </c>
      <c r="E51" s="5">
        <v>1</v>
      </c>
      <c r="F51" s="5">
        <f>+D51*E51</f>
        <v>100</v>
      </c>
      <c r="G51" s="5">
        <v>5</v>
      </c>
      <c r="H51" s="5">
        <f>+F51*G51</f>
        <v>500</v>
      </c>
      <c r="I51" s="5">
        <v>60</v>
      </c>
      <c r="J51" s="41">
        <f>+H51*I51</f>
        <v>30000</v>
      </c>
    </row>
    <row r="52" spans="2:10" ht="12.75">
      <c r="B52" s="13"/>
      <c r="J52" s="41"/>
    </row>
    <row r="53" spans="2:10" ht="12.75">
      <c r="B53" s="35" t="s">
        <v>92</v>
      </c>
      <c r="J53" s="41">
        <f>SUM(J6:J51)</f>
        <v>57540</v>
      </c>
    </row>
    <row r="54" ht="12.75">
      <c r="J54" s="41"/>
    </row>
    <row r="55" spans="1:10" ht="12.75">
      <c r="A55" s="14" t="s">
        <v>31</v>
      </c>
      <c r="J55" s="41"/>
    </row>
    <row r="56" ht="12.75">
      <c r="J56" s="41"/>
    </row>
    <row r="57" spans="1:10" ht="12.75">
      <c r="A57" s="21">
        <v>5001.4</v>
      </c>
      <c r="B57" s="29" t="s">
        <v>3</v>
      </c>
      <c r="J57" s="41"/>
    </row>
    <row r="58" spans="1:10" ht="12.75">
      <c r="A58" s="16" t="s">
        <v>76</v>
      </c>
      <c r="B58" s="30" t="s">
        <v>172</v>
      </c>
      <c r="C58" s="45" t="s">
        <v>149</v>
      </c>
      <c r="D58" s="5">
        <v>206</v>
      </c>
      <c r="E58" s="5">
        <v>2</v>
      </c>
      <c r="F58" s="5">
        <f>+D58*E58</f>
        <v>412</v>
      </c>
      <c r="G58" s="5">
        <v>1</v>
      </c>
      <c r="H58" s="5">
        <f>+F58*G58</f>
        <v>412</v>
      </c>
      <c r="I58" s="5">
        <v>60</v>
      </c>
      <c r="J58" s="41">
        <f>+H58*I58</f>
        <v>24720</v>
      </c>
    </row>
    <row r="59" spans="1:10" ht="12.75">
      <c r="A59" s="16" t="s">
        <v>0</v>
      </c>
      <c r="B59" s="30" t="s">
        <v>173</v>
      </c>
      <c r="C59" s="45" t="s">
        <v>149</v>
      </c>
      <c r="D59" s="5">
        <v>10</v>
      </c>
      <c r="E59" s="5">
        <v>6</v>
      </c>
      <c r="F59" s="5">
        <f>+D59*E59</f>
        <v>60</v>
      </c>
      <c r="G59" s="5">
        <v>2</v>
      </c>
      <c r="H59" s="5">
        <f>+F59*G59</f>
        <v>120</v>
      </c>
      <c r="I59" s="5">
        <v>60</v>
      </c>
      <c r="J59" s="41">
        <f>+H59*I59</f>
        <v>7200</v>
      </c>
    </row>
    <row r="60" spans="1:10" ht="12.75">
      <c r="A60" s="31">
        <v>5001.9</v>
      </c>
      <c r="B60" s="38" t="s">
        <v>174</v>
      </c>
      <c r="C60" s="45"/>
      <c r="J60" s="41"/>
    </row>
    <row r="61" spans="1:10" ht="12.75">
      <c r="A61" s="20" t="s">
        <v>5</v>
      </c>
      <c r="B61" s="17" t="s">
        <v>179</v>
      </c>
      <c r="C61" s="45" t="s">
        <v>150</v>
      </c>
      <c r="D61" s="5" t="s">
        <v>102</v>
      </c>
      <c r="J61" s="41"/>
    </row>
    <row r="62" spans="1:10" ht="12.75">
      <c r="A62" s="20" t="s">
        <v>5</v>
      </c>
      <c r="B62" s="17" t="s">
        <v>180</v>
      </c>
      <c r="C62" s="45" t="s">
        <v>150</v>
      </c>
      <c r="D62" s="5" t="s">
        <v>102</v>
      </c>
      <c r="J62" s="41"/>
    </row>
    <row r="63" spans="1:10" ht="12.75">
      <c r="A63" s="20" t="s">
        <v>6</v>
      </c>
      <c r="B63" s="17" t="s">
        <v>170</v>
      </c>
      <c r="C63" s="45" t="s">
        <v>150</v>
      </c>
      <c r="D63" s="5" t="s">
        <v>102</v>
      </c>
      <c r="J63" s="41"/>
    </row>
    <row r="64" spans="1:10" ht="12.75">
      <c r="A64" s="31">
        <v>5001.12</v>
      </c>
      <c r="B64" s="32" t="s">
        <v>175</v>
      </c>
      <c r="C64" s="45"/>
      <c r="J64" s="41"/>
    </row>
    <row r="65" spans="1:10" ht="12.75">
      <c r="A65" s="16" t="s">
        <v>5</v>
      </c>
      <c r="B65" s="37" t="s">
        <v>39</v>
      </c>
      <c r="C65" s="45" t="s">
        <v>154</v>
      </c>
      <c r="D65" s="5">
        <v>167</v>
      </c>
      <c r="E65" s="5">
        <v>1</v>
      </c>
      <c r="F65" s="5">
        <f>+D65*E65</f>
        <v>167</v>
      </c>
      <c r="G65" s="5">
        <v>20</v>
      </c>
      <c r="H65" s="5">
        <f>+F65*G65</f>
        <v>3340</v>
      </c>
      <c r="I65" s="5">
        <v>60</v>
      </c>
      <c r="J65" s="41">
        <f aca="true" t="shared" si="3" ref="J65:J73">+H65*I65</f>
        <v>200400</v>
      </c>
    </row>
    <row r="66" spans="1:10" ht="12.75">
      <c r="A66" s="16" t="s">
        <v>6</v>
      </c>
      <c r="B66" s="30" t="s">
        <v>40</v>
      </c>
      <c r="C66" s="45" t="s">
        <v>154</v>
      </c>
      <c r="D66" s="5">
        <v>41</v>
      </c>
      <c r="E66" s="5">
        <v>1</v>
      </c>
      <c r="F66" s="5">
        <f>+D66*E66</f>
        <v>41</v>
      </c>
      <c r="G66" s="5">
        <v>10</v>
      </c>
      <c r="H66" s="5">
        <f>+F66*G66</f>
        <v>410</v>
      </c>
      <c r="I66" s="5">
        <v>60</v>
      </c>
      <c r="J66" s="41">
        <f t="shared" si="3"/>
        <v>24600</v>
      </c>
    </row>
    <row r="67" spans="1:10" s="33" customFormat="1" ht="12.75">
      <c r="A67" s="52" t="s">
        <v>168</v>
      </c>
      <c r="B67" s="30" t="s">
        <v>176</v>
      </c>
      <c r="C67" s="45" t="s">
        <v>152</v>
      </c>
      <c r="D67" s="33" t="s">
        <v>91</v>
      </c>
      <c r="E67" s="40"/>
      <c r="J67" s="42">
        <f t="shared" si="3"/>
        <v>0</v>
      </c>
    </row>
    <row r="68" spans="1:10" ht="12.75">
      <c r="A68" s="21" t="s">
        <v>167</v>
      </c>
      <c r="B68" s="19" t="s">
        <v>158</v>
      </c>
      <c r="C68" s="45" t="s">
        <v>169</v>
      </c>
      <c r="D68" s="5">
        <v>19</v>
      </c>
      <c r="E68" s="5">
        <v>1</v>
      </c>
      <c r="F68" s="5">
        <f aca="true" t="shared" si="4" ref="F68:F73">+D68*E68</f>
        <v>19</v>
      </c>
      <c r="G68" s="5">
        <v>0.5</v>
      </c>
      <c r="H68" s="5">
        <f aca="true" t="shared" si="5" ref="H68:H73">+F68*G68</f>
        <v>9.5</v>
      </c>
      <c r="I68" s="5">
        <v>60</v>
      </c>
      <c r="J68" s="41">
        <f t="shared" si="3"/>
        <v>570</v>
      </c>
    </row>
    <row r="69" spans="1:10" ht="12.75">
      <c r="A69" s="31" t="s">
        <v>37</v>
      </c>
      <c r="B69" s="38" t="s">
        <v>38</v>
      </c>
      <c r="C69" s="45" t="s">
        <v>151</v>
      </c>
      <c r="D69" s="5">
        <v>8</v>
      </c>
      <c r="E69" s="5">
        <v>1</v>
      </c>
      <c r="F69" s="5">
        <f t="shared" si="4"/>
        <v>8</v>
      </c>
      <c r="G69" s="5">
        <v>1</v>
      </c>
      <c r="H69" s="5">
        <f t="shared" si="5"/>
        <v>8</v>
      </c>
      <c r="I69" s="5">
        <v>60</v>
      </c>
      <c r="J69" s="41">
        <f t="shared" si="3"/>
        <v>480</v>
      </c>
    </row>
    <row r="70" spans="1:10" ht="12.75">
      <c r="A70" s="31" t="s">
        <v>34</v>
      </c>
      <c r="B70" s="18" t="s">
        <v>177</v>
      </c>
      <c r="C70" s="16" t="s">
        <v>153</v>
      </c>
      <c r="D70" s="5">
        <v>8</v>
      </c>
      <c r="E70" s="5">
        <v>1</v>
      </c>
      <c r="F70" s="5">
        <f t="shared" si="4"/>
        <v>8</v>
      </c>
      <c r="G70" s="5">
        <v>25</v>
      </c>
      <c r="H70" s="5">
        <f t="shared" si="5"/>
        <v>200</v>
      </c>
      <c r="I70" s="5">
        <v>60</v>
      </c>
      <c r="J70" s="41">
        <f t="shared" si="3"/>
        <v>12000</v>
      </c>
    </row>
    <row r="71" spans="1:10" ht="12.75">
      <c r="A71" s="34">
        <v>5001.32</v>
      </c>
      <c r="B71" s="19" t="s">
        <v>178</v>
      </c>
      <c r="C71" s="45" t="s">
        <v>155</v>
      </c>
      <c r="D71" s="5">
        <v>154</v>
      </c>
      <c r="E71" s="5">
        <v>1</v>
      </c>
      <c r="F71" s="5">
        <f t="shared" si="4"/>
        <v>154</v>
      </c>
      <c r="G71" s="5">
        <v>2</v>
      </c>
      <c r="H71" s="5">
        <f t="shared" si="5"/>
        <v>308</v>
      </c>
      <c r="I71" s="5">
        <v>60</v>
      </c>
      <c r="J71" s="41">
        <f t="shared" si="3"/>
        <v>18480</v>
      </c>
    </row>
    <row r="72" spans="1:10" ht="12.75">
      <c r="A72" s="31" t="s">
        <v>32</v>
      </c>
      <c r="B72" s="39" t="s">
        <v>33</v>
      </c>
      <c r="C72" s="45" t="s">
        <v>156</v>
      </c>
      <c r="D72" s="5">
        <v>154</v>
      </c>
      <c r="E72" s="5">
        <v>1</v>
      </c>
      <c r="F72" s="5">
        <f t="shared" si="4"/>
        <v>154</v>
      </c>
      <c r="G72" s="5">
        <v>2</v>
      </c>
      <c r="H72" s="5">
        <f t="shared" si="5"/>
        <v>308</v>
      </c>
      <c r="I72" s="5">
        <v>60</v>
      </c>
      <c r="J72" s="41">
        <f t="shared" si="3"/>
        <v>18480</v>
      </c>
    </row>
    <row r="73" spans="1:10" ht="12.75">
      <c r="A73" s="31" t="s">
        <v>36</v>
      </c>
      <c r="B73" s="38" t="s">
        <v>35</v>
      </c>
      <c r="C73" s="45" t="s">
        <v>157</v>
      </c>
      <c r="D73" s="5">
        <v>154</v>
      </c>
      <c r="E73" s="5">
        <v>1</v>
      </c>
      <c r="F73" s="5">
        <f t="shared" si="4"/>
        <v>154</v>
      </c>
      <c r="G73" s="5">
        <v>2</v>
      </c>
      <c r="H73" s="5">
        <f t="shared" si="5"/>
        <v>308</v>
      </c>
      <c r="I73" s="5">
        <v>60</v>
      </c>
      <c r="J73" s="41">
        <f t="shared" si="3"/>
        <v>18480</v>
      </c>
    </row>
    <row r="75" spans="2:10" ht="12.75">
      <c r="B75" s="35" t="s">
        <v>104</v>
      </c>
      <c r="C75" s="33"/>
      <c r="J75" s="41">
        <f>SUM(J58:J73)</f>
        <v>325410</v>
      </c>
    </row>
    <row r="76" spans="1:2" ht="12.75">
      <c r="A76" s="31"/>
      <c r="B76" s="18"/>
    </row>
    <row r="77" spans="1:2" ht="12.75">
      <c r="A77" s="34"/>
      <c r="B77" s="19"/>
    </row>
    <row r="78" spans="1:2" ht="12.75">
      <c r="A78" s="34"/>
      <c r="B78" s="19"/>
    </row>
  </sheetData>
  <printOptions gridLines="1"/>
  <pageMargins left="0.75" right="0.75" top="1" bottom="0.81" header="0.5" footer="0.5"/>
  <pageSetup fitToHeight="3" horizontalDpi="300" verticalDpi="300" orientation="landscape" scale="64" r:id="rId1"/>
  <headerFooter alignWithMargins="0">
    <oddHeader>&amp;CRENEWABLE ENERGY AND ENERGY EFFICIENCY</oddHeader>
    <oddFooter>&amp;C&amp;P of &amp;N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workbookViewId="0" topLeftCell="A37">
      <selection activeCell="C32" sqref="C32"/>
    </sheetView>
  </sheetViews>
  <sheetFormatPr defaultColWidth="9.140625" defaultRowHeight="12.75"/>
  <cols>
    <col min="1" max="1" width="48.8515625" style="0" bestFit="1" customWidth="1"/>
    <col min="2" max="2" width="12.140625" style="0" customWidth="1"/>
    <col min="3" max="3" width="13.28125" style="0" customWidth="1"/>
    <col min="5" max="5" width="14.57421875" style="0" customWidth="1"/>
    <col min="11" max="11" width="10.140625" style="0" bestFit="1" customWidth="1"/>
  </cols>
  <sheetData>
    <row r="1" spans="1:5" ht="12.75">
      <c r="A1" s="48" t="s">
        <v>105</v>
      </c>
      <c r="B1" s="48" t="s">
        <v>56</v>
      </c>
      <c r="C1" s="48" t="s">
        <v>106</v>
      </c>
      <c r="D1" s="48" t="s">
        <v>107</v>
      </c>
      <c r="E1" s="48" t="s">
        <v>67</v>
      </c>
    </row>
    <row r="2" spans="1:5" ht="12.75">
      <c r="A2" s="27" t="s">
        <v>159</v>
      </c>
      <c r="B2" s="48"/>
      <c r="C2" s="48"/>
      <c r="D2" s="48"/>
      <c r="E2" s="48"/>
    </row>
    <row r="3" spans="1:11" ht="12.75">
      <c r="A3" t="s">
        <v>109</v>
      </c>
      <c r="B3" s="50">
        <v>556</v>
      </c>
      <c r="C3">
        <v>3</v>
      </c>
      <c r="D3">
        <v>40.41</v>
      </c>
      <c r="E3" s="49">
        <f>+B3*C3*D3</f>
        <v>67403.87999999999</v>
      </c>
      <c r="K3" s="49"/>
    </row>
    <row r="4" spans="1:11" ht="12.75">
      <c r="A4" t="s">
        <v>110</v>
      </c>
      <c r="B4" s="50">
        <v>62</v>
      </c>
      <c r="C4">
        <v>8</v>
      </c>
      <c r="D4">
        <v>40.41</v>
      </c>
      <c r="E4" s="49">
        <f>+B4*C4*D4</f>
        <v>20043.359999999997</v>
      </c>
      <c r="K4" s="49"/>
    </row>
    <row r="5" spans="1:11" ht="12.75">
      <c r="A5" s="46" t="s">
        <v>92</v>
      </c>
      <c r="E5" s="51">
        <f>SUM(E3:E4)</f>
        <v>87447.23999999999</v>
      </c>
      <c r="K5" s="49"/>
    </row>
    <row r="6" ht="12.75">
      <c r="K6" s="49"/>
    </row>
    <row r="7" spans="1:11" ht="12.75">
      <c r="A7" s="25" t="s">
        <v>160</v>
      </c>
      <c r="B7" s="50"/>
      <c r="E7" s="49"/>
      <c r="K7" s="49"/>
    </row>
    <row r="8" spans="1:11" ht="12.75">
      <c r="A8" t="s">
        <v>108</v>
      </c>
      <c r="B8" s="50">
        <v>237</v>
      </c>
      <c r="C8">
        <v>6</v>
      </c>
      <c r="D8">
        <v>40.41</v>
      </c>
      <c r="E8" s="49">
        <f aca="true" t="shared" si="0" ref="E8:E13">+B8*C8*D8</f>
        <v>57463.02</v>
      </c>
      <c r="F8" t="s">
        <v>138</v>
      </c>
      <c r="K8" s="49"/>
    </row>
    <row r="9" spans="1:11" ht="12.75">
      <c r="A9" t="s">
        <v>111</v>
      </c>
      <c r="B9" s="50">
        <v>927</v>
      </c>
      <c r="C9">
        <v>23</v>
      </c>
      <c r="D9">
        <v>40.41</v>
      </c>
      <c r="E9" s="49">
        <f t="shared" si="0"/>
        <v>861581.6099999999</v>
      </c>
      <c r="F9" t="s">
        <v>144</v>
      </c>
      <c r="K9" s="49"/>
    </row>
    <row r="10" spans="1:11" ht="12.75">
      <c r="A10" t="s">
        <v>112</v>
      </c>
      <c r="B10" s="50">
        <v>231</v>
      </c>
      <c r="C10">
        <v>12</v>
      </c>
      <c r="D10">
        <v>40.41</v>
      </c>
      <c r="E10" s="49">
        <f t="shared" si="0"/>
        <v>112016.51999999999</v>
      </c>
      <c r="F10" t="s">
        <v>126</v>
      </c>
      <c r="K10" s="49"/>
    </row>
    <row r="11" spans="1:11" ht="12.75">
      <c r="A11" t="s">
        <v>137</v>
      </c>
      <c r="B11" s="50">
        <v>150</v>
      </c>
      <c r="C11">
        <v>1</v>
      </c>
      <c r="D11">
        <v>40.41</v>
      </c>
      <c r="E11" s="49">
        <f t="shared" si="0"/>
        <v>6061.499999999999</v>
      </c>
      <c r="K11" s="49"/>
    </row>
    <row r="12" spans="1:11" ht="12.75">
      <c r="A12" t="s">
        <v>129</v>
      </c>
      <c r="B12" s="50">
        <v>1</v>
      </c>
      <c r="C12">
        <v>2</v>
      </c>
      <c r="D12">
        <v>40.41</v>
      </c>
      <c r="E12" s="49">
        <f t="shared" si="0"/>
        <v>80.82</v>
      </c>
      <c r="K12" s="49"/>
    </row>
    <row r="13" spans="1:11" ht="12.75">
      <c r="A13" t="s">
        <v>101</v>
      </c>
      <c r="B13" s="50">
        <v>2</v>
      </c>
      <c r="C13">
        <v>2</v>
      </c>
      <c r="D13">
        <v>40.41</v>
      </c>
      <c r="E13" s="49">
        <f t="shared" si="0"/>
        <v>161.64</v>
      </c>
      <c r="K13" s="49"/>
    </row>
    <row r="14" spans="1:11" ht="12.75">
      <c r="A14" s="46" t="s">
        <v>92</v>
      </c>
      <c r="B14" s="50"/>
      <c r="E14" s="51">
        <f>SUM(E8:E13)</f>
        <v>1037365.1099999999</v>
      </c>
      <c r="K14" s="49"/>
    </row>
    <row r="15" spans="1:11" ht="12.75">
      <c r="A15" s="46" t="s">
        <v>171</v>
      </c>
      <c r="B15" s="50"/>
      <c r="E15" s="49"/>
      <c r="K15" s="49"/>
    </row>
    <row r="16" spans="1:11" ht="12.75">
      <c r="A16" s="25" t="s">
        <v>161</v>
      </c>
      <c r="B16" s="50"/>
      <c r="E16" s="49"/>
      <c r="K16" s="49"/>
    </row>
    <row r="17" spans="1:11" ht="12.75">
      <c r="A17" t="s">
        <v>113</v>
      </c>
      <c r="B17" s="50">
        <v>962</v>
      </c>
      <c r="C17">
        <v>8</v>
      </c>
      <c r="D17">
        <v>40.41</v>
      </c>
      <c r="E17" s="49">
        <f>+B17*C17*D17</f>
        <v>310995.36</v>
      </c>
      <c r="F17" t="s">
        <v>139</v>
      </c>
      <c r="K17" s="49"/>
    </row>
    <row r="18" spans="1:11" ht="12.75">
      <c r="A18" t="s">
        <v>114</v>
      </c>
      <c r="B18" s="50">
        <v>962</v>
      </c>
      <c r="C18">
        <v>6</v>
      </c>
      <c r="D18">
        <v>40.41</v>
      </c>
      <c r="E18" s="49">
        <f>+B18*C18*D18</f>
        <v>233246.52</v>
      </c>
      <c r="F18" t="s">
        <v>140</v>
      </c>
      <c r="K18" s="49"/>
    </row>
    <row r="19" spans="1:11" ht="12.75">
      <c r="A19" t="s">
        <v>133</v>
      </c>
      <c r="B19" s="50">
        <v>1024</v>
      </c>
      <c r="C19">
        <v>2</v>
      </c>
      <c r="D19">
        <v>40.41</v>
      </c>
      <c r="E19" s="49">
        <f>+B19*C19*D19</f>
        <v>82759.68</v>
      </c>
      <c r="K19" s="49"/>
    </row>
    <row r="20" spans="1:11" ht="12.75">
      <c r="A20" t="s">
        <v>134</v>
      </c>
      <c r="B20" s="50">
        <v>604</v>
      </c>
      <c r="C20">
        <v>1</v>
      </c>
      <c r="D20">
        <v>40.41</v>
      </c>
      <c r="E20" s="49">
        <f>+B20*C20*D20</f>
        <v>24407.64</v>
      </c>
      <c r="K20" s="49"/>
    </row>
    <row r="21" spans="1:11" ht="12.75">
      <c r="A21" t="s">
        <v>135</v>
      </c>
      <c r="B21" s="50">
        <v>764</v>
      </c>
      <c r="C21">
        <v>1</v>
      </c>
      <c r="D21">
        <v>40.41</v>
      </c>
      <c r="E21" s="49">
        <f>+B21*C21*D21</f>
        <v>30873.239999999998</v>
      </c>
      <c r="K21" s="49"/>
    </row>
    <row r="22" spans="1:11" ht="12.75">
      <c r="A22" s="46" t="s">
        <v>92</v>
      </c>
      <c r="B22" s="50"/>
      <c r="E22" s="51">
        <f>SUM(E17:E21)</f>
        <v>682282.4400000001</v>
      </c>
      <c r="K22" s="49"/>
    </row>
    <row r="23" spans="2:11" ht="12.75">
      <c r="B23" s="50"/>
      <c r="E23" s="49"/>
      <c r="K23" s="49"/>
    </row>
    <row r="24" spans="1:11" ht="12.75">
      <c r="A24" s="25" t="s">
        <v>162</v>
      </c>
      <c r="B24" s="50"/>
      <c r="E24" s="49"/>
      <c r="K24" s="49"/>
    </row>
    <row r="25" spans="1:11" ht="12.75">
      <c r="A25" t="s">
        <v>115</v>
      </c>
      <c r="B25" s="50">
        <v>7</v>
      </c>
      <c r="C25">
        <v>3</v>
      </c>
      <c r="D25">
        <v>40.41</v>
      </c>
      <c r="E25" s="49">
        <f aca="true" t="shared" si="1" ref="E25:E30">+B25*C25*D25</f>
        <v>848.6099999999999</v>
      </c>
      <c r="F25" t="s">
        <v>148</v>
      </c>
      <c r="K25" s="49"/>
    </row>
    <row r="26" spans="1:11" ht="12.75">
      <c r="A26" t="s">
        <v>116</v>
      </c>
      <c r="B26" s="50">
        <v>242</v>
      </c>
      <c r="C26">
        <v>2</v>
      </c>
      <c r="D26">
        <v>40.41</v>
      </c>
      <c r="E26" s="49">
        <f t="shared" si="1"/>
        <v>19558.44</v>
      </c>
      <c r="F26" t="s">
        <v>141</v>
      </c>
      <c r="K26" s="49"/>
    </row>
    <row r="27" spans="1:11" ht="12.75">
      <c r="A27" t="s">
        <v>117</v>
      </c>
      <c r="B27" s="50">
        <v>15</v>
      </c>
      <c r="C27">
        <v>3</v>
      </c>
      <c r="D27">
        <v>40.41</v>
      </c>
      <c r="E27" s="49">
        <f t="shared" si="1"/>
        <v>1818.4499999999998</v>
      </c>
      <c r="F27" t="s">
        <v>145</v>
      </c>
      <c r="K27" s="49"/>
    </row>
    <row r="28" spans="1:11" ht="12.75">
      <c r="A28" t="s">
        <v>127</v>
      </c>
      <c r="B28" s="50">
        <v>596</v>
      </c>
      <c r="C28">
        <v>16</v>
      </c>
      <c r="D28">
        <v>40.41</v>
      </c>
      <c r="E28" s="49">
        <f t="shared" si="1"/>
        <v>385349.75999999995</v>
      </c>
      <c r="F28" t="s">
        <v>146</v>
      </c>
      <c r="K28" s="49"/>
    </row>
    <row r="29" spans="1:11" ht="12.75">
      <c r="A29" t="s">
        <v>118</v>
      </c>
      <c r="B29" s="50">
        <v>150</v>
      </c>
      <c r="C29">
        <v>3</v>
      </c>
      <c r="D29">
        <v>40.41</v>
      </c>
      <c r="E29" s="49">
        <f t="shared" si="1"/>
        <v>18184.5</v>
      </c>
      <c r="F29" t="s">
        <v>142</v>
      </c>
      <c r="K29" s="49"/>
    </row>
    <row r="30" spans="1:11" ht="12.75">
      <c r="A30" t="s">
        <v>119</v>
      </c>
      <c r="B30" s="50">
        <v>124</v>
      </c>
      <c r="C30">
        <v>2</v>
      </c>
      <c r="D30">
        <v>40.41</v>
      </c>
      <c r="E30" s="49">
        <f t="shared" si="1"/>
        <v>10021.679999999998</v>
      </c>
      <c r="F30" t="s">
        <v>141</v>
      </c>
      <c r="K30" s="49"/>
    </row>
    <row r="31" spans="1:11" ht="12.75">
      <c r="A31" t="s">
        <v>125</v>
      </c>
      <c r="B31" s="50">
        <v>900</v>
      </c>
      <c r="C31">
        <v>1</v>
      </c>
      <c r="D31">
        <v>40.41</v>
      </c>
      <c r="E31" s="49">
        <f>+B31*C31*D31</f>
        <v>36369</v>
      </c>
      <c r="F31" t="s">
        <v>147</v>
      </c>
      <c r="K31" s="49"/>
    </row>
    <row r="32" spans="1:11" ht="12.75">
      <c r="A32" t="s">
        <v>136</v>
      </c>
      <c r="B32" s="50">
        <v>92</v>
      </c>
      <c r="C32">
        <v>2</v>
      </c>
      <c r="D32">
        <v>40.41</v>
      </c>
      <c r="E32" s="49">
        <f>+B32*C32*D32</f>
        <v>7435.44</v>
      </c>
      <c r="K32" s="49"/>
    </row>
    <row r="33" spans="1:11" ht="12.75">
      <c r="A33" t="s">
        <v>130</v>
      </c>
      <c r="B33" s="50">
        <v>7</v>
      </c>
      <c r="C33">
        <v>1</v>
      </c>
      <c r="D33">
        <v>40.41</v>
      </c>
      <c r="E33" s="49">
        <f aca="true" t="shared" si="2" ref="E33:E39">+B33*C33*D33</f>
        <v>282.87</v>
      </c>
      <c r="K33" s="49"/>
    </row>
    <row r="34" spans="1:11" ht="12.75">
      <c r="A34" t="s">
        <v>28</v>
      </c>
      <c r="B34" s="50">
        <v>57</v>
      </c>
      <c r="C34">
        <v>2</v>
      </c>
      <c r="D34">
        <v>40.41</v>
      </c>
      <c r="E34" s="49">
        <f t="shared" si="2"/>
        <v>4606.74</v>
      </c>
      <c r="K34" s="49"/>
    </row>
    <row r="35" spans="1:11" ht="12.75">
      <c r="A35" t="s">
        <v>16</v>
      </c>
      <c r="B35" s="50">
        <v>77</v>
      </c>
      <c r="C35">
        <v>20</v>
      </c>
      <c r="D35">
        <v>40.41</v>
      </c>
      <c r="E35" s="49">
        <f t="shared" si="2"/>
        <v>62231.399999999994</v>
      </c>
      <c r="K35" s="49"/>
    </row>
    <row r="36" spans="1:11" ht="12.75">
      <c r="A36" t="s">
        <v>18</v>
      </c>
      <c r="B36" s="50">
        <v>84</v>
      </c>
      <c r="C36">
        <v>6</v>
      </c>
      <c r="D36">
        <v>40.41</v>
      </c>
      <c r="E36" s="49">
        <f t="shared" si="2"/>
        <v>20366.64</v>
      </c>
      <c r="F36" t="s">
        <v>131</v>
      </c>
      <c r="K36" s="49"/>
    </row>
    <row r="37" spans="1:11" ht="12.75">
      <c r="A37" t="s">
        <v>95</v>
      </c>
      <c r="B37" s="50">
        <v>57</v>
      </c>
      <c r="C37">
        <v>2</v>
      </c>
      <c r="D37">
        <v>40.41</v>
      </c>
      <c r="E37" s="49">
        <f t="shared" si="2"/>
        <v>4606.74</v>
      </c>
      <c r="K37" s="49"/>
    </row>
    <row r="38" spans="1:11" ht="12.75">
      <c r="A38" t="s">
        <v>20</v>
      </c>
      <c r="B38" s="50">
        <v>303</v>
      </c>
      <c r="C38">
        <v>2</v>
      </c>
      <c r="D38">
        <v>40.41</v>
      </c>
      <c r="E38" s="49">
        <f t="shared" si="2"/>
        <v>24488.46</v>
      </c>
      <c r="K38" s="49"/>
    </row>
    <row r="39" spans="1:11" ht="12.75">
      <c r="A39" t="s">
        <v>132</v>
      </c>
      <c r="B39" s="50">
        <v>100</v>
      </c>
      <c r="C39">
        <v>1</v>
      </c>
      <c r="D39">
        <v>40.41</v>
      </c>
      <c r="E39" s="49">
        <f t="shared" si="2"/>
        <v>4040.9999999999995</v>
      </c>
      <c r="K39" s="49"/>
    </row>
    <row r="40" spans="1:11" ht="12.75">
      <c r="A40" s="46" t="s">
        <v>92</v>
      </c>
      <c r="B40" s="50"/>
      <c r="E40" s="51">
        <f>SUM(E25:E39)</f>
        <v>600209.7299999999</v>
      </c>
      <c r="K40" s="49"/>
    </row>
    <row r="41" spans="2:11" ht="12.75">
      <c r="B41" s="50"/>
      <c r="E41" s="49"/>
      <c r="K41" s="49"/>
    </row>
    <row r="42" ht="12.75">
      <c r="K42" s="49"/>
    </row>
    <row r="43" spans="1:11" ht="12.75">
      <c r="A43" s="25" t="s">
        <v>163</v>
      </c>
      <c r="K43" s="49"/>
    </row>
    <row r="44" spans="1:11" ht="12.75">
      <c r="A44" t="s">
        <v>122</v>
      </c>
      <c r="B44" s="50">
        <v>8412</v>
      </c>
      <c r="C44">
        <v>3</v>
      </c>
      <c r="D44">
        <v>40.41</v>
      </c>
      <c r="E44" s="49">
        <f>+B44*C44*D44</f>
        <v>1019786.7599999999</v>
      </c>
      <c r="K44" s="49"/>
    </row>
    <row r="45" spans="1:11" ht="12.75">
      <c r="A45" t="s">
        <v>123</v>
      </c>
      <c r="B45" s="50">
        <v>2190</v>
      </c>
      <c r="C45">
        <v>1</v>
      </c>
      <c r="D45">
        <v>40.41</v>
      </c>
      <c r="E45" s="49">
        <f>+B45*C45*D45</f>
        <v>88497.9</v>
      </c>
      <c r="K45" s="49"/>
    </row>
    <row r="46" spans="1:11" ht="12.75">
      <c r="A46" t="s">
        <v>120</v>
      </c>
      <c r="B46" s="50">
        <v>1800</v>
      </c>
      <c r="C46">
        <v>4</v>
      </c>
      <c r="D46">
        <v>40.41</v>
      </c>
      <c r="E46" s="49">
        <f>+B46*C46*D46</f>
        <v>290952</v>
      </c>
      <c r="F46" t="s">
        <v>143</v>
      </c>
      <c r="K46" s="49"/>
    </row>
    <row r="47" spans="1:11" ht="12.75">
      <c r="A47" t="s">
        <v>128</v>
      </c>
      <c r="B47" s="50">
        <v>314</v>
      </c>
      <c r="C47">
        <v>1</v>
      </c>
      <c r="D47">
        <v>40.41</v>
      </c>
      <c r="E47" s="49">
        <f>+B47*C47*D47</f>
        <v>12688.74</v>
      </c>
      <c r="K47" s="49"/>
    </row>
    <row r="48" spans="1:11" ht="12.75">
      <c r="A48" s="46" t="s">
        <v>92</v>
      </c>
      <c r="B48" s="50"/>
      <c r="E48" s="51">
        <f>SUM(E44:E47)</f>
        <v>1411925.4</v>
      </c>
      <c r="K48" s="49"/>
    </row>
    <row r="49" spans="2:11" ht="12.75">
      <c r="B49" s="50"/>
      <c r="E49" s="49"/>
      <c r="K49" s="49"/>
    </row>
    <row r="50" spans="1:11" ht="12.75">
      <c r="A50" s="25" t="s">
        <v>164</v>
      </c>
      <c r="B50" s="50"/>
      <c r="E50" s="49"/>
      <c r="K50" s="49"/>
    </row>
    <row r="51" spans="1:11" ht="12.75">
      <c r="A51" t="s">
        <v>121</v>
      </c>
      <c r="C51">
        <v>640</v>
      </c>
      <c r="D51">
        <v>40.41</v>
      </c>
      <c r="E51" s="49">
        <f>C51*D51</f>
        <v>25862.399999999998</v>
      </c>
      <c r="K51" s="49"/>
    </row>
    <row r="52" spans="1:11" ht="12.75">
      <c r="A52" t="s">
        <v>124</v>
      </c>
      <c r="E52" s="49">
        <v>15000</v>
      </c>
      <c r="K52" s="49"/>
    </row>
    <row r="53" spans="1:11" ht="12.75">
      <c r="A53" s="46" t="s">
        <v>92</v>
      </c>
      <c r="E53" s="51">
        <f>SUM(E51:E52)</f>
        <v>40862.399999999994</v>
      </c>
      <c r="K53" s="49"/>
    </row>
    <row r="54" spans="1:5" ht="12.75">
      <c r="A54" s="46"/>
      <c r="E54" s="49"/>
    </row>
    <row r="55" spans="1:5" ht="12.75">
      <c r="A55" s="46" t="s">
        <v>103</v>
      </c>
      <c r="E55" s="49">
        <f>+E5+E14+E22+E40+E48+E53</f>
        <v>3860092.32</v>
      </c>
    </row>
    <row r="58" ht="12.75">
      <c r="B58" s="5"/>
    </row>
    <row r="59" ht="12.75">
      <c r="B59" s="5"/>
    </row>
    <row r="60" ht="12.75">
      <c r="B60" s="25"/>
    </row>
    <row r="64" spans="1:5" ht="12.75">
      <c r="A64" s="48"/>
      <c r="B64" s="48"/>
      <c r="C64" s="48"/>
      <c r="D64" s="48"/>
      <c r="E64" s="48"/>
    </row>
    <row r="65" spans="2:5" ht="12.75">
      <c r="B65" s="50"/>
      <c r="E65" s="49"/>
    </row>
    <row r="66" spans="2:5" ht="12.75">
      <c r="B66" s="36"/>
      <c r="E66" s="49"/>
    </row>
    <row r="67" spans="2:5" ht="12.75">
      <c r="B67" s="50"/>
      <c r="E67" s="49"/>
    </row>
    <row r="68" spans="2:5" ht="12.75">
      <c r="B68" s="50"/>
      <c r="E68" s="49"/>
    </row>
    <row r="69" spans="2:5" ht="12.75">
      <c r="B69" s="50"/>
      <c r="E69" s="49"/>
    </row>
    <row r="70" spans="2:5" ht="12.75">
      <c r="B70" s="39"/>
      <c r="E70" s="49"/>
    </row>
    <row r="71" spans="2:5" ht="12.75">
      <c r="B71" s="50"/>
      <c r="E71" s="49"/>
    </row>
    <row r="72" spans="2:5" ht="12.75">
      <c r="B72" s="50"/>
      <c r="E72" s="49"/>
    </row>
    <row r="73" spans="2:5" ht="12.75">
      <c r="B73" s="50"/>
      <c r="E73" s="49"/>
    </row>
    <row r="74" spans="2:5" ht="12.75">
      <c r="B74" s="50"/>
      <c r="E74" s="49"/>
    </row>
    <row r="75" spans="2:5" ht="12.75">
      <c r="B75" s="50"/>
      <c r="E75" s="49"/>
    </row>
    <row r="76" spans="2:5" ht="12.75">
      <c r="B76" s="50"/>
      <c r="E76" s="49"/>
    </row>
    <row r="77" spans="2:5" ht="12.75">
      <c r="B77" s="50"/>
      <c r="E77" s="49"/>
    </row>
    <row r="78" spans="2:5" ht="12.75">
      <c r="B78" s="50"/>
      <c r="E78" s="49"/>
    </row>
    <row r="79" spans="2:5" ht="12.75">
      <c r="B79" s="50"/>
      <c r="E79" s="49"/>
    </row>
    <row r="80" spans="2:5" ht="12.75">
      <c r="B80" s="50"/>
      <c r="E80" s="49"/>
    </row>
    <row r="81" spans="2:5" ht="12.75">
      <c r="B81" s="50"/>
      <c r="E81" s="49"/>
    </row>
    <row r="82" spans="2:5" ht="12.75">
      <c r="B82" s="50"/>
      <c r="E82" s="49"/>
    </row>
    <row r="83" spans="2:5" ht="12.75">
      <c r="B83" s="50"/>
      <c r="E83" s="49"/>
    </row>
    <row r="84" spans="2:5" ht="12.75">
      <c r="B84" s="50"/>
      <c r="E84" s="49"/>
    </row>
    <row r="85" spans="2:5" ht="12.75">
      <c r="B85" s="50"/>
      <c r="E85" s="49"/>
    </row>
    <row r="86" spans="2:5" ht="12.75">
      <c r="B86" s="50"/>
      <c r="E86" s="49"/>
    </row>
    <row r="87" spans="2:5" ht="12.75">
      <c r="B87" s="50"/>
      <c r="E87" s="49"/>
    </row>
    <row r="88" spans="2:5" ht="12.75">
      <c r="B88" s="50"/>
      <c r="E88" s="49"/>
    </row>
    <row r="89" spans="2:5" ht="12.75">
      <c r="B89" s="50"/>
      <c r="E89" s="49"/>
    </row>
    <row r="90" spans="2:5" ht="12.75">
      <c r="B90" s="50"/>
      <c r="E90" s="49"/>
    </row>
    <row r="91" spans="2:5" ht="12.75">
      <c r="B91" s="50"/>
      <c r="E91" s="49"/>
    </row>
    <row r="92" spans="2:5" ht="12.75">
      <c r="B92" s="50"/>
      <c r="E92" s="49"/>
    </row>
    <row r="93" spans="2:5" ht="12.75">
      <c r="B93" s="50"/>
      <c r="E93" s="49"/>
    </row>
    <row r="94" spans="2:5" ht="12.75">
      <c r="B94" s="50"/>
      <c r="E94" s="49"/>
    </row>
    <row r="95" spans="2:5" ht="12.75">
      <c r="B95" s="50"/>
      <c r="E95" s="49"/>
    </row>
    <row r="96" spans="2:5" ht="12.75">
      <c r="B96" s="50"/>
      <c r="E96" s="49"/>
    </row>
    <row r="97" spans="2:5" ht="12.75">
      <c r="B97" s="50"/>
      <c r="E97" s="49"/>
    </row>
    <row r="98" spans="2:5" ht="12.75">
      <c r="B98" s="50"/>
      <c r="E98" s="49"/>
    </row>
    <row r="99" spans="2:5" ht="12.75">
      <c r="B99" s="50"/>
      <c r="E99" s="49"/>
    </row>
    <row r="100" spans="2:5" ht="12.75">
      <c r="B100" s="50"/>
      <c r="E100" s="49"/>
    </row>
    <row r="101" spans="2:5" ht="12.75">
      <c r="B101" s="50"/>
      <c r="E101" s="49"/>
    </row>
    <row r="102" ht="12.75">
      <c r="E102" s="49"/>
    </row>
    <row r="103" ht="12.75">
      <c r="E103" s="49"/>
    </row>
    <row r="104" ht="12.75">
      <c r="E104" s="49"/>
    </row>
    <row r="105" ht="12.75">
      <c r="E105" s="49"/>
    </row>
  </sheetData>
  <printOptions gridLines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&amp;CCOST TO GOVERNMENT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jeanne.jacobs</cp:lastModifiedBy>
  <cp:lastPrinted>2007-06-14T17:54:14Z</cp:lastPrinted>
  <dcterms:created xsi:type="dcterms:W3CDTF">2006-09-13T00:52:17Z</dcterms:created>
  <dcterms:modified xsi:type="dcterms:W3CDTF">2007-06-14T17:58:22Z</dcterms:modified>
  <cp:category/>
  <cp:version/>
  <cp:contentType/>
  <cp:contentStatus/>
</cp:coreProperties>
</file>