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30" windowHeight="8775" tabRatio="788" activeTab="0"/>
  </bookViews>
  <sheets>
    <sheet name="Page1" sheetId="1" r:id="rId1"/>
    <sheet name="Page2" sheetId="2" r:id="rId2"/>
    <sheet name="Page3" sheetId="3" r:id="rId3"/>
    <sheet name="Sheet15" sheetId="4" r:id="rId4"/>
    <sheet name="Sheet17" sheetId="5" r:id="rId5"/>
    <sheet name="Sheet18" sheetId="6" r:id="rId6"/>
    <sheet name="Sheet19" sheetId="7" r:id="rId7"/>
    <sheet name="Sheet20" sheetId="8" r:id="rId8"/>
    <sheet name="Sheet21" sheetId="9" r:id="rId9"/>
    <sheet name="Sheet22" sheetId="10" r:id="rId10"/>
    <sheet name="Sheet23" sheetId="11" r:id="rId11"/>
    <sheet name="Sheet25" sheetId="12" r:id="rId12"/>
    <sheet name="Sheet26" sheetId="13" r:id="rId13"/>
    <sheet name="Sheet27" sheetId="14" r:id="rId14"/>
    <sheet name="Sheet28" sheetId="15" r:id="rId15"/>
    <sheet name="Sheet29" sheetId="16" r:id="rId16"/>
    <sheet name="Sheet30" sheetId="17" r:id="rId17"/>
    <sheet name="Sheet31" sheetId="18" r:id="rId18"/>
    <sheet name="Sheet32" sheetId="19" r:id="rId19"/>
    <sheet name="Sheet33" sheetId="20" r:id="rId20"/>
    <sheet name="Sheet34" sheetId="21" r:id="rId21"/>
    <sheet name="Sheet35" sheetId="22" r:id="rId22"/>
    <sheet name="Sheet36" sheetId="23" r:id="rId23"/>
    <sheet name="Sheet37" sheetId="24" r:id="rId24"/>
    <sheet name="Sheet38" sheetId="25" r:id="rId25"/>
    <sheet name="Sheet39" sheetId="26" r:id="rId26"/>
    <sheet name="Sheet40" sheetId="27" r:id="rId27"/>
    <sheet name="Sheet41" sheetId="28" r:id="rId28"/>
    <sheet name="Sheet42" sheetId="29" r:id="rId29"/>
    <sheet name="Sheet43" sheetId="30" r:id="rId30"/>
    <sheet name="Sheet44" sheetId="31" r:id="rId31"/>
    <sheet name="Sheet45" sheetId="32" r:id="rId32"/>
    <sheet name="Sheet46" sheetId="33" r:id="rId33"/>
    <sheet name="Sheet47" sheetId="34" r:id="rId34"/>
    <sheet name="Sheet48" sheetId="35" r:id="rId35"/>
    <sheet name="Sheet49" sheetId="36" r:id="rId36"/>
    <sheet name="Sheet50" sheetId="37" r:id="rId37"/>
    <sheet name="Sheet51" sheetId="38" r:id="rId38"/>
    <sheet name="Sheet52" sheetId="39" r:id="rId39"/>
    <sheet name="Sheet53" sheetId="40" r:id="rId40"/>
    <sheet name="Sheet54" sheetId="41" r:id="rId41"/>
    <sheet name="Sheet55" sheetId="42" r:id="rId42"/>
  </sheets>
  <definedNames>
    <definedName name="_xlnm.Print_Area" localSheetId="0">'Page1'!$A$1:$J$23</definedName>
  </definedNames>
  <calcPr fullCalcOnLoad="1"/>
</workbook>
</file>

<file path=xl/sharedStrings.xml><?xml version="1.0" encoding="utf-8"?>
<sst xmlns="http://schemas.openxmlformats.org/spreadsheetml/2006/main" count="182" uniqueCount="118">
  <si>
    <t>Section of Regulation</t>
  </si>
  <si>
    <t>Title</t>
  </si>
  <si>
    <t>Form No. 
(If Any)</t>
  </si>
  <si>
    <t>Estimated No. of Respondent</t>
  </si>
  <si>
    <t>Reports Filed Annually</t>
  </si>
  <si>
    <t>Total Annual Reponses (D) X (E)</t>
  </si>
  <si>
    <t>Estimated No. of Manhours per Reponse</t>
  </si>
  <si>
    <t>Estimated Total Manhours (F) X (G)</t>
  </si>
  <si>
    <t>Wage Class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</si>
  <si>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</si>
  <si>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</si>
  <si>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</si>
  <si>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</si>
  <si>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</si>
  <si>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</si>
  <si>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</si>
  <si>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</si>
  <si>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</si>
  <si>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</si>
  <si>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SUBTOTAL</t>
  </si>
  <si>
    <t>Letter</t>
  </si>
  <si>
    <t>Affirmative Fair Housing Marketing Plan</t>
  </si>
  <si>
    <t>Equal Opportunity Agreement</t>
  </si>
  <si>
    <t>RD 400-1 (0575-0018)</t>
  </si>
  <si>
    <t>Forms Reporting</t>
  </si>
  <si>
    <t>Reporting Totals</t>
  </si>
  <si>
    <t>Total Annual Reponses
(D) X (E)</t>
  </si>
  <si>
    <t>Estimated No. of Respondents</t>
  </si>
  <si>
    <t>Total Cost
(H) X (I)</t>
  </si>
  <si>
    <t>Application for Federal Assistance</t>
  </si>
  <si>
    <t>SF-424   (0348-0043)</t>
  </si>
  <si>
    <t>Program budget</t>
  </si>
  <si>
    <t>SF-424A (0348-0044)</t>
  </si>
  <si>
    <t>Assurance Agreement</t>
  </si>
  <si>
    <t>RD 400-4 (0575-0018)</t>
  </si>
  <si>
    <t>Assurances – Nonconstruction Programs</t>
  </si>
  <si>
    <t>SF-424B (0348-0040)</t>
  </si>
  <si>
    <t>HUD 935.2 (2529-0013)</t>
  </si>
  <si>
    <t>Grantee Request for ongoing payments</t>
  </si>
  <si>
    <t>Grant Closeout – Grantee financial documentation</t>
  </si>
  <si>
    <t>SF-269A (0348-0039)</t>
  </si>
  <si>
    <t>3551.55 (c) (11)</t>
  </si>
  <si>
    <t>Drug Free Workplace</t>
  </si>
  <si>
    <t>Certification regarding debarment, suspension, ineligibility and voluntary exclusion</t>
  </si>
  <si>
    <t>Disclosure of Lobbying</t>
  </si>
  <si>
    <t>REPORTING REQUIREMENT- NON-FORMS</t>
  </si>
  <si>
    <t>Evidence of capacity to operate a MSH program</t>
  </si>
  <si>
    <t>Narrative Statement</t>
  </si>
  <si>
    <t>Organizational Documents</t>
  </si>
  <si>
    <t>Financial Statement</t>
  </si>
  <si>
    <t>Commercial Credit Report</t>
  </si>
  <si>
    <t>Evidence of Land Availability</t>
  </si>
  <si>
    <t>Monthly Activities Schedule</t>
  </si>
  <si>
    <t>Evidence of Multi-Funded Status/Cost Allocation Plan</t>
  </si>
  <si>
    <t xml:space="preserve">3551.55 (d) (1) </t>
  </si>
  <si>
    <t xml:space="preserve">3551.55 (d) (2) </t>
  </si>
  <si>
    <t>Evidence of Insurance and Fidelity Bond</t>
  </si>
  <si>
    <t>Authorization From the Board of Directors</t>
  </si>
  <si>
    <t xml:space="preserve">3551.55 (d) (5) </t>
  </si>
  <si>
    <t>Member's Agreement</t>
  </si>
  <si>
    <t>Building Specifications</t>
  </si>
  <si>
    <t>Any Findings in the Civil Righrts Impact Analysis Addressed</t>
  </si>
  <si>
    <t>Compliance Agreement Regarding 7CFR 3015, 3016, and 3019</t>
  </si>
  <si>
    <t>Grantee Audit-State, Local, and Indian Tribal Government</t>
  </si>
  <si>
    <t>Grantee Audit-Nonprofit Organizations</t>
  </si>
  <si>
    <t>Grant Amendment Request</t>
  </si>
  <si>
    <t>Letter
Amendment to Self-Help Technical Assistance Grant</t>
  </si>
  <si>
    <t>Work-out Agreement for Grantees Designated High Risk</t>
  </si>
  <si>
    <t>Grant Closeout
Program and Financial Documentation</t>
  </si>
  <si>
    <t>Quarterly Reviews</t>
  </si>
  <si>
    <t xml:space="preserve">3551.55 (d) (4) </t>
  </si>
  <si>
    <t>Evidence 1st Group of Participating Families Are Qualified</t>
  </si>
  <si>
    <t>RD 1940-Q
(0348-0046)</t>
  </si>
  <si>
    <t>Proposed TA Cost/Homes to Complete</t>
  </si>
  <si>
    <t>Evidence of Need and Demand</t>
  </si>
  <si>
    <t>Staffing Requirements</t>
  </si>
  <si>
    <t>Establishing Interest Bearing Checking Account</t>
  </si>
  <si>
    <t>Narrative Statement
or (AD-1047)</t>
  </si>
  <si>
    <t>Narrative Statement
or (AD-1049)</t>
  </si>
  <si>
    <t>Intergovernmental Review</t>
  </si>
  <si>
    <t>TOTAL</t>
  </si>
  <si>
    <t>SF-270     (0348-0004)</t>
  </si>
  <si>
    <t>Est. Total Manhours (F) X (G)</t>
  </si>
  <si>
    <t xml:space="preserve">3551.55 (b) (2)
3551.205 (b) (2) </t>
  </si>
  <si>
    <t xml:space="preserve">3551.55 (b) (3)
3551.205 (b) (3) </t>
  </si>
  <si>
    <t>3551.55 (b) (4)
3551.205 (b) (4)</t>
  </si>
  <si>
    <t xml:space="preserve">3551.55 (b) (5)
3551.205 (b) (5) </t>
  </si>
  <si>
    <t>Grant Agreement</t>
  </si>
  <si>
    <t xml:space="preserve">3551.55 (e)
3551.206 (c) </t>
  </si>
  <si>
    <t xml:space="preserve">3551.55 (d) (6) </t>
  </si>
  <si>
    <t xml:space="preserve">3551.55 (d) (8) </t>
  </si>
  <si>
    <t>3551.55 (d) (10)</t>
  </si>
  <si>
    <t>Grantee Request for Payment/Draw Schedule</t>
  </si>
  <si>
    <t>3551.152 (a)</t>
  </si>
  <si>
    <t xml:space="preserve">3551.151
3551.206 (d) </t>
  </si>
  <si>
    <t>3551.55 (b) (1)
3551.205 (b) (1)</t>
  </si>
  <si>
    <t>3551.55 (b) (7)
3551.205 (b) (6)</t>
  </si>
  <si>
    <t>TOTAL PAGE ONE</t>
  </si>
  <si>
    <t>TOTAL PAGE TWO</t>
  </si>
  <si>
    <t>Reporting Requirements Approved Under Other OMB Numbers
(Not included in form totals)</t>
  </si>
  <si>
    <t>3551.55 (d) (9)</t>
  </si>
  <si>
    <t>3551.55 (d) (7)</t>
  </si>
  <si>
    <t xml:space="preserve">3551.155 (b)
3551.207 (b) </t>
  </si>
  <si>
    <t xml:space="preserve">3551.55 (b) (3) (vii)
3551.205 (b) (3) (vii)  </t>
  </si>
  <si>
    <t>3551.55 (b) (11) (i)</t>
  </si>
  <si>
    <t>Non-Forms Reporting
(Page One)</t>
  </si>
  <si>
    <t>Non-Forms Reporting
(Page Two)</t>
  </si>
  <si>
    <t xml:space="preserve">3551.55 (b) (9)
3551.205 (b) (8)   </t>
  </si>
  <si>
    <t xml:space="preserve">3551.55 (b) (8)
3551.205 (b) (7) </t>
  </si>
  <si>
    <t xml:space="preserve">3551.55 (b) (11) </t>
  </si>
  <si>
    <t>3551.55 (b) (12) (i)</t>
  </si>
  <si>
    <t>3551.55 (b) (10) (ii)</t>
  </si>
  <si>
    <t xml:space="preserve">3551.153 (b) </t>
  </si>
  <si>
    <t>3551.155
3551.207</t>
  </si>
  <si>
    <t>3551.55 (b) (10) (vi)
3551.205 (b) (9) (v)</t>
  </si>
  <si>
    <t>3551.55 (b) (10) (vii)
3551.205 (b) (9) (iv)</t>
  </si>
  <si>
    <t xml:space="preserve">3551.55 (d) (3)
3551.205 (b) (3) </t>
  </si>
  <si>
    <t>3551.55 (b) (11) (iv)
3553.205 (b) (9) (iii)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</si>
</sst>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00000"/>
    <numFmt numFmtId="170" formatCode="&quot;$&quot;#,##0"/>
    <numFmt numFmtId="171" formatCode="0.00_);[Red]\(0.00\)"/>
    <numFmt numFmtId="172" formatCode="0_);[Red]\(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4" fontId="0" fillId="0" borderId="1" xfId="17" applyBorder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 wrapText="1"/>
    </xf>
    <xf numFmtId="165" fontId="0" fillId="0" borderId="1" xfId="15" applyNumberFormat="1" applyBorder="1" applyAlignment="1">
      <alignment/>
    </xf>
    <xf numFmtId="0" fontId="0" fillId="0" borderId="1" xfId="0" applyBorder="1" applyAlignment="1">
      <alignment horizontal="right" wrapText="1"/>
    </xf>
    <xf numFmtId="165" fontId="0" fillId="0" borderId="1" xfId="15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2" fontId="0" fillId="0" borderId="1" xfId="21" applyNumberFormat="1" applyBorder="1" applyAlignment="1">
      <alignment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wrapText="1"/>
    </xf>
    <xf numFmtId="8" fontId="7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164" fontId="0" fillId="0" borderId="1" xfId="15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1" fontId="0" fillId="0" borderId="1" xfId="15" applyNumberFormat="1" applyBorder="1" applyAlignment="1">
      <alignment/>
    </xf>
    <xf numFmtId="1" fontId="0" fillId="0" borderId="1" xfId="0" applyNumberFormat="1" applyBorder="1" applyAlignment="1">
      <alignment/>
    </xf>
    <xf numFmtId="3" fontId="0" fillId="0" borderId="1" xfId="15" applyNumberFormat="1" applyBorder="1" applyAlignment="1">
      <alignment/>
    </xf>
    <xf numFmtId="3" fontId="7" fillId="0" borderId="1" xfId="0" applyNumberFormat="1" applyFont="1" applyBorder="1" applyAlignment="1">
      <alignment wrapText="1"/>
    </xf>
    <xf numFmtId="5" fontId="7" fillId="0" borderId="1" xfId="0" applyNumberFormat="1" applyFont="1" applyBorder="1" applyAlignment="1">
      <alignment wrapText="1"/>
    </xf>
    <xf numFmtId="0" fontId="0" fillId="0" borderId="1" xfId="15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/>
    </xf>
    <xf numFmtId="0" fontId="0" fillId="0" borderId="0" xfId="0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1" xfId="17" applyNumberFormat="1" applyBorder="1" applyAlignment="1">
      <alignment/>
    </xf>
    <xf numFmtId="38" fontId="0" fillId="0" borderId="1" xfId="15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3">
      <pane xSplit="22455" topLeftCell="I1" activePane="topLeft" state="split"/>
      <selection pane="topLeft" activeCell="A21" sqref="A21"/>
      <selection pane="topRight" activeCell="C20" sqref="C20"/>
    </sheetView>
  </sheetViews>
  <sheetFormatPr defaultColWidth="9.140625" defaultRowHeight="12.75"/>
  <cols>
    <col min="1" max="1" width="17.8515625" style="0" bestFit="1" customWidth="1"/>
    <col min="2" max="2" width="25.8515625" style="0" customWidth="1"/>
    <col min="3" max="3" width="13.28125" style="0" customWidth="1"/>
    <col min="4" max="4" width="14.7109375" style="0" customWidth="1"/>
    <col min="5" max="5" width="7.7109375" style="0" customWidth="1"/>
    <col min="6" max="6" width="11.00390625" style="0" bestFit="1" customWidth="1"/>
    <col min="7" max="7" width="14.8515625" style="0" customWidth="1"/>
    <col min="8" max="8" width="10.140625" style="0" customWidth="1"/>
    <col min="9" max="9" width="10.57421875" style="0" customWidth="1"/>
    <col min="10" max="10" width="10.140625" style="0" bestFit="1" customWidth="1"/>
  </cols>
  <sheetData>
    <row r="1" spans="1:10" ht="7.5" customHeight="1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7.5" customHeight="1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s="1" customFormat="1" ht="33.75">
      <c r="A3" s="19" t="s">
        <v>0</v>
      </c>
      <c r="B3" s="2" t="s">
        <v>1</v>
      </c>
      <c r="C3" s="3" t="s">
        <v>2</v>
      </c>
      <c r="D3" s="3" t="s">
        <v>27</v>
      </c>
      <c r="E3" s="3" t="s">
        <v>4</v>
      </c>
      <c r="F3" s="3" t="s">
        <v>26</v>
      </c>
      <c r="G3" s="3" t="s">
        <v>6</v>
      </c>
      <c r="H3" s="3" t="s">
        <v>82</v>
      </c>
      <c r="I3" s="3" t="s">
        <v>8</v>
      </c>
      <c r="J3" s="3" t="s">
        <v>28</v>
      </c>
    </row>
    <row r="4" spans="1:10" ht="12.7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5.5">
      <c r="A5" s="9" t="s">
        <v>83</v>
      </c>
      <c r="B5" s="9" t="s">
        <v>46</v>
      </c>
      <c r="C5" s="9" t="s">
        <v>47</v>
      </c>
      <c r="D5" s="6">
        <v>230</v>
      </c>
      <c r="E5" s="9">
        <v>1</v>
      </c>
      <c r="F5" s="6">
        <f aca="true" t="shared" si="0" ref="F5:F21">D5*E5</f>
        <v>230</v>
      </c>
      <c r="G5" s="14">
        <v>2</v>
      </c>
      <c r="H5" s="28">
        <f aca="true" t="shared" si="1" ref="H5:H21">SUM(F5*G5)</f>
        <v>460</v>
      </c>
      <c r="I5" s="7">
        <v>19.51</v>
      </c>
      <c r="J5" s="8">
        <f>SUM(H5*I5)</f>
        <v>8974.6</v>
      </c>
    </row>
    <row r="6" spans="1:10" ht="25.5">
      <c r="A6" s="9" t="s">
        <v>84</v>
      </c>
      <c r="B6" s="9" t="s">
        <v>48</v>
      </c>
      <c r="C6" s="9" t="s">
        <v>47</v>
      </c>
      <c r="D6" s="6">
        <v>230</v>
      </c>
      <c r="E6" s="9">
        <v>1</v>
      </c>
      <c r="F6" s="6">
        <f t="shared" si="0"/>
        <v>230</v>
      </c>
      <c r="G6" s="15">
        <v>1.3</v>
      </c>
      <c r="H6" s="28">
        <f t="shared" si="1"/>
        <v>299</v>
      </c>
      <c r="I6" s="7">
        <v>19.51</v>
      </c>
      <c r="J6" s="8">
        <f>SUM(H6*I6)</f>
        <v>5833.490000000001</v>
      </c>
    </row>
    <row r="7" spans="1:10" ht="25.5">
      <c r="A7" s="9" t="s">
        <v>103</v>
      </c>
      <c r="B7" s="9" t="s">
        <v>49</v>
      </c>
      <c r="C7" s="9" t="s">
        <v>47</v>
      </c>
      <c r="D7" s="6">
        <v>230</v>
      </c>
      <c r="E7" s="9">
        <v>1</v>
      </c>
      <c r="F7" s="6">
        <f t="shared" si="0"/>
        <v>230</v>
      </c>
      <c r="G7" s="15">
        <v>2</v>
      </c>
      <c r="H7" s="28">
        <f t="shared" si="1"/>
        <v>460</v>
      </c>
      <c r="I7" s="7">
        <v>19.51</v>
      </c>
      <c r="J7" s="8">
        <f>SUM(H7*I7)</f>
        <v>8974.6</v>
      </c>
    </row>
    <row r="8" spans="1:10" ht="25.5">
      <c r="A8" s="9" t="s">
        <v>107</v>
      </c>
      <c r="B8" s="9" t="s">
        <v>50</v>
      </c>
      <c r="C8" s="9" t="s">
        <v>47</v>
      </c>
      <c r="D8" s="6">
        <v>230</v>
      </c>
      <c r="E8" s="9">
        <v>1</v>
      </c>
      <c r="F8" s="6">
        <f t="shared" si="0"/>
        <v>230</v>
      </c>
      <c r="G8" s="15">
        <v>0.08</v>
      </c>
      <c r="H8" s="28">
        <f t="shared" si="1"/>
        <v>18.400000000000002</v>
      </c>
      <c r="I8" s="7">
        <v>19.51</v>
      </c>
      <c r="J8" s="8">
        <f>H8*I8</f>
        <v>358.9840000000001</v>
      </c>
    </row>
    <row r="9" spans="1:10" ht="25.5">
      <c r="A9" s="22" t="s">
        <v>85</v>
      </c>
      <c r="B9" s="9" t="s">
        <v>74</v>
      </c>
      <c r="C9" s="9" t="s">
        <v>47</v>
      </c>
      <c r="D9" s="6">
        <v>230</v>
      </c>
      <c r="E9" s="9">
        <v>1</v>
      </c>
      <c r="F9" s="6">
        <f t="shared" si="0"/>
        <v>230</v>
      </c>
      <c r="G9" s="15">
        <v>9</v>
      </c>
      <c r="H9" s="29">
        <f t="shared" si="1"/>
        <v>2070</v>
      </c>
      <c r="I9" s="7">
        <v>19.51</v>
      </c>
      <c r="J9" s="8">
        <f>SUM(H9*I9)</f>
        <v>40385.700000000004</v>
      </c>
    </row>
    <row r="10" spans="1:10" ht="25.5">
      <c r="A10" s="9" t="s">
        <v>86</v>
      </c>
      <c r="B10" s="9" t="s">
        <v>51</v>
      </c>
      <c r="C10" s="9" t="s">
        <v>47</v>
      </c>
      <c r="D10" s="5">
        <v>230</v>
      </c>
      <c r="E10" s="9">
        <v>1</v>
      </c>
      <c r="F10" s="6">
        <f t="shared" si="0"/>
        <v>230</v>
      </c>
      <c r="G10" s="15">
        <v>4</v>
      </c>
      <c r="H10" s="29">
        <f t="shared" si="1"/>
        <v>920</v>
      </c>
      <c r="I10" s="7">
        <v>19.51</v>
      </c>
      <c r="J10" s="8">
        <f>SUM(H10*I10)</f>
        <v>17949.2</v>
      </c>
    </row>
    <row r="11" spans="1:10" ht="25.5">
      <c r="A11" s="9" t="s">
        <v>108</v>
      </c>
      <c r="B11" s="9" t="s">
        <v>52</v>
      </c>
      <c r="C11" s="9" t="s">
        <v>47</v>
      </c>
      <c r="D11" s="5">
        <v>230</v>
      </c>
      <c r="E11" s="9">
        <v>1</v>
      </c>
      <c r="F11" s="6">
        <f t="shared" si="0"/>
        <v>230</v>
      </c>
      <c r="G11" s="15">
        <v>4</v>
      </c>
      <c r="H11" s="29">
        <f t="shared" si="1"/>
        <v>920</v>
      </c>
      <c r="I11" s="7">
        <v>19.51</v>
      </c>
      <c r="J11" s="8">
        <f>SUM(H11*I11)</f>
        <v>17949.2</v>
      </c>
    </row>
    <row r="12" spans="1:10" ht="51">
      <c r="A12" s="9" t="s">
        <v>115</v>
      </c>
      <c r="B12" s="9" t="s">
        <v>43</v>
      </c>
      <c r="C12" s="9" t="s">
        <v>77</v>
      </c>
      <c r="D12" s="6">
        <v>230</v>
      </c>
      <c r="E12" s="9">
        <v>1</v>
      </c>
      <c r="F12" s="6">
        <f t="shared" si="0"/>
        <v>230</v>
      </c>
      <c r="G12" s="15">
        <v>0.3</v>
      </c>
      <c r="H12" s="28">
        <f t="shared" si="1"/>
        <v>69</v>
      </c>
      <c r="I12" s="7">
        <v>19.51</v>
      </c>
      <c r="J12" s="8">
        <f>H12*I12</f>
        <v>1346.19</v>
      </c>
    </row>
    <row r="13" spans="1:10" ht="38.25">
      <c r="A13" s="9" t="s">
        <v>114</v>
      </c>
      <c r="B13" s="9" t="s">
        <v>42</v>
      </c>
      <c r="C13" s="9" t="s">
        <v>78</v>
      </c>
      <c r="D13" s="10">
        <v>230</v>
      </c>
      <c r="E13" s="11">
        <v>1</v>
      </c>
      <c r="F13" s="6">
        <f t="shared" si="0"/>
        <v>230</v>
      </c>
      <c r="G13" s="15">
        <v>0.3</v>
      </c>
      <c r="H13" s="28">
        <f t="shared" si="1"/>
        <v>69</v>
      </c>
      <c r="I13" s="7">
        <v>19.51</v>
      </c>
      <c r="J13" s="8">
        <f>H13*I13</f>
        <v>1346.19</v>
      </c>
    </row>
    <row r="14" spans="1:10" ht="25.5">
      <c r="A14" s="9" t="s">
        <v>109</v>
      </c>
      <c r="B14" s="9" t="s">
        <v>53</v>
      </c>
      <c r="C14" s="9" t="s">
        <v>47</v>
      </c>
      <c r="D14" s="6">
        <v>140</v>
      </c>
      <c r="E14" s="9">
        <v>1</v>
      </c>
      <c r="F14" s="6">
        <f t="shared" si="0"/>
        <v>140</v>
      </c>
      <c r="G14" s="15">
        <v>10</v>
      </c>
      <c r="H14" s="28">
        <f t="shared" si="1"/>
        <v>1400</v>
      </c>
      <c r="I14" s="7">
        <v>19.51</v>
      </c>
      <c r="J14" s="8">
        <f aca="true" t="shared" si="2" ref="J14:J21">SUM(H14*I14)</f>
        <v>27314.000000000004</v>
      </c>
    </row>
    <row r="15" spans="1:10" ht="25.5">
      <c r="A15" s="9" t="s">
        <v>110</v>
      </c>
      <c r="B15" s="9" t="s">
        <v>73</v>
      </c>
      <c r="C15" s="9" t="s">
        <v>47</v>
      </c>
      <c r="D15" s="6">
        <v>140</v>
      </c>
      <c r="E15" s="9">
        <v>1</v>
      </c>
      <c r="F15" s="6">
        <f t="shared" si="0"/>
        <v>140</v>
      </c>
      <c r="G15" s="15">
        <v>2</v>
      </c>
      <c r="H15" s="28">
        <f t="shared" si="1"/>
        <v>280</v>
      </c>
      <c r="I15" s="7">
        <v>19.51</v>
      </c>
      <c r="J15" s="8">
        <f t="shared" si="2"/>
        <v>5462.8</v>
      </c>
    </row>
    <row r="16" spans="1:10" ht="25.5">
      <c r="A16" s="9" t="s">
        <v>54</v>
      </c>
      <c r="B16" s="9" t="s">
        <v>75</v>
      </c>
      <c r="C16" s="9" t="s">
        <v>47</v>
      </c>
      <c r="D16" s="12">
        <v>90</v>
      </c>
      <c r="E16" s="9">
        <v>1</v>
      </c>
      <c r="F16" s="6">
        <f t="shared" si="0"/>
        <v>90</v>
      </c>
      <c r="G16" s="15">
        <v>1.3</v>
      </c>
      <c r="H16" s="28">
        <f t="shared" si="1"/>
        <v>117</v>
      </c>
      <c r="I16" s="7">
        <v>19.51</v>
      </c>
      <c r="J16" s="8">
        <f t="shared" si="2"/>
        <v>2282.67</v>
      </c>
    </row>
    <row r="17" spans="1:10" ht="27.75" customHeight="1">
      <c r="A17" s="9" t="s">
        <v>88</v>
      </c>
      <c r="B17" s="9" t="s">
        <v>87</v>
      </c>
      <c r="C17" s="9" t="s">
        <v>47</v>
      </c>
      <c r="D17" s="6">
        <v>138</v>
      </c>
      <c r="E17" s="9">
        <v>1</v>
      </c>
      <c r="F17" s="6">
        <f t="shared" si="0"/>
        <v>138</v>
      </c>
      <c r="G17" s="15">
        <v>0.25</v>
      </c>
      <c r="H17" s="28">
        <f t="shared" si="1"/>
        <v>34.5</v>
      </c>
      <c r="I17" s="7">
        <v>19.51</v>
      </c>
      <c r="J17" s="8">
        <f t="shared" si="2"/>
        <v>673.095</v>
      </c>
    </row>
    <row r="18" spans="1:10" ht="25.5">
      <c r="A18" s="9" t="s">
        <v>55</v>
      </c>
      <c r="B18" s="9" t="s">
        <v>56</v>
      </c>
      <c r="C18" s="9" t="s">
        <v>47</v>
      </c>
      <c r="D18" s="6">
        <v>90</v>
      </c>
      <c r="E18" s="9">
        <v>1</v>
      </c>
      <c r="F18" s="6">
        <f t="shared" si="0"/>
        <v>90</v>
      </c>
      <c r="G18" s="15">
        <v>1</v>
      </c>
      <c r="H18" s="28">
        <f t="shared" si="1"/>
        <v>90</v>
      </c>
      <c r="I18" s="7">
        <v>19.51</v>
      </c>
      <c r="J18" s="8">
        <f t="shared" si="2"/>
        <v>1755.9</v>
      </c>
    </row>
    <row r="19" spans="1:10" ht="25.5">
      <c r="A19" s="9" t="s">
        <v>111</v>
      </c>
      <c r="B19" s="9" t="s">
        <v>79</v>
      </c>
      <c r="C19" s="9" t="s">
        <v>47</v>
      </c>
      <c r="D19" s="6">
        <v>45</v>
      </c>
      <c r="E19" s="9">
        <v>1</v>
      </c>
      <c r="F19" s="6">
        <f t="shared" si="0"/>
        <v>45</v>
      </c>
      <c r="G19" s="15">
        <v>3</v>
      </c>
      <c r="H19" s="28">
        <f t="shared" si="1"/>
        <v>135</v>
      </c>
      <c r="I19" s="7">
        <v>19.51</v>
      </c>
      <c r="J19" s="8">
        <f t="shared" si="2"/>
        <v>2633.8500000000004</v>
      </c>
    </row>
    <row r="20" spans="1:10" ht="38.25">
      <c r="A20" s="9" t="s">
        <v>55</v>
      </c>
      <c r="B20" s="9" t="s">
        <v>62</v>
      </c>
      <c r="C20" s="9" t="s">
        <v>47</v>
      </c>
      <c r="D20" s="6">
        <v>90</v>
      </c>
      <c r="E20" s="9">
        <v>1</v>
      </c>
      <c r="F20" s="6">
        <f t="shared" si="0"/>
        <v>90</v>
      </c>
      <c r="G20" s="15">
        <v>1.3</v>
      </c>
      <c r="H20" s="28">
        <f t="shared" si="1"/>
        <v>117</v>
      </c>
      <c r="I20" s="7">
        <v>19.51</v>
      </c>
      <c r="J20" s="8">
        <f t="shared" si="2"/>
        <v>2282.67</v>
      </c>
    </row>
    <row r="21" spans="1:10" ht="25.5">
      <c r="A21" s="9" t="s">
        <v>116</v>
      </c>
      <c r="B21" s="9" t="s">
        <v>57</v>
      </c>
      <c r="C21" s="9" t="s">
        <v>47</v>
      </c>
      <c r="D21" s="6">
        <v>228</v>
      </c>
      <c r="E21" s="9">
        <v>1</v>
      </c>
      <c r="F21" s="6">
        <f t="shared" si="0"/>
        <v>228</v>
      </c>
      <c r="G21" s="15">
        <v>1</v>
      </c>
      <c r="H21" s="20">
        <f t="shared" si="1"/>
        <v>228</v>
      </c>
      <c r="I21" s="7">
        <v>19.51</v>
      </c>
      <c r="J21" s="8">
        <f t="shared" si="2"/>
        <v>4448.280000000001</v>
      </c>
    </row>
    <row r="22" spans="1:10" ht="12.75">
      <c r="A22" s="9"/>
      <c r="B22" s="5"/>
      <c r="C22" s="9"/>
      <c r="D22" s="6"/>
      <c r="E22" s="9"/>
      <c r="F22" s="6"/>
      <c r="G22" s="15"/>
      <c r="H22" s="6"/>
      <c r="I22" s="7"/>
      <c r="J22" s="8"/>
    </row>
    <row r="23" spans="1:10" ht="12.75">
      <c r="A23" s="5" t="s">
        <v>19</v>
      </c>
      <c r="B23" s="5" t="s">
        <v>97</v>
      </c>
      <c r="C23" s="5"/>
      <c r="D23" s="6"/>
      <c r="E23" s="5"/>
      <c r="F23" s="6">
        <f>SUM(F5:F21)</f>
        <v>3031</v>
      </c>
      <c r="G23" s="5"/>
      <c r="H23" s="6">
        <f>SUM(H5:H21)</f>
        <v>7686.9</v>
      </c>
      <c r="I23" s="5"/>
      <c r="J23" s="8">
        <f>SUM(J5:J21)</f>
        <v>149971.41900000002</v>
      </c>
    </row>
  </sheetData>
  <mergeCells count="1">
    <mergeCell ref="A1:J2"/>
  </mergeCells>
  <printOptions horizontalCentered="1" verticalCentered="1"/>
  <pageMargins left="0.75" right="0.75" top="1" bottom="1" header="0.5" footer="0.5"/>
  <pageSetup horizontalDpi="600" verticalDpi="600" orientation="landscape" scale="80" r:id="rId1"/>
  <headerFooter alignWithMargins="0">
    <oddHeader>&amp;C7 CFR PART 3551
MUTUAL AND SELF-HELP
HOUSING PROGRAMS
</oddHeader>
    <oddFooter>&amp;CPage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B13">
      <selection activeCell="J18" sqref="J18"/>
    </sheetView>
  </sheetViews>
  <sheetFormatPr defaultColWidth="9.140625" defaultRowHeight="12.75"/>
  <cols>
    <col min="1" max="1" width="19.8515625" style="0" customWidth="1"/>
    <col min="2" max="2" width="27.00390625" style="0" customWidth="1"/>
    <col min="3" max="3" width="15.7109375" style="0" customWidth="1"/>
    <col min="4" max="4" width="11.7109375" style="0" customWidth="1"/>
    <col min="5" max="6" width="9.28125" style="0" bestFit="1" customWidth="1"/>
    <col min="7" max="7" width="14.00390625" style="0" customWidth="1"/>
    <col min="8" max="8" width="11.00390625" style="0" customWidth="1"/>
    <col min="9" max="9" width="11.8515625" style="0" customWidth="1"/>
    <col min="10" max="10" width="10.421875" style="0" bestFit="1" customWidth="1"/>
  </cols>
  <sheetData>
    <row r="1" spans="1:10" ht="15" customHeight="1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2.75" customHeight="1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4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28</v>
      </c>
    </row>
    <row r="4" spans="1:10" ht="12.7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5.5">
      <c r="A5" s="9" t="s">
        <v>70</v>
      </c>
      <c r="B5" s="9" t="s">
        <v>76</v>
      </c>
      <c r="C5" s="9" t="s">
        <v>47</v>
      </c>
      <c r="D5" s="6">
        <v>90</v>
      </c>
      <c r="E5" s="9">
        <v>1</v>
      </c>
      <c r="F5" s="6">
        <f>D5*E5</f>
        <v>90</v>
      </c>
      <c r="G5" s="15">
        <v>1</v>
      </c>
      <c r="H5" s="28">
        <f>SUM(F5*G5)</f>
        <v>90</v>
      </c>
      <c r="I5" s="7">
        <v>19.51</v>
      </c>
      <c r="J5" s="8">
        <f>SUM(H5*I5)</f>
        <v>1755.9</v>
      </c>
    </row>
    <row r="6" spans="1:10" ht="25.5">
      <c r="A6" s="9" t="s">
        <v>58</v>
      </c>
      <c r="B6" s="9" t="s">
        <v>59</v>
      </c>
      <c r="C6" s="9" t="s">
        <v>47</v>
      </c>
      <c r="D6" s="6">
        <v>90</v>
      </c>
      <c r="E6" s="9">
        <v>1</v>
      </c>
      <c r="F6" s="6">
        <f>D6*E6</f>
        <v>90</v>
      </c>
      <c r="G6" s="15">
        <v>5</v>
      </c>
      <c r="H6" s="28">
        <f>SUM(F6*G6)</f>
        <v>450</v>
      </c>
      <c r="I6" s="7">
        <v>19.51</v>
      </c>
      <c r="J6" s="8">
        <f>SUM(H6*I6)</f>
        <v>8779.5</v>
      </c>
    </row>
    <row r="7" spans="1:10" ht="38.25">
      <c r="A7" s="9" t="s">
        <v>89</v>
      </c>
      <c r="B7" s="9" t="s">
        <v>71</v>
      </c>
      <c r="C7" s="9" t="s">
        <v>47</v>
      </c>
      <c r="D7" s="6">
        <v>90</v>
      </c>
      <c r="E7" s="9">
        <v>1</v>
      </c>
      <c r="F7" s="6">
        <f>D7*E7</f>
        <v>90</v>
      </c>
      <c r="G7" s="15">
        <v>2</v>
      </c>
      <c r="H7" s="28">
        <f>SUM(F7*G7)</f>
        <v>180</v>
      </c>
      <c r="I7" s="7">
        <v>19.51</v>
      </c>
      <c r="J7" s="8">
        <f>SUM(H7*I7)</f>
        <v>3511.8</v>
      </c>
    </row>
    <row r="8" spans="1:10" ht="25.5">
      <c r="A8" s="9" t="s">
        <v>90</v>
      </c>
      <c r="B8" s="9" t="s">
        <v>60</v>
      </c>
      <c r="C8" s="9" t="s">
        <v>47</v>
      </c>
      <c r="D8" s="6">
        <v>90</v>
      </c>
      <c r="E8" s="9">
        <v>1</v>
      </c>
      <c r="F8" s="6">
        <f>D8*E8</f>
        <v>90</v>
      </c>
      <c r="G8" s="15">
        <v>50</v>
      </c>
      <c r="H8" s="28">
        <f>SUM(F8*G8)</f>
        <v>4500</v>
      </c>
      <c r="I8" s="7">
        <v>19.51</v>
      </c>
      <c r="J8" s="8">
        <f>SUM(H8*I8)</f>
        <v>87795</v>
      </c>
    </row>
    <row r="9" spans="1:10" ht="38.25">
      <c r="A9" s="22" t="s">
        <v>91</v>
      </c>
      <c r="B9" s="9" t="s">
        <v>61</v>
      </c>
      <c r="C9" s="9" t="s">
        <v>47</v>
      </c>
      <c r="D9" s="6">
        <v>2</v>
      </c>
      <c r="E9" s="9">
        <v>1</v>
      </c>
      <c r="F9" s="6">
        <f>D9*E9</f>
        <v>2</v>
      </c>
      <c r="G9" s="15">
        <v>0.5</v>
      </c>
      <c r="H9" s="28">
        <f>SUM(F9*G9)</f>
        <v>1</v>
      </c>
      <c r="I9" s="7">
        <v>19.51</v>
      </c>
      <c r="J9" s="8">
        <f>SUM(H9*I9)</f>
        <v>19.51</v>
      </c>
    </row>
    <row r="10" spans="1:10" ht="25.5">
      <c r="A10" s="13">
        <v>3551.102</v>
      </c>
      <c r="B10" s="9" t="s">
        <v>92</v>
      </c>
      <c r="C10" s="9" t="s">
        <v>20</v>
      </c>
      <c r="D10" s="6">
        <v>90</v>
      </c>
      <c r="E10" s="9">
        <v>1</v>
      </c>
      <c r="F10" s="6">
        <f aca="true" t="shared" si="0" ref="F10:F16">D10*E10</f>
        <v>90</v>
      </c>
      <c r="G10" s="15">
        <v>0.5</v>
      </c>
      <c r="H10" s="28">
        <f aca="true" t="shared" si="1" ref="H10:H16">SUM(F10*G10)</f>
        <v>45</v>
      </c>
      <c r="I10" s="7">
        <v>19.51</v>
      </c>
      <c r="J10" s="8">
        <f aca="true" t="shared" si="2" ref="J10:J16">SUM(H10*I10)</f>
        <v>877.95</v>
      </c>
    </row>
    <row r="11" spans="1:10" ht="25.5">
      <c r="A11" s="13" t="s">
        <v>93</v>
      </c>
      <c r="B11" s="5" t="s">
        <v>69</v>
      </c>
      <c r="C11" s="9" t="s">
        <v>47</v>
      </c>
      <c r="D11" s="6">
        <v>360</v>
      </c>
      <c r="E11" s="9">
        <v>1</v>
      </c>
      <c r="F11" s="6">
        <f>D11*E11</f>
        <v>360</v>
      </c>
      <c r="G11" s="15">
        <v>6</v>
      </c>
      <c r="H11" s="28">
        <f>SUM(F11*G11)</f>
        <v>2160</v>
      </c>
      <c r="I11" s="7">
        <v>19.51</v>
      </c>
      <c r="J11" s="8">
        <f>SUM(H11*I11)</f>
        <v>42141.600000000006</v>
      </c>
    </row>
    <row r="12" spans="1:10" ht="25.5">
      <c r="A12" s="13">
        <v>3551.103</v>
      </c>
      <c r="B12" s="9" t="s">
        <v>64</v>
      </c>
      <c r="C12" s="9" t="s">
        <v>47</v>
      </c>
      <c r="D12" s="6">
        <v>90</v>
      </c>
      <c r="E12" s="9">
        <v>1</v>
      </c>
      <c r="F12" s="6">
        <f>D12*E12</f>
        <v>90</v>
      </c>
      <c r="G12" s="15">
        <v>18</v>
      </c>
      <c r="H12" s="28">
        <f>SUM(F12*G12)</f>
        <v>1620</v>
      </c>
      <c r="I12" s="7">
        <v>19.51</v>
      </c>
      <c r="J12" s="8">
        <f>SUM(H12*I12)</f>
        <v>31606.2</v>
      </c>
    </row>
    <row r="13" spans="1:10" ht="25.5">
      <c r="A13" s="13">
        <v>3551.103</v>
      </c>
      <c r="B13" s="9" t="s">
        <v>63</v>
      </c>
      <c r="C13" s="9" t="s">
        <v>47</v>
      </c>
      <c r="D13" s="6">
        <v>5</v>
      </c>
      <c r="E13" s="9">
        <v>1</v>
      </c>
      <c r="F13" s="6">
        <f t="shared" si="0"/>
        <v>5</v>
      </c>
      <c r="G13" s="15">
        <v>18</v>
      </c>
      <c r="H13" s="28">
        <f t="shared" si="1"/>
        <v>90</v>
      </c>
      <c r="I13" s="7">
        <v>19.51</v>
      </c>
      <c r="J13" s="8">
        <f t="shared" si="2"/>
        <v>1755.9</v>
      </c>
    </row>
    <row r="14" spans="1:10" ht="63.75">
      <c r="A14" s="9" t="s">
        <v>94</v>
      </c>
      <c r="B14" s="9" t="s">
        <v>65</v>
      </c>
      <c r="C14" s="9" t="s">
        <v>66</v>
      </c>
      <c r="D14" s="6">
        <v>35</v>
      </c>
      <c r="E14" s="9">
        <v>1</v>
      </c>
      <c r="F14" s="6">
        <f t="shared" si="0"/>
        <v>35</v>
      </c>
      <c r="G14" s="15">
        <v>5</v>
      </c>
      <c r="H14" s="28">
        <f t="shared" si="1"/>
        <v>175</v>
      </c>
      <c r="I14" s="7">
        <v>19.51</v>
      </c>
      <c r="J14" s="8">
        <f t="shared" si="2"/>
        <v>3414.2500000000005</v>
      </c>
    </row>
    <row r="15" spans="1:10" ht="38.25">
      <c r="A15" s="9" t="s">
        <v>112</v>
      </c>
      <c r="B15" s="9" t="s">
        <v>67</v>
      </c>
      <c r="C15" s="9" t="s">
        <v>47</v>
      </c>
      <c r="D15" s="6">
        <v>10</v>
      </c>
      <c r="E15" s="9">
        <v>1</v>
      </c>
      <c r="F15" s="6">
        <f t="shared" si="0"/>
        <v>10</v>
      </c>
      <c r="G15" s="15">
        <v>10</v>
      </c>
      <c r="H15" s="28">
        <f t="shared" si="1"/>
        <v>100</v>
      </c>
      <c r="I15" s="7">
        <v>19.51</v>
      </c>
      <c r="J15" s="8">
        <f t="shared" si="2"/>
        <v>1951.0000000000002</v>
      </c>
    </row>
    <row r="16" spans="1:10" ht="38.25">
      <c r="A16" s="13" t="s">
        <v>113</v>
      </c>
      <c r="B16" s="9" t="s">
        <v>68</v>
      </c>
      <c r="C16" s="9" t="s">
        <v>47</v>
      </c>
      <c r="D16" s="6">
        <v>80</v>
      </c>
      <c r="E16" s="9">
        <v>1</v>
      </c>
      <c r="F16" s="6">
        <f t="shared" si="0"/>
        <v>80</v>
      </c>
      <c r="G16" s="15">
        <v>20</v>
      </c>
      <c r="H16" s="28">
        <f t="shared" si="1"/>
        <v>1600</v>
      </c>
      <c r="I16" s="7">
        <v>19.51</v>
      </c>
      <c r="J16" s="8">
        <f t="shared" si="2"/>
        <v>31216.000000000004</v>
      </c>
    </row>
    <row r="17" spans="1:10" ht="12.75">
      <c r="A17" s="5"/>
      <c r="B17" s="5"/>
      <c r="C17" s="5"/>
      <c r="D17" s="5"/>
      <c r="E17" s="5"/>
      <c r="F17" s="5"/>
      <c r="G17" s="5"/>
      <c r="H17" s="29"/>
      <c r="I17" s="5"/>
      <c r="J17" s="5"/>
    </row>
    <row r="18" spans="1:10" ht="12.75">
      <c r="A18" s="5" t="s">
        <v>80</v>
      </c>
      <c r="B18" s="5" t="s">
        <v>98</v>
      </c>
      <c r="C18" s="5"/>
      <c r="D18" s="6"/>
      <c r="E18" s="5"/>
      <c r="F18" s="6">
        <f>SUM(F5:F16)</f>
        <v>1032</v>
      </c>
      <c r="G18" s="5"/>
      <c r="H18" s="30">
        <f>SUM(H5:H16)</f>
        <v>11011</v>
      </c>
      <c r="I18" s="5"/>
      <c r="J18" s="8">
        <f>SUM(J5:J16)</f>
        <v>214824.61000000002</v>
      </c>
    </row>
  </sheetData>
  <mergeCells count="1">
    <mergeCell ref="A1:J2"/>
  </mergeCells>
  <printOptions gridLines="1" horizontalCentered="1" verticalCentered="1"/>
  <pageMargins left="0.75" right="0.75" top="1" bottom="1" header="0.5" footer="0.5"/>
  <pageSetup horizontalDpi="600" verticalDpi="600" orientation="landscape" scale="88" r:id="rId1"/>
  <headerFooter alignWithMargins="0">
    <oddHeader>&amp;C7 CFR PART 3551
MUTUAL AND SELF-HELP
HOUSING PROGRAMS
</oddHeader>
    <oddFooter>&amp;CPage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10.7109375" style="0" customWidth="1"/>
    <col min="4" max="4" width="12.57421875" style="0" customWidth="1"/>
    <col min="6" max="6" width="12.8515625" style="0" customWidth="1"/>
    <col min="7" max="7" width="15.421875" style="0" customWidth="1"/>
    <col min="9" max="9" width="14.00390625" style="0" customWidth="1"/>
    <col min="10" max="10" width="11.57421875" style="0" customWidth="1"/>
  </cols>
  <sheetData>
    <row r="1" spans="1:10" ht="34.5" customHeight="1">
      <c r="A1" s="47" t="s">
        <v>99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5">
      <c r="A2" s="3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26</v>
      </c>
      <c r="G2" s="3" t="s">
        <v>6</v>
      </c>
      <c r="H2" s="3" t="s">
        <v>7</v>
      </c>
      <c r="I2" s="3" t="s">
        <v>8</v>
      </c>
      <c r="J2" s="3" t="s">
        <v>28</v>
      </c>
    </row>
    <row r="3" spans="1:10" ht="12.75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spans="1:10" ht="25.5">
      <c r="A4" s="24" t="s">
        <v>95</v>
      </c>
      <c r="B4" s="22" t="s">
        <v>29</v>
      </c>
      <c r="C4" s="22" t="s">
        <v>30</v>
      </c>
      <c r="D4" s="16">
        <v>224</v>
      </c>
      <c r="E4" s="16">
        <v>1</v>
      </c>
      <c r="F4" s="16">
        <v>224</v>
      </c>
      <c r="G4" s="27">
        <v>0.75</v>
      </c>
      <c r="H4" s="31">
        <f aca="true" t="shared" si="0" ref="H4:H12">SUM(F4*G4)</f>
        <v>168</v>
      </c>
      <c r="I4" s="17">
        <v>19.51</v>
      </c>
      <c r="J4" s="32">
        <f aca="true" t="shared" si="1" ref="J4:J12">SUM(H4*I4)</f>
        <v>3277.6800000000003</v>
      </c>
    </row>
    <row r="5" spans="1:10" ht="25.5">
      <c r="A5" s="24" t="s">
        <v>96</v>
      </c>
      <c r="B5" s="22" t="s">
        <v>31</v>
      </c>
      <c r="C5" s="22" t="s">
        <v>32</v>
      </c>
      <c r="D5" s="16">
        <v>140</v>
      </c>
      <c r="E5" s="16">
        <v>1</v>
      </c>
      <c r="F5" s="16">
        <v>140</v>
      </c>
      <c r="G5" s="27">
        <v>3</v>
      </c>
      <c r="H5" s="31">
        <f t="shared" si="0"/>
        <v>420</v>
      </c>
      <c r="I5" s="17">
        <v>19.51</v>
      </c>
      <c r="J5" s="32">
        <f t="shared" si="1"/>
        <v>8194.2</v>
      </c>
    </row>
    <row r="6" spans="1:10" ht="25.5">
      <c r="A6" s="24" t="s">
        <v>104</v>
      </c>
      <c r="B6" s="22" t="s">
        <v>22</v>
      </c>
      <c r="C6" s="22" t="s">
        <v>23</v>
      </c>
      <c r="D6" s="16">
        <v>140</v>
      </c>
      <c r="E6" s="16">
        <v>1</v>
      </c>
      <c r="F6" s="16">
        <v>140</v>
      </c>
      <c r="G6" s="27">
        <v>0.16</v>
      </c>
      <c r="H6" s="31">
        <f t="shared" si="0"/>
        <v>22.400000000000002</v>
      </c>
      <c r="I6" s="17">
        <v>19.51</v>
      </c>
      <c r="J6" s="32">
        <f t="shared" si="1"/>
        <v>437.02400000000006</v>
      </c>
    </row>
    <row r="7" spans="1:10" ht="25.5">
      <c r="A7" s="24" t="s">
        <v>41</v>
      </c>
      <c r="B7" s="22" t="s">
        <v>33</v>
      </c>
      <c r="C7" s="22" t="s">
        <v>34</v>
      </c>
      <c r="D7" s="16">
        <v>140</v>
      </c>
      <c r="E7" s="16">
        <v>1</v>
      </c>
      <c r="F7" s="16">
        <v>140</v>
      </c>
      <c r="G7" s="27">
        <v>0.25</v>
      </c>
      <c r="H7" s="31">
        <f t="shared" si="0"/>
        <v>35</v>
      </c>
      <c r="I7" s="17">
        <v>19.51</v>
      </c>
      <c r="J7" s="32">
        <f t="shared" si="1"/>
        <v>682.85</v>
      </c>
    </row>
    <row r="8" spans="1:10" ht="38.25">
      <c r="A8" s="25" t="s">
        <v>41</v>
      </c>
      <c r="B8" s="26" t="s">
        <v>35</v>
      </c>
      <c r="C8" s="26" t="s">
        <v>36</v>
      </c>
      <c r="D8" s="18">
        <v>140</v>
      </c>
      <c r="E8" s="18">
        <v>1</v>
      </c>
      <c r="F8" s="16">
        <v>140</v>
      </c>
      <c r="G8" s="27">
        <v>0.25</v>
      </c>
      <c r="H8" s="31">
        <f t="shared" si="0"/>
        <v>35</v>
      </c>
      <c r="I8" s="17">
        <v>19.51</v>
      </c>
      <c r="J8" s="32">
        <f t="shared" si="1"/>
        <v>682.85</v>
      </c>
    </row>
    <row r="9" spans="1:10" ht="25.5">
      <c r="A9" s="9" t="s">
        <v>117</v>
      </c>
      <c r="B9" s="9" t="s">
        <v>44</v>
      </c>
      <c r="C9" s="9" t="s">
        <v>72</v>
      </c>
      <c r="D9" s="18">
        <v>230</v>
      </c>
      <c r="E9" s="9">
        <v>1</v>
      </c>
      <c r="F9" s="16">
        <v>230</v>
      </c>
      <c r="G9" s="27">
        <v>0.5</v>
      </c>
      <c r="H9" s="31">
        <f t="shared" si="0"/>
        <v>115</v>
      </c>
      <c r="I9" s="17">
        <v>19.51</v>
      </c>
      <c r="J9" s="32">
        <f t="shared" si="1"/>
        <v>2243.65</v>
      </c>
    </row>
    <row r="10" spans="1:10" ht="25.5">
      <c r="A10" s="24" t="s">
        <v>100</v>
      </c>
      <c r="B10" s="22" t="s">
        <v>21</v>
      </c>
      <c r="C10" s="22" t="s">
        <v>37</v>
      </c>
      <c r="D10" s="16">
        <v>90</v>
      </c>
      <c r="E10" s="16">
        <v>1</v>
      </c>
      <c r="F10" s="16">
        <v>90</v>
      </c>
      <c r="G10" s="27">
        <v>3</v>
      </c>
      <c r="H10" s="31">
        <f t="shared" si="0"/>
        <v>270</v>
      </c>
      <c r="I10" s="17">
        <v>19.51</v>
      </c>
      <c r="J10" s="32">
        <f t="shared" si="1"/>
        <v>5267.700000000001</v>
      </c>
    </row>
    <row r="11" spans="1:10" ht="25.5">
      <c r="A11" s="24" t="s">
        <v>101</v>
      </c>
      <c r="B11" s="22" t="s">
        <v>38</v>
      </c>
      <c r="C11" s="22" t="s">
        <v>81</v>
      </c>
      <c r="D11" s="16">
        <v>90</v>
      </c>
      <c r="E11" s="16">
        <v>1</v>
      </c>
      <c r="F11" s="16">
        <v>90</v>
      </c>
      <c r="G11" s="27">
        <v>1</v>
      </c>
      <c r="H11" s="31">
        <f t="shared" si="0"/>
        <v>90</v>
      </c>
      <c r="I11" s="17">
        <v>19.51</v>
      </c>
      <c r="J11" s="32">
        <f t="shared" si="1"/>
        <v>1755.9</v>
      </c>
    </row>
    <row r="12" spans="1:10" ht="25.5">
      <c r="A12" s="25" t="s">
        <v>102</v>
      </c>
      <c r="B12" s="26" t="s">
        <v>39</v>
      </c>
      <c r="C12" s="26" t="s">
        <v>40</v>
      </c>
      <c r="D12" s="18">
        <v>45</v>
      </c>
      <c r="E12" s="18">
        <v>1</v>
      </c>
      <c r="F12" s="16">
        <v>45</v>
      </c>
      <c r="G12" s="27">
        <v>1.5</v>
      </c>
      <c r="H12" s="31">
        <f t="shared" si="0"/>
        <v>67.5</v>
      </c>
      <c r="I12" s="17">
        <v>19.51</v>
      </c>
      <c r="J12" s="32">
        <f t="shared" si="1"/>
        <v>1316.9250000000002</v>
      </c>
    </row>
    <row r="13" spans="1:10" ht="12.75">
      <c r="A13" s="21"/>
      <c r="B13" s="22"/>
      <c r="C13" s="21"/>
      <c r="D13" s="6"/>
      <c r="E13" s="9"/>
      <c r="F13" s="6"/>
      <c r="G13" s="15"/>
      <c r="H13" s="28"/>
      <c r="I13" s="7"/>
      <c r="J13" s="8"/>
    </row>
    <row r="14" spans="1:10" ht="12.75">
      <c r="A14" s="23"/>
      <c r="B14" s="22"/>
      <c r="C14" s="21"/>
      <c r="D14" s="6"/>
      <c r="E14" s="9"/>
      <c r="F14" s="6"/>
      <c r="G14" s="15"/>
      <c r="H14" s="28"/>
      <c r="I14" s="7"/>
      <c r="J14" s="8"/>
    </row>
    <row r="15" spans="1:11" ht="12.75">
      <c r="A15" s="21" t="s">
        <v>24</v>
      </c>
      <c r="B15" s="22"/>
      <c r="C15" s="21"/>
      <c r="D15" s="6"/>
      <c r="E15" s="9"/>
      <c r="F15" s="33">
        <v>0</v>
      </c>
      <c r="G15" s="34"/>
      <c r="H15" s="33">
        <v>0</v>
      </c>
      <c r="I15" s="35"/>
      <c r="J15" s="35">
        <v>0</v>
      </c>
      <c r="K15" s="36"/>
    </row>
    <row r="16" spans="1:10" ht="12.75">
      <c r="A16" s="21"/>
      <c r="B16" s="22"/>
      <c r="C16" s="21"/>
      <c r="D16" s="6"/>
      <c r="E16" s="9"/>
      <c r="F16" s="6"/>
      <c r="G16" s="15"/>
      <c r="H16" s="28"/>
      <c r="I16" s="7"/>
      <c r="J16" s="8"/>
    </row>
    <row r="17" spans="1:10" ht="25.5">
      <c r="A17" s="22" t="s">
        <v>105</v>
      </c>
      <c r="C17" s="21"/>
      <c r="D17" s="6"/>
      <c r="E17" s="9"/>
      <c r="F17" s="37">
        <v>3031</v>
      </c>
      <c r="G17" s="38"/>
      <c r="H17" s="37">
        <v>7687</v>
      </c>
      <c r="I17" s="39"/>
      <c r="J17" s="37">
        <v>149971</v>
      </c>
    </row>
    <row r="18" spans="1:10" ht="12.75">
      <c r="A18" s="21"/>
      <c r="B18" s="22"/>
      <c r="C18" s="21"/>
      <c r="D18" s="6"/>
      <c r="E18" s="9"/>
      <c r="F18" s="6"/>
      <c r="G18" s="15"/>
      <c r="H18" s="28"/>
      <c r="I18" s="7"/>
      <c r="J18" s="8"/>
    </row>
    <row r="19" spans="1:10" ht="25.5">
      <c r="A19" s="22" t="s">
        <v>106</v>
      </c>
      <c r="B19" s="22"/>
      <c r="C19" s="21"/>
      <c r="D19" s="6"/>
      <c r="E19" s="9"/>
      <c r="F19" s="40">
        <v>1032</v>
      </c>
      <c r="G19" s="15"/>
      <c r="H19" s="6">
        <v>11011</v>
      </c>
      <c r="I19" s="7"/>
      <c r="J19" s="8">
        <v>214825</v>
      </c>
    </row>
    <row r="20" spans="1:10" ht="12.75">
      <c r="A20" s="21"/>
      <c r="B20" s="21"/>
      <c r="C20" s="21"/>
      <c r="D20" s="6"/>
      <c r="E20" s="5"/>
      <c r="F20" s="5"/>
      <c r="G20" s="15"/>
      <c r="H20" s="5"/>
      <c r="I20" s="5"/>
      <c r="J20" s="5"/>
    </row>
    <row r="21" spans="1:10" ht="12.75">
      <c r="A21" s="22" t="s">
        <v>25</v>
      </c>
      <c r="B21" s="5"/>
      <c r="C21" s="21"/>
      <c r="D21" s="6"/>
      <c r="E21" s="5"/>
      <c r="F21" s="40">
        <f>SUM(F15:F20)</f>
        <v>4063</v>
      </c>
      <c r="G21" s="5"/>
      <c r="H21" s="6">
        <f>SUM(H15:H20)</f>
        <v>18698</v>
      </c>
      <c r="I21" s="5"/>
      <c r="J21" s="8">
        <f>SUM(J15:J20)</f>
        <v>364796</v>
      </c>
    </row>
  </sheetData>
  <mergeCells count="1">
    <mergeCell ref="A1:J1"/>
  </mergeCells>
  <printOptions gridLines="1" horizontalCentered="1" verticalCentered="1"/>
  <pageMargins left="0.75" right="0.75" top="1" bottom="1" header="0.5" footer="0.5"/>
  <pageSetup horizontalDpi="600" verticalDpi="600" orientation="landscape" scale="80" r:id="rId1"/>
  <headerFooter alignWithMargins="0">
    <oddHeader>&amp;C7 CFR PART 3551
MUTUAL AND SELF-HELP HOUSING PROGRAMS 
</oddHeader>
    <oddFooter>&amp;CPage 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Carter</dc:creator>
  <cp:keywords/>
  <dc:description/>
  <cp:lastModifiedBy>debra.mangrum</cp:lastModifiedBy>
  <cp:lastPrinted>2007-03-19T15:15:51Z</cp:lastPrinted>
  <dcterms:created xsi:type="dcterms:W3CDTF">1990-01-01T07:41:37Z</dcterms:created>
  <dcterms:modified xsi:type="dcterms:W3CDTF">2007-03-19T15:16:43Z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