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14895" windowHeight="9090" activeTab="1"/>
  </bookViews>
  <sheets>
    <sheet name="Sheet1" sheetId="1" r:id="rId1"/>
    <sheet name="01voltb" sheetId="2" r:id="rId2"/>
  </sheets>
  <definedNames>
    <definedName name="_xlnm.Print_Area" localSheetId="1">'01voltb'!$A$1:$L$40</definedName>
    <definedName name="_xlnm.Print_Titles" localSheetId="1">'01voltb'!$2:$12</definedName>
  </definedNames>
  <calcPr fullCalcOnLoad="1"/>
</workbook>
</file>

<file path=xl/sharedStrings.xml><?xml version="1.0" encoding="utf-8"?>
<sst xmlns="http://schemas.openxmlformats.org/spreadsheetml/2006/main" count="86" uniqueCount="64">
  <si>
    <t>CURRENT INDUSTRIAL REPORTS</t>
  </si>
  <si>
    <t>Panel Size, Burden Hours, Coverage, and Response Rates</t>
  </si>
  <si>
    <t>Form</t>
  </si>
  <si>
    <t>Frequency</t>
  </si>
  <si>
    <t>Universe</t>
  </si>
  <si>
    <t>Sample</t>
  </si>
  <si>
    <t>Establishment</t>
  </si>
  <si>
    <t>Total</t>
  </si>
  <si>
    <t>Hours</t>
  </si>
  <si>
    <t>Minutes</t>
  </si>
  <si>
    <t>Coverage</t>
  </si>
  <si>
    <t>Response</t>
  </si>
  <si>
    <t>Number</t>
  </si>
  <si>
    <t>Size</t>
  </si>
  <si>
    <t>Mailed</t>
  </si>
  <si>
    <t>Burden</t>
  </si>
  <si>
    <t>Rate</t>
  </si>
  <si>
    <t>Rates</t>
  </si>
  <si>
    <t>Annually</t>
  </si>
  <si>
    <t>Quarterly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</si>
  <si>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</si>
  <si>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</si>
  <si>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</si>
  <si>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</si>
  <si>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</si>
  <si>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</si>
  <si>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</si>
  <si>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</si>
  <si>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</si>
  <si>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</si>
  <si>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>Annual</t>
  </si>
  <si>
    <t>TOTALS:</t>
  </si>
  <si>
    <t>*The total in column "6" equals the summation of columns "5 and 6."</t>
  </si>
  <si>
    <t>This total represents the "Number of Respondents," in Item 13.a on the OMB 83-I.</t>
  </si>
  <si>
    <t>Monthly /</t>
  </si>
  <si>
    <t>(13)</t>
  </si>
  <si>
    <t>(15)</t>
  </si>
  <si>
    <t>M311J</t>
  </si>
  <si>
    <t>Monthly</t>
  </si>
  <si>
    <t>M313N</t>
  </si>
  <si>
    <t>M313P</t>
  </si>
  <si>
    <t>M327G</t>
  </si>
  <si>
    <t>MQ311A</t>
  </si>
  <si>
    <t>MQ315A</t>
  </si>
  <si>
    <t>MQ325A</t>
  </si>
  <si>
    <t>MQ325F</t>
  </si>
  <si>
    <t>MQ333W</t>
  </si>
  <si>
    <t>MA314Q</t>
  </si>
  <si>
    <t>MA321T</t>
  </si>
  <si>
    <t>MA325G</t>
  </si>
  <si>
    <t>MA333P</t>
  </si>
  <si>
    <t>MA335E</t>
  </si>
  <si>
    <t>MA335J</t>
  </si>
  <si>
    <t>Wave II Clearance Worksheet</t>
  </si>
  <si>
    <t>Yearly</t>
  </si>
  <si>
    <t>Responses</t>
  </si>
  <si>
    <t>MQ313A</t>
  </si>
  <si>
    <t>2007 Mandatory and Voluntary Surveys</t>
  </si>
  <si>
    <t>MA311D</t>
  </si>
  <si>
    <t>MA333N</t>
  </si>
  <si>
    <t>MA336G</t>
  </si>
  <si>
    <t>MA311D, MA333N, and MA336G made mandatory during an economic census year.</t>
  </si>
  <si>
    <t>AVERAGE:</t>
  </si>
  <si>
    <t>ATTACHMENT D-2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</si>
</sst>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E+00"/>
    <numFmt numFmtId="168" formatCode="#,##0;[Red]#,##0"/>
    <numFmt numFmtId="169" formatCode="0;[Red]0"/>
    <numFmt numFmtId="170" formatCode="#,##0.00;[Red]#,##0.00"/>
    <numFmt numFmtId="171" formatCode="0.000"/>
  </numFmts>
  <fonts count="13">
    <font>
      <sz val="10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SWISS"/>
      <family val="0"/>
    </font>
    <font>
      <b/>
      <sz val="12"/>
      <color indexed="8"/>
      <name val="SWISS"/>
      <family val="0"/>
    </font>
    <font>
      <sz val="12"/>
      <color indexed="8"/>
      <name val="SWISS"/>
      <family val="0"/>
    </font>
    <font>
      <sz val="10"/>
      <color indexed="8"/>
      <name val="SWISS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16"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8" fillId="0" borderId="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2" xfId="0" applyNumberFormat="1" applyFont="1" applyBorder="1" applyAlignment="1">
      <alignment horizontal="centerContinuous"/>
    </xf>
    <xf numFmtId="0" fontId="8" fillId="0" borderId="3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4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centerContinuous"/>
    </xf>
    <xf numFmtId="0" fontId="11" fillId="0" borderId="2" xfId="0" applyNumberFormat="1" applyFont="1" applyBorder="1" applyAlignment="1">
      <alignment horizontal="centerContinuous"/>
    </xf>
    <xf numFmtId="0" fontId="8" fillId="0" borderId="5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0" fontId="8" fillId="0" borderId="7" xfId="0" applyNumberFormat="1" applyFont="1" applyBorder="1" applyAlignment="1">
      <alignment/>
    </xf>
    <xf numFmtId="0" fontId="8" fillId="0" borderId="4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5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9" fillId="0" borderId="14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171" fontId="8" fillId="0" borderId="14" xfId="0" applyNumberFormat="1" applyFont="1" applyFill="1" applyBorder="1" applyAlignment="1">
      <alignment/>
    </xf>
    <xf numFmtId="0" fontId="11" fillId="0" borderId="15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1" fillId="0" borderId="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168" fontId="9" fillId="0" borderId="13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right" vertical="center"/>
    </xf>
    <xf numFmtId="0" fontId="9" fillId="0" borderId="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166" fontId="9" fillId="0" borderId="6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vertical="center"/>
    </xf>
    <xf numFmtId="168" fontId="9" fillId="0" borderId="6" xfId="0" applyNumberFormat="1" applyFont="1" applyBorder="1" applyAlignment="1">
      <alignment horizontal="right" vertical="center"/>
    </xf>
    <xf numFmtId="166" fontId="9" fillId="2" borderId="6" xfId="0" applyNumberFormat="1" applyFont="1" applyFill="1" applyBorder="1" applyAlignment="1">
      <alignment horizontal="right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166" fontId="9" fillId="2" borderId="10" xfId="0" applyNumberFormat="1" applyFont="1" applyFill="1" applyBorder="1" applyAlignment="1">
      <alignment horizontal="right" vertical="center"/>
    </xf>
    <xf numFmtId="164" fontId="9" fillId="0" borderId="10" xfId="0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166" fontId="9" fillId="0" borderId="15" xfId="0" applyNumberFormat="1" applyFont="1" applyBorder="1" applyAlignment="1">
      <alignment horizontal="right" vertical="center"/>
    </xf>
    <xf numFmtId="164" fontId="11" fillId="0" borderId="10" xfId="0" applyFont="1" applyBorder="1" applyAlignment="1">
      <alignment horizontal="right" vertical="center"/>
    </xf>
    <xf numFmtId="3" fontId="9" fillId="0" borderId="19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3" fontId="8" fillId="0" borderId="20" xfId="0" applyNumberFormat="1" applyFont="1" applyFill="1" applyBorder="1" applyAlignment="1">
      <alignment/>
    </xf>
    <xf numFmtId="0" fontId="9" fillId="0" borderId="6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9" fillId="0" borderId="21" xfId="0" applyNumberFormat="1" applyFont="1" applyBorder="1" applyAlignment="1">
      <alignment vertical="center"/>
    </xf>
    <xf numFmtId="0" fontId="8" fillId="0" borderId="6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0" fillId="0" borderId="6" xfId="0" applyNumberFormat="1" applyFont="1" applyBorder="1" applyAlignment="1">
      <alignment/>
    </xf>
    <xf numFmtId="0" fontId="8" fillId="0" borderId="22" xfId="0" applyNumberFormat="1" applyFont="1" applyBorder="1" applyAlignment="1">
      <alignment horizontal="right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166" fontId="9" fillId="0" borderId="6" xfId="0" applyNumberFormat="1" applyFont="1" applyFill="1" applyBorder="1" applyAlignment="1">
      <alignment horizontal="right" vertical="center"/>
    </xf>
    <xf numFmtId="164" fontId="11" fillId="0" borderId="16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166" fontId="9" fillId="0" borderId="10" xfId="0" applyNumberFormat="1" applyFont="1" applyFill="1" applyBorder="1" applyAlignment="1">
      <alignment horizontal="right" vertical="center"/>
    </xf>
    <xf numFmtId="164" fontId="9" fillId="0" borderId="10" xfId="0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2"/>
  <sheetViews>
    <sheetView tabSelected="1" showOutlineSymbols="0" workbookViewId="0" topLeftCell="A1">
      <pane ySplit="12" topLeftCell="BM13" activePane="bottomLeft" state="frozen"/>
      <selection pane="topLeft" activeCell="A1" sqref="A1"/>
      <selection pane="bottomLeft" activeCell="J32" sqref="J32"/>
    </sheetView>
  </sheetViews>
  <sheetFormatPr defaultColWidth="9.00390625" defaultRowHeight="12.75"/>
  <cols>
    <col min="1" max="3" width="12.75390625" style="0" customWidth="1"/>
    <col min="4" max="4" width="9.75390625" style="0" customWidth="1"/>
    <col min="5" max="5" width="15.125" style="0" customWidth="1"/>
    <col min="6" max="6" width="15.00390625" style="0" customWidth="1"/>
    <col min="7" max="7" width="11.375" style="0" customWidth="1"/>
    <col min="8" max="8" width="7.25390625" style="0" customWidth="1"/>
    <col min="9" max="9" width="9.375" style="0" customWidth="1"/>
    <col min="10" max="10" width="8.125" style="0" customWidth="1"/>
    <col min="11" max="11" width="10.625" style="0" customWidth="1"/>
    <col min="12" max="13" width="10.75390625" style="0" customWidth="1"/>
    <col min="14" max="16384" width="10.75390625" style="9" customWidth="1"/>
  </cols>
  <sheetData>
    <row r="1" ht="12.75">
      <c r="K1" s="95"/>
    </row>
    <row r="2" spans="1:13" ht="15.75">
      <c r="A2" s="6" t="s">
        <v>0</v>
      </c>
      <c r="B2" s="14"/>
      <c r="C2" s="14"/>
      <c r="D2" s="14"/>
      <c r="E2" s="14"/>
      <c r="F2" s="14"/>
      <c r="G2" s="14"/>
      <c r="H2" s="14"/>
      <c r="I2" s="14"/>
      <c r="J2" s="14"/>
      <c r="L2" s="96" t="s">
        <v>63</v>
      </c>
      <c r="M2" s="4"/>
    </row>
    <row r="3" spans="1:13" ht="15.75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  <c r="L3" s="18"/>
      <c r="M3" s="4"/>
    </row>
    <row r="4" spans="1:13" ht="15.75">
      <c r="A4" s="19" t="s">
        <v>57</v>
      </c>
      <c r="B4" s="7"/>
      <c r="C4" s="7"/>
      <c r="D4" s="7"/>
      <c r="E4" s="7"/>
      <c r="F4" s="7"/>
      <c r="G4" s="7"/>
      <c r="H4" s="7"/>
      <c r="I4" s="20"/>
      <c r="J4" s="8"/>
      <c r="K4" s="8"/>
      <c r="L4" s="13"/>
      <c r="M4" s="4"/>
    </row>
    <row r="5" spans="1:13" ht="15.75">
      <c r="A5" s="19" t="s">
        <v>53</v>
      </c>
      <c r="B5" s="7"/>
      <c r="C5" s="7"/>
      <c r="D5" s="7"/>
      <c r="E5" s="20"/>
      <c r="F5" s="7"/>
      <c r="G5" s="7"/>
      <c r="H5" s="7"/>
      <c r="I5" s="7"/>
      <c r="J5" s="8"/>
      <c r="K5" s="8"/>
      <c r="L5" s="13"/>
      <c r="M5" s="4"/>
    </row>
    <row r="6" spans="1:13" ht="15.75">
      <c r="A6" s="19" t="s">
        <v>1</v>
      </c>
      <c r="B6" s="20"/>
      <c r="C6" s="7"/>
      <c r="D6" s="7"/>
      <c r="E6" s="20"/>
      <c r="F6" s="7"/>
      <c r="G6" s="7"/>
      <c r="H6" s="7"/>
      <c r="I6" s="7"/>
      <c r="J6" s="7"/>
      <c r="K6" s="8"/>
      <c r="L6" s="21"/>
      <c r="M6" s="4"/>
    </row>
    <row r="7" spans="1:13" ht="15.7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4"/>
    </row>
    <row r="8" spans="1:13" ht="15.75">
      <c r="A8" s="25"/>
      <c r="B8" s="26"/>
      <c r="C8" s="26"/>
      <c r="D8" s="26"/>
      <c r="E8" s="26"/>
      <c r="F8" s="26" t="s">
        <v>6</v>
      </c>
      <c r="G8" s="27"/>
      <c r="H8" s="28"/>
      <c r="I8" s="26"/>
      <c r="J8" s="26"/>
      <c r="K8" s="26"/>
      <c r="L8" s="27"/>
      <c r="M8" s="5"/>
    </row>
    <row r="9" spans="1:13" ht="15.75">
      <c r="A9" s="25"/>
      <c r="B9" s="29"/>
      <c r="C9" s="26"/>
      <c r="D9" s="26"/>
      <c r="E9" s="26" t="s">
        <v>6</v>
      </c>
      <c r="F9" s="26" t="s">
        <v>14</v>
      </c>
      <c r="G9" s="27" t="s">
        <v>7</v>
      </c>
      <c r="H9" s="16"/>
      <c r="I9" s="29"/>
      <c r="J9" s="26" t="s">
        <v>7</v>
      </c>
      <c r="K9" s="26"/>
      <c r="L9" s="27"/>
      <c r="M9" s="5"/>
    </row>
    <row r="10" spans="1:13" ht="15.75">
      <c r="A10" s="25" t="s">
        <v>2</v>
      </c>
      <c r="B10" s="29"/>
      <c r="C10" s="26" t="s">
        <v>4</v>
      </c>
      <c r="D10" s="26" t="s">
        <v>5</v>
      </c>
      <c r="E10" s="26" t="s">
        <v>14</v>
      </c>
      <c r="F10" s="26" t="s">
        <v>34</v>
      </c>
      <c r="G10" s="27" t="s">
        <v>54</v>
      </c>
      <c r="H10" s="16"/>
      <c r="I10" s="29"/>
      <c r="J10" s="26" t="s">
        <v>15</v>
      </c>
      <c r="K10" s="26" t="s">
        <v>11</v>
      </c>
      <c r="L10" s="27" t="s">
        <v>10</v>
      </c>
      <c r="M10" s="5"/>
    </row>
    <row r="11" spans="1:13" ht="15.75">
      <c r="A11" s="25" t="s">
        <v>12</v>
      </c>
      <c r="B11" s="26" t="s">
        <v>3</v>
      </c>
      <c r="C11" s="26" t="s">
        <v>13</v>
      </c>
      <c r="D11" s="26" t="s">
        <v>13</v>
      </c>
      <c r="E11" s="26" t="s">
        <v>18</v>
      </c>
      <c r="F11" s="26" t="s">
        <v>19</v>
      </c>
      <c r="G11" s="27" t="s">
        <v>55</v>
      </c>
      <c r="H11" s="28" t="s">
        <v>8</v>
      </c>
      <c r="I11" s="26" t="s">
        <v>9</v>
      </c>
      <c r="J11" s="26" t="s">
        <v>8</v>
      </c>
      <c r="K11" s="26" t="s">
        <v>16</v>
      </c>
      <c r="L11" s="27" t="s">
        <v>17</v>
      </c>
      <c r="M11" s="5"/>
    </row>
    <row r="12" spans="1:13" ht="15.75">
      <c r="A12" s="30" t="s">
        <v>20</v>
      </c>
      <c r="B12" s="30" t="s">
        <v>21</v>
      </c>
      <c r="C12" s="30" t="s">
        <v>22</v>
      </c>
      <c r="D12" s="30" t="s">
        <v>23</v>
      </c>
      <c r="E12" s="30" t="s">
        <v>24</v>
      </c>
      <c r="F12" s="30" t="s">
        <v>25</v>
      </c>
      <c r="G12" s="31" t="s">
        <v>26</v>
      </c>
      <c r="H12" s="32" t="s">
        <v>27</v>
      </c>
      <c r="I12" s="33" t="s">
        <v>28</v>
      </c>
      <c r="J12" s="31" t="s">
        <v>29</v>
      </c>
      <c r="K12" s="32" t="s">
        <v>35</v>
      </c>
      <c r="L12" s="31" t="s">
        <v>36</v>
      </c>
      <c r="M12" s="5"/>
    </row>
    <row r="13" spans="1:13" s="60" customFormat="1" ht="23.25" customHeight="1">
      <c r="A13" s="34" t="s">
        <v>37</v>
      </c>
      <c r="B13" s="51" t="s">
        <v>38</v>
      </c>
      <c r="C13" s="52">
        <v>123</v>
      </c>
      <c r="D13" s="53">
        <v>123</v>
      </c>
      <c r="E13" s="52">
        <v>22</v>
      </c>
      <c r="F13" s="53">
        <v>103</v>
      </c>
      <c r="G13" s="54">
        <f>+F13*12+E13</f>
        <v>1258</v>
      </c>
      <c r="H13" s="55">
        <v>0</v>
      </c>
      <c r="I13" s="56">
        <v>20</v>
      </c>
      <c r="J13" s="57">
        <f aca="true" t="shared" si="0" ref="J13:J28">(H13+(I13/60))*G13</f>
        <v>419.3333333333333</v>
      </c>
      <c r="K13" s="58">
        <v>0.961</v>
      </c>
      <c r="L13" s="52">
        <v>98</v>
      </c>
      <c r="M13" s="59"/>
    </row>
    <row r="14" spans="1:13" s="60" customFormat="1" ht="23.25" customHeight="1">
      <c r="A14" s="34" t="s">
        <v>39</v>
      </c>
      <c r="B14" s="51" t="s">
        <v>38</v>
      </c>
      <c r="C14" s="52">
        <v>360</v>
      </c>
      <c r="D14" s="53">
        <v>360</v>
      </c>
      <c r="E14" s="52">
        <v>0</v>
      </c>
      <c r="F14" s="53">
        <v>324</v>
      </c>
      <c r="G14" s="54">
        <f>+F14*12+E14</f>
        <v>3888</v>
      </c>
      <c r="H14" s="55">
        <v>0</v>
      </c>
      <c r="I14" s="56">
        <v>20</v>
      </c>
      <c r="J14" s="57">
        <f t="shared" si="0"/>
        <v>1296</v>
      </c>
      <c r="K14" s="58">
        <v>0.938</v>
      </c>
      <c r="L14" s="52">
        <v>94.1</v>
      </c>
      <c r="M14" s="59"/>
    </row>
    <row r="15" spans="1:13" s="60" customFormat="1" ht="23.25" customHeight="1">
      <c r="A15" s="34" t="s">
        <v>40</v>
      </c>
      <c r="B15" s="51" t="s">
        <v>38</v>
      </c>
      <c r="C15" s="52">
        <v>161</v>
      </c>
      <c r="D15" s="53">
        <v>161</v>
      </c>
      <c r="E15" s="52">
        <v>23</v>
      </c>
      <c r="F15" s="53">
        <v>112</v>
      </c>
      <c r="G15" s="54">
        <f>+F15*12+E15</f>
        <v>1367</v>
      </c>
      <c r="H15" s="55">
        <v>0</v>
      </c>
      <c r="I15" s="56">
        <v>20</v>
      </c>
      <c r="J15" s="57">
        <f t="shared" si="0"/>
        <v>455.66666666666663</v>
      </c>
      <c r="K15" s="58">
        <v>0.902</v>
      </c>
      <c r="L15" s="52">
        <v>85.2</v>
      </c>
      <c r="M15" s="59"/>
    </row>
    <row r="16" spans="1:13" s="60" customFormat="1" ht="23.25" customHeight="1">
      <c r="A16" s="34" t="s">
        <v>41</v>
      </c>
      <c r="B16" s="51" t="s">
        <v>38</v>
      </c>
      <c r="C16" s="52">
        <v>15</v>
      </c>
      <c r="D16" s="53">
        <v>15</v>
      </c>
      <c r="E16" s="52">
        <v>8</v>
      </c>
      <c r="F16" s="53">
        <v>7</v>
      </c>
      <c r="G16" s="52">
        <f>+F16*12+E16</f>
        <v>92</v>
      </c>
      <c r="H16" s="55">
        <v>0</v>
      </c>
      <c r="I16" s="56">
        <v>35</v>
      </c>
      <c r="J16" s="57">
        <f t="shared" si="0"/>
        <v>53.66666666666667</v>
      </c>
      <c r="K16" s="58">
        <v>0.999</v>
      </c>
      <c r="L16" s="52">
        <v>45.7</v>
      </c>
      <c r="M16" s="59"/>
    </row>
    <row r="17" spans="1:13" s="60" customFormat="1" ht="23.25" customHeight="1">
      <c r="A17" s="34" t="s">
        <v>42</v>
      </c>
      <c r="B17" s="51" t="s">
        <v>19</v>
      </c>
      <c r="C17" s="52">
        <v>176</v>
      </c>
      <c r="D17" s="53">
        <v>176</v>
      </c>
      <c r="E17" s="52">
        <v>68</v>
      </c>
      <c r="F17" s="53">
        <v>115</v>
      </c>
      <c r="G17" s="61">
        <f aca="true" t="shared" si="1" ref="G17:G22">F17*4+E17</f>
        <v>528</v>
      </c>
      <c r="H17" s="55">
        <v>0</v>
      </c>
      <c r="I17" s="56">
        <v>40</v>
      </c>
      <c r="J17" s="61">
        <f t="shared" si="0"/>
        <v>352</v>
      </c>
      <c r="K17" s="58">
        <v>0.912</v>
      </c>
      <c r="L17" s="52">
        <v>88.2</v>
      </c>
      <c r="M17" s="59"/>
    </row>
    <row r="18" spans="1:20" s="62" customFormat="1" ht="23.25" customHeight="1">
      <c r="A18" s="34" t="s">
        <v>56</v>
      </c>
      <c r="B18" s="51" t="s">
        <v>19</v>
      </c>
      <c r="C18" s="52">
        <v>681</v>
      </c>
      <c r="D18" s="53">
        <v>681</v>
      </c>
      <c r="E18" s="52">
        <v>274</v>
      </c>
      <c r="F18" s="53">
        <v>514</v>
      </c>
      <c r="G18" s="61">
        <f t="shared" si="1"/>
        <v>2330</v>
      </c>
      <c r="H18" s="55"/>
      <c r="I18" s="56">
        <v>45</v>
      </c>
      <c r="J18" s="61">
        <f t="shared" si="0"/>
        <v>1747.5</v>
      </c>
      <c r="K18" s="58">
        <v>0.763</v>
      </c>
      <c r="L18" s="52">
        <v>88.9</v>
      </c>
      <c r="M18" s="59"/>
      <c r="N18" s="60"/>
      <c r="O18" s="60"/>
      <c r="P18" s="60"/>
      <c r="Q18" s="60"/>
      <c r="R18" s="60"/>
      <c r="S18" s="60"/>
      <c r="T18" s="60"/>
    </row>
    <row r="19" spans="1:13" s="60" customFormat="1" ht="23.25" customHeight="1">
      <c r="A19" s="34" t="s">
        <v>43</v>
      </c>
      <c r="B19" s="51" t="s">
        <v>19</v>
      </c>
      <c r="C19" s="54">
        <v>1323</v>
      </c>
      <c r="D19" s="63">
        <v>1323</v>
      </c>
      <c r="E19" s="54">
        <v>1030</v>
      </c>
      <c r="F19" s="53">
        <v>342</v>
      </c>
      <c r="G19" s="61">
        <f t="shared" si="1"/>
        <v>2398</v>
      </c>
      <c r="H19" s="55">
        <v>0</v>
      </c>
      <c r="I19" s="56">
        <v>53</v>
      </c>
      <c r="J19" s="61">
        <f t="shared" si="0"/>
        <v>2118.233333333333</v>
      </c>
      <c r="K19" s="58">
        <v>0.792</v>
      </c>
      <c r="L19" s="52">
        <v>72.1</v>
      </c>
      <c r="M19" s="59"/>
    </row>
    <row r="20" spans="1:13" s="60" customFormat="1" ht="23.25" customHeight="1">
      <c r="A20" s="34" t="s">
        <v>44</v>
      </c>
      <c r="B20" s="51" t="s">
        <v>19</v>
      </c>
      <c r="C20" s="52">
        <v>425</v>
      </c>
      <c r="D20" s="53">
        <v>425</v>
      </c>
      <c r="E20" s="52">
        <v>216</v>
      </c>
      <c r="F20" s="53">
        <v>229</v>
      </c>
      <c r="G20" s="61">
        <f t="shared" si="1"/>
        <v>1132</v>
      </c>
      <c r="H20" s="55">
        <v>0</v>
      </c>
      <c r="I20" s="56">
        <v>25</v>
      </c>
      <c r="J20" s="61">
        <f t="shared" si="0"/>
        <v>471.6666666666667</v>
      </c>
      <c r="K20" s="64">
        <v>0.843</v>
      </c>
      <c r="L20" s="52">
        <v>35.5</v>
      </c>
      <c r="M20" s="59"/>
    </row>
    <row r="21" spans="1:13" s="60" customFormat="1" ht="23.25" customHeight="1">
      <c r="A21" s="35" t="s">
        <v>45</v>
      </c>
      <c r="B21" s="65" t="s">
        <v>19</v>
      </c>
      <c r="C21" s="52">
        <v>275</v>
      </c>
      <c r="D21" s="53">
        <v>275</v>
      </c>
      <c r="E21" s="52">
        <v>0</v>
      </c>
      <c r="F21" s="53">
        <v>108</v>
      </c>
      <c r="G21" s="61">
        <f t="shared" si="1"/>
        <v>432</v>
      </c>
      <c r="H21" s="53">
        <v>0</v>
      </c>
      <c r="I21" s="52">
        <v>25</v>
      </c>
      <c r="J21" s="61">
        <f t="shared" si="0"/>
        <v>180</v>
      </c>
      <c r="K21" s="58">
        <v>0.759</v>
      </c>
      <c r="L21" s="52">
        <v>80.4</v>
      </c>
      <c r="M21" s="59"/>
    </row>
    <row r="22" spans="1:13" s="60" customFormat="1" ht="23.25" customHeight="1">
      <c r="A22" s="36" t="s">
        <v>46</v>
      </c>
      <c r="B22" s="35" t="s">
        <v>19</v>
      </c>
      <c r="C22" s="52">
        <v>315</v>
      </c>
      <c r="D22" s="53">
        <v>315</v>
      </c>
      <c r="E22" s="52">
        <v>75</v>
      </c>
      <c r="F22" s="53">
        <v>279</v>
      </c>
      <c r="G22" s="61">
        <f t="shared" si="1"/>
        <v>1191</v>
      </c>
      <c r="H22" s="53">
        <v>0</v>
      </c>
      <c r="I22" s="52">
        <v>30</v>
      </c>
      <c r="J22" s="61">
        <f t="shared" si="0"/>
        <v>595.5</v>
      </c>
      <c r="K22" s="58">
        <v>0.728</v>
      </c>
      <c r="L22" s="66">
        <v>84.7</v>
      </c>
      <c r="M22" s="59"/>
    </row>
    <row r="23" spans="1:13" s="106" customFormat="1" ht="23.25" customHeight="1">
      <c r="A23" s="97" t="s">
        <v>58</v>
      </c>
      <c r="B23" s="98" t="s">
        <v>30</v>
      </c>
      <c r="C23" s="99">
        <v>333</v>
      </c>
      <c r="D23" s="99">
        <v>333</v>
      </c>
      <c r="E23" s="99">
        <v>339</v>
      </c>
      <c r="F23" s="99">
        <v>0</v>
      </c>
      <c r="G23" s="100">
        <f aca="true" t="shared" si="2" ref="G23:G28">F23*1+E23</f>
        <v>339</v>
      </c>
      <c r="H23" s="101">
        <v>1</v>
      </c>
      <c r="I23" s="99">
        <v>15</v>
      </c>
      <c r="J23" s="102">
        <f t="shared" si="0"/>
        <v>423.75</v>
      </c>
      <c r="K23" s="103">
        <v>0.608</v>
      </c>
      <c r="L23" s="104">
        <v>86.2</v>
      </c>
      <c r="M23" s="105"/>
    </row>
    <row r="24" spans="1:13" s="60" customFormat="1" ht="23.25" customHeight="1">
      <c r="A24" s="35" t="s">
        <v>47</v>
      </c>
      <c r="B24" s="65" t="s">
        <v>30</v>
      </c>
      <c r="C24" s="52">
        <v>144</v>
      </c>
      <c r="D24" s="53">
        <v>144</v>
      </c>
      <c r="E24" s="52">
        <v>146</v>
      </c>
      <c r="F24" s="53">
        <v>0</v>
      </c>
      <c r="G24" s="67">
        <f t="shared" si="2"/>
        <v>146</v>
      </c>
      <c r="H24" s="55">
        <v>1</v>
      </c>
      <c r="I24" s="52">
        <v>10</v>
      </c>
      <c r="J24" s="61">
        <f t="shared" si="0"/>
        <v>170.33333333333334</v>
      </c>
      <c r="K24" s="58">
        <v>0.726</v>
      </c>
      <c r="L24" s="52">
        <v>91.9</v>
      </c>
      <c r="M24" s="59"/>
    </row>
    <row r="25" spans="1:254" s="60" customFormat="1" ht="23.25" customHeight="1">
      <c r="A25" s="68" t="s">
        <v>48</v>
      </c>
      <c r="B25" s="69" t="s">
        <v>30</v>
      </c>
      <c r="C25" s="70">
        <v>2240</v>
      </c>
      <c r="D25" s="71">
        <v>2240</v>
      </c>
      <c r="E25" s="70">
        <v>2223</v>
      </c>
      <c r="F25" s="72">
        <v>0</v>
      </c>
      <c r="G25" s="70">
        <f t="shared" si="2"/>
        <v>2223</v>
      </c>
      <c r="H25" s="73">
        <v>0</v>
      </c>
      <c r="I25" s="73">
        <v>30</v>
      </c>
      <c r="J25" s="74">
        <f t="shared" si="0"/>
        <v>1111.5</v>
      </c>
      <c r="K25" s="75">
        <v>0.675</v>
      </c>
      <c r="L25" s="76">
        <v>90.9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</row>
    <row r="26" spans="1:13" s="60" customFormat="1" ht="23.25" customHeight="1">
      <c r="A26" s="77" t="s">
        <v>49</v>
      </c>
      <c r="B26" s="78" t="s">
        <v>30</v>
      </c>
      <c r="C26" s="79">
        <v>436</v>
      </c>
      <c r="D26" s="79">
        <v>436</v>
      </c>
      <c r="E26" s="79">
        <v>443</v>
      </c>
      <c r="F26" s="79">
        <v>0</v>
      </c>
      <c r="G26" s="70">
        <f t="shared" si="2"/>
        <v>443</v>
      </c>
      <c r="H26" s="72">
        <v>0</v>
      </c>
      <c r="I26" s="79">
        <v>50</v>
      </c>
      <c r="J26" s="80">
        <f t="shared" si="0"/>
        <v>369.1666666666667</v>
      </c>
      <c r="K26" s="81">
        <v>0.862</v>
      </c>
      <c r="L26" s="82">
        <v>96.8</v>
      </c>
      <c r="M26" s="59"/>
    </row>
    <row r="27" spans="1:13" s="106" customFormat="1" ht="23.25" customHeight="1">
      <c r="A27" s="107" t="s">
        <v>59</v>
      </c>
      <c r="B27" s="108" t="s">
        <v>30</v>
      </c>
      <c r="C27" s="109">
        <v>440</v>
      </c>
      <c r="D27" s="109">
        <v>440</v>
      </c>
      <c r="E27" s="109">
        <v>445</v>
      </c>
      <c r="F27" s="109">
        <v>0</v>
      </c>
      <c r="G27" s="110">
        <f t="shared" si="2"/>
        <v>445</v>
      </c>
      <c r="H27" s="111">
        <v>1</v>
      </c>
      <c r="I27" s="109">
        <v>0</v>
      </c>
      <c r="J27" s="112">
        <f t="shared" si="0"/>
        <v>445</v>
      </c>
      <c r="K27" s="113">
        <v>0.67</v>
      </c>
      <c r="L27" s="114">
        <v>86.2</v>
      </c>
      <c r="M27" s="105"/>
    </row>
    <row r="28" spans="1:13" s="60" customFormat="1" ht="23.25" customHeight="1">
      <c r="A28" s="77" t="s">
        <v>50</v>
      </c>
      <c r="B28" s="78" t="s">
        <v>30</v>
      </c>
      <c r="C28" s="79">
        <v>389</v>
      </c>
      <c r="D28" s="79">
        <v>389</v>
      </c>
      <c r="E28" s="79">
        <v>391</v>
      </c>
      <c r="F28" s="79">
        <v>0</v>
      </c>
      <c r="G28" s="70">
        <f t="shared" si="2"/>
        <v>391</v>
      </c>
      <c r="H28" s="72">
        <v>0</v>
      </c>
      <c r="I28" s="79">
        <v>50</v>
      </c>
      <c r="J28" s="80">
        <f t="shared" si="0"/>
        <v>325.83333333333337</v>
      </c>
      <c r="K28" s="81">
        <v>0.731</v>
      </c>
      <c r="L28" s="82">
        <v>85.9</v>
      </c>
      <c r="M28" s="59"/>
    </row>
    <row r="29" spans="1:13" s="60" customFormat="1" ht="23.25" customHeight="1">
      <c r="A29" s="77" t="s">
        <v>51</v>
      </c>
      <c r="B29" s="78" t="s">
        <v>30</v>
      </c>
      <c r="C29" s="79">
        <v>50</v>
      </c>
      <c r="D29" s="79">
        <v>50</v>
      </c>
      <c r="E29" s="79">
        <v>46</v>
      </c>
      <c r="F29" s="79">
        <v>0</v>
      </c>
      <c r="G29" s="83">
        <f>F29*1+E29</f>
        <v>46</v>
      </c>
      <c r="H29" s="72">
        <v>0</v>
      </c>
      <c r="I29" s="79">
        <v>25</v>
      </c>
      <c r="J29" s="84">
        <f>(H29+(I29/60))*G29</f>
        <v>19.166666666666668</v>
      </c>
      <c r="K29" s="85">
        <v>0.826</v>
      </c>
      <c r="L29" s="86">
        <v>94.9</v>
      </c>
      <c r="M29" s="59"/>
    </row>
    <row r="30" spans="1:13" s="60" customFormat="1" ht="23.25" customHeight="1">
      <c r="A30" s="77" t="s">
        <v>52</v>
      </c>
      <c r="B30" s="78" t="s">
        <v>30</v>
      </c>
      <c r="C30" s="79">
        <v>223</v>
      </c>
      <c r="D30" s="92">
        <v>223</v>
      </c>
      <c r="E30" s="92">
        <v>219</v>
      </c>
      <c r="F30" s="79">
        <v>0</v>
      </c>
      <c r="G30" s="83">
        <f>F30*1+E30</f>
        <v>219</v>
      </c>
      <c r="H30" s="72">
        <v>0</v>
      </c>
      <c r="I30" s="79">
        <v>55</v>
      </c>
      <c r="J30" s="84">
        <f>(H30+(I30/60))*G30</f>
        <v>200.75</v>
      </c>
      <c r="K30" s="85">
        <v>0.767</v>
      </c>
      <c r="L30" s="86">
        <v>92.9</v>
      </c>
      <c r="M30" s="59"/>
    </row>
    <row r="31" spans="1:13" s="60" customFormat="1" ht="23.25" customHeight="1">
      <c r="A31" s="77" t="s">
        <v>60</v>
      </c>
      <c r="B31" s="78" t="s">
        <v>30</v>
      </c>
      <c r="C31" s="79">
        <v>63</v>
      </c>
      <c r="D31" s="92">
        <v>63</v>
      </c>
      <c r="E31" s="92">
        <v>51</v>
      </c>
      <c r="F31" s="79">
        <v>0</v>
      </c>
      <c r="G31" s="83">
        <f>F31*1+E31</f>
        <v>51</v>
      </c>
      <c r="H31" s="72">
        <v>2</v>
      </c>
      <c r="I31" s="79">
        <v>0</v>
      </c>
      <c r="J31" s="84">
        <f>(H31+(I31/60))*G31</f>
        <v>102</v>
      </c>
      <c r="K31" s="85">
        <v>0.784</v>
      </c>
      <c r="L31" s="86">
        <v>91.6</v>
      </c>
      <c r="M31" s="59"/>
    </row>
    <row r="32" spans="1:13" ht="15.75">
      <c r="A32" s="9"/>
      <c r="B32" s="39"/>
      <c r="C32" s="39"/>
      <c r="D32" s="39"/>
      <c r="E32" s="37" t="s">
        <v>31</v>
      </c>
      <c r="F32" s="94">
        <f>SUM(E13:E31)+SUM(F13:F31)</f>
        <v>8152</v>
      </c>
      <c r="G32" s="90">
        <f>SUM(G13:G31)</f>
        <v>18919</v>
      </c>
      <c r="H32" s="87"/>
      <c r="I32" s="45">
        <f>(SUM(H13:H31)*60)+SUM(I13:I31)</f>
        <v>848</v>
      </c>
      <c r="J32" s="89">
        <f>SUM(J13:J31)</f>
        <v>10857.066666666666</v>
      </c>
      <c r="K32" s="40"/>
      <c r="L32" s="41"/>
      <c r="M32" s="4"/>
    </row>
    <row r="33" spans="1:13" ht="15.75">
      <c r="A33" s="91"/>
      <c r="B33" s="17"/>
      <c r="C33" s="17"/>
      <c r="D33" s="17"/>
      <c r="E33" s="37" t="s">
        <v>62</v>
      </c>
      <c r="F33" s="93"/>
      <c r="G33" s="46"/>
      <c r="H33" s="47"/>
      <c r="I33" s="48">
        <f>J32/F32</f>
        <v>1.3318285901210336</v>
      </c>
      <c r="J33" s="88"/>
      <c r="K33" s="49"/>
      <c r="L33" s="50"/>
      <c r="M33" s="4"/>
    </row>
    <row r="34" spans="1:12" ht="15.75">
      <c r="A34" s="115" t="s">
        <v>61</v>
      </c>
      <c r="B34" s="42"/>
      <c r="C34" s="42"/>
      <c r="D34" s="9"/>
      <c r="E34" s="39"/>
      <c r="F34" s="16"/>
      <c r="G34" s="39"/>
      <c r="H34" s="39"/>
      <c r="I34" s="39"/>
      <c r="J34" s="39"/>
      <c r="K34" s="43"/>
      <c r="L34" s="44"/>
    </row>
    <row r="35" spans="1:12" ht="15.75">
      <c r="A35" s="38" t="s">
        <v>32</v>
      </c>
      <c r="B35" s="38"/>
      <c r="C35" s="38"/>
      <c r="D35" s="38"/>
      <c r="E35" s="38"/>
      <c r="F35" s="38"/>
      <c r="G35" s="44"/>
      <c r="H35" s="38"/>
      <c r="I35" s="38"/>
      <c r="J35" s="38"/>
      <c r="K35" s="38"/>
      <c r="L35" s="38"/>
    </row>
    <row r="36" spans="1:12" ht="15.75">
      <c r="A36" s="38" t="s">
        <v>33</v>
      </c>
      <c r="B36" s="38"/>
      <c r="C36" s="38"/>
      <c r="D36" s="38"/>
      <c r="E36" s="38"/>
      <c r="F36" s="38"/>
      <c r="G36" s="44"/>
      <c r="H36" s="44"/>
      <c r="I36" s="44"/>
      <c r="J36" s="38"/>
      <c r="K36" s="38"/>
      <c r="L36" s="38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7" ht="12.75">
      <c r="A40" s="1"/>
      <c r="B40" s="1"/>
      <c r="C40" s="1"/>
      <c r="D40" s="1"/>
      <c r="F40" s="1"/>
      <c r="G40" s="1"/>
    </row>
    <row r="41" spans="1:12" ht="15.75">
      <c r="A41" s="1"/>
      <c r="B41" s="1"/>
      <c r="C41" s="1"/>
      <c r="D41" s="1"/>
      <c r="F41" s="2"/>
      <c r="G41" s="2"/>
      <c r="K41" s="3"/>
      <c r="L41" s="1"/>
    </row>
    <row r="42" spans="1:12" ht="15.75">
      <c r="A42" s="1"/>
      <c r="B42" s="1"/>
      <c r="C42" s="1"/>
      <c r="D42" s="1"/>
      <c r="F42" s="2"/>
      <c r="G42" s="2"/>
      <c r="H42" s="2"/>
      <c r="J42" s="2"/>
      <c r="K42" s="3"/>
      <c r="L42" s="1"/>
    </row>
    <row r="43" spans="1:11" ht="15.75">
      <c r="A43" s="1"/>
      <c r="B43" s="1"/>
      <c r="C43" s="1"/>
      <c r="E43" s="2"/>
      <c r="F43" s="2"/>
      <c r="G43" s="2"/>
      <c r="H43" s="2"/>
      <c r="I43" s="2"/>
      <c r="J43" s="2"/>
      <c r="K43" s="2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/>
    </row>
    <row r="47" spans="1:1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/>
    </row>
    <row r="48" spans="1:13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/>
    </row>
    <row r="49" spans="1:13" ht="12.75">
      <c r="A49" s="10"/>
      <c r="B49" s="10"/>
      <c r="C49" s="10"/>
      <c r="D49" s="10"/>
      <c r="E49" s="11"/>
      <c r="F49" s="10"/>
      <c r="G49" s="10"/>
      <c r="H49" s="10"/>
      <c r="I49" s="10"/>
      <c r="J49" s="10"/>
      <c r="K49" s="10"/>
      <c r="L49" s="10"/>
      <c r="M49" s="5"/>
    </row>
    <row r="50" spans="1:13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5"/>
    </row>
    <row r="52" spans="1:13" ht="12.75">
      <c r="A52" s="11"/>
      <c r="B52" s="11"/>
      <c r="C52" s="11"/>
      <c r="D52" s="11"/>
      <c r="E52" s="11"/>
      <c r="F52" s="11"/>
      <c r="G52" s="12"/>
      <c r="H52" s="11"/>
      <c r="I52" s="11"/>
      <c r="J52" s="12"/>
      <c r="K52" s="11"/>
      <c r="L52" s="11"/>
      <c r="M52" s="5"/>
    </row>
    <row r="53" spans="1:13" ht="12.75">
      <c r="A53" s="11"/>
      <c r="B53" s="11"/>
      <c r="C53" s="11"/>
      <c r="D53" s="11"/>
      <c r="E53" s="11"/>
      <c r="F53" s="11"/>
      <c r="G53" s="12"/>
      <c r="H53" s="11"/>
      <c r="I53" s="11"/>
      <c r="J53" s="11"/>
      <c r="K53" s="11"/>
      <c r="L53" s="11"/>
      <c r="M53" s="5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5"/>
    </row>
    <row r="55" spans="1:13" ht="12.75">
      <c r="A55" s="11"/>
      <c r="B55" s="11"/>
      <c r="C55" s="11"/>
      <c r="D55" s="11"/>
      <c r="E55" s="11"/>
      <c r="F55" s="11"/>
      <c r="G55" s="12"/>
      <c r="H55" s="11"/>
      <c r="I55" s="11"/>
      <c r="J55" s="12"/>
      <c r="K55" s="11"/>
      <c r="L55" s="11"/>
      <c r="M55" s="5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5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5"/>
    </row>
    <row r="58" spans="1:13" ht="12.75">
      <c r="A58" s="11"/>
      <c r="B58" s="11"/>
      <c r="C58" s="12"/>
      <c r="D58" s="12"/>
      <c r="E58" s="12"/>
      <c r="F58" s="12"/>
      <c r="G58" s="12"/>
      <c r="H58" s="11"/>
      <c r="I58" s="11"/>
      <c r="J58" s="12"/>
      <c r="K58" s="11"/>
      <c r="L58" s="11"/>
      <c r="M58" s="5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5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5"/>
    </row>
    <row r="61" spans="1:13" ht="12.75">
      <c r="A61" s="11"/>
      <c r="B61" s="11"/>
      <c r="C61" s="11"/>
      <c r="D61" s="11"/>
      <c r="E61" s="11"/>
      <c r="F61" s="11"/>
      <c r="G61" s="12"/>
      <c r="H61" s="11"/>
      <c r="I61" s="11"/>
      <c r="J61" s="12"/>
      <c r="K61" s="11"/>
      <c r="L61" s="11"/>
      <c r="M61" s="5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5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5"/>
    </row>
    <row r="64" spans="1:13" ht="12.75">
      <c r="A64" s="11"/>
      <c r="B64" s="11"/>
      <c r="C64" s="11"/>
      <c r="D64" s="11"/>
      <c r="E64" s="11"/>
      <c r="F64" s="11"/>
      <c r="G64" s="12"/>
      <c r="H64" s="11"/>
      <c r="I64" s="11"/>
      <c r="J64" s="12"/>
      <c r="K64" s="11"/>
      <c r="L64" s="11"/>
      <c r="M64" s="5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5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5"/>
    </row>
    <row r="67" spans="1:13" ht="12.75">
      <c r="A67" s="11"/>
      <c r="B67" s="11"/>
      <c r="C67" s="12"/>
      <c r="D67" s="12"/>
      <c r="E67" s="12"/>
      <c r="F67" s="12"/>
      <c r="G67" s="12"/>
      <c r="H67" s="11"/>
      <c r="I67" s="11"/>
      <c r="J67" s="12"/>
      <c r="K67" s="11"/>
      <c r="L67" s="11"/>
      <c r="M67" s="5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/>
    </row>
    <row r="70" spans="1:13" ht="12.75">
      <c r="A70" s="11"/>
      <c r="B70" s="11"/>
      <c r="C70" s="12"/>
      <c r="D70" s="12"/>
      <c r="E70" s="12"/>
      <c r="F70" s="12"/>
      <c r="G70" s="12"/>
      <c r="H70" s="11"/>
      <c r="I70" s="11"/>
      <c r="J70" s="12"/>
      <c r="K70" s="11"/>
      <c r="L70" s="11"/>
      <c r="M70" s="5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</sheetData>
  <printOptions horizontalCentered="1"/>
  <pageMargins left="0.25" right="0.25" top="0.5" bottom="0.5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Directorate</dc:creator>
  <cp:keywords/>
  <dc:description/>
  <cp:lastModifiedBy>allen001</cp:lastModifiedBy>
  <cp:lastPrinted>2007-01-29T18:03:22Z</cp:lastPrinted>
  <dcterms:created xsi:type="dcterms:W3CDTF">2001-10-11T16:09:24Z</dcterms:created>
  <dcterms:modified xsi:type="dcterms:W3CDTF">2007-05-03T19:23:32Z</dcterms:modified>
  <cp:category/>
  <cp:version/>
  <cp:contentType/>
  <cp:contentStatus/>
</cp:coreProperties>
</file>