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8" activeTab="1"/>
  </bookViews>
  <sheets>
    <sheet name="APHIS 71" sheetId="1" r:id="rId1"/>
    <sheet name="APHIS 79" sheetId="2" r:id="rId2"/>
    <sheet name="71 Worksheet" sheetId="3" r:id="rId3"/>
  </sheets>
  <definedNames/>
  <calcPr fullCalcOnLoad="1"/>
</workbook>
</file>

<file path=xl/sharedStrings.xml><?xml version="1.0" encoding="utf-8"?>
<sst xmlns="http://schemas.openxmlformats.org/spreadsheetml/2006/main" count="108" uniqueCount="52">
  <si>
    <t>Page 1 of 1</t>
  </si>
  <si>
    <t>FORM NO.</t>
  </si>
  <si>
    <t>TOTAL HOURS PER YEAR</t>
  </si>
  <si>
    <t>PROGRAM COSTS</t>
  </si>
  <si>
    <t>OVERHEAD COSTS (.139)</t>
  </si>
  <si>
    <t>TOTAL COSTS</t>
  </si>
  <si>
    <t>Collection</t>
  </si>
  <si>
    <t>Analysis</t>
  </si>
  <si>
    <t>Data Entry</t>
  </si>
  <si>
    <t>Clerical</t>
  </si>
  <si>
    <t>GRADE &amp; AVG RATE OF PROGRAM PERSONNEL (Avg rate=Hourly Wage)</t>
  </si>
  <si>
    <t>TOTAL ANNUAL RESPONDENT</t>
  </si>
  <si>
    <t>AVERAGE TIME PER RESPONDENT</t>
  </si>
  <si>
    <t>GS-11</t>
  </si>
  <si>
    <t xml:space="preserve">GS-04 </t>
  </si>
  <si>
    <t xml:space="preserve">GS-11 </t>
  </si>
  <si>
    <t>$</t>
  </si>
  <si>
    <t>TOTAL</t>
  </si>
  <si>
    <t>DESCRIPTION</t>
  </si>
  <si>
    <t>TOTAL ANNUAL RESPONDENTS</t>
  </si>
  <si>
    <t>NUMBER OF RESPONSES PER RESPONDENT</t>
  </si>
  <si>
    <t>NUMBER OF RESPONDENTS</t>
  </si>
  <si>
    <t>FORM NUMBER</t>
  </si>
  <si>
    <t>HOURS PER RESPONSE</t>
  </si>
  <si>
    <t>TOTAL HOURS</t>
  </si>
  <si>
    <t>NOTE: Actual number of hours may vary due to rounding</t>
  </si>
  <si>
    <t>Live Bird Market Survey</t>
  </si>
  <si>
    <t>Game Fowl Survey</t>
  </si>
  <si>
    <t>Backyard Poultry Survey</t>
  </si>
  <si>
    <t>ESTIMATED NUMBER OF RESPONDENTS</t>
  </si>
  <si>
    <t>TOTAL SAMPLE POPULATION</t>
  </si>
  <si>
    <t>ESTIMATED RESPONSE RATE</t>
  </si>
  <si>
    <t>NAHMS-168</t>
  </si>
  <si>
    <t>NAHMS-165</t>
  </si>
  <si>
    <t>NAHMS-167</t>
  </si>
  <si>
    <t>NAHMS -165 Backyard Poultry Survey</t>
  </si>
  <si>
    <t>NAHMS-168, Live Bird Market Survey</t>
  </si>
  <si>
    <t>NAHMS-165, Backyard Poultry</t>
  </si>
  <si>
    <t>NAHMS-167, Game Fowl Survey</t>
  </si>
  <si>
    <t>NAHMS-167 Game Fowl Survey</t>
  </si>
  <si>
    <t>NAHMS-168 Live Bird Market</t>
  </si>
  <si>
    <t xml:space="preserve">NOTE: Actual number of hours may vary.  </t>
  </si>
  <si>
    <t>Game Fowl Survey - UGBA burden*</t>
  </si>
  <si>
    <t xml:space="preserve">* - UGBA staff will produce and affix address labels to the USDA questionnaire materials and mail them out.  This burden is estimated to consume 25 staff hours. </t>
  </si>
  <si>
    <t>NAHMS-200</t>
  </si>
  <si>
    <t>0579-0260</t>
  </si>
  <si>
    <t>APHIS-71:  CENTER FOR NATIONAL ANIMAL HEALTH SURVEILLANCE, Poultry 2007</t>
  </si>
  <si>
    <t>NAHMS-200, Small Enterprise Chicken Study</t>
  </si>
  <si>
    <t>GS-13</t>
  </si>
  <si>
    <t>GS-04</t>
  </si>
  <si>
    <t>Small Enterprise Chicken Study</t>
  </si>
  <si>
    <t>APHIS-79:  CENTER FOR NATIONAL ANIMAL HEALTH SURVEILLANCE, Poultry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</si>
</sst>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8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1" fontId="4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4" fontId="4" fillId="0" borderId="0" xfId="0" applyNumberFormat="1" applyFont="1" applyAlignment="1">
      <alignment horizontal="right"/>
    </xf>
    <xf numFmtId="4" fontId="4" fillId="0" borderId="2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/>
    </xf>
    <xf numFmtId="0" fontId="4" fillId="0" borderId="3" xfId="0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3">
      <selection activeCell="E18" sqref="E18"/>
    </sheetView>
  </sheetViews>
  <sheetFormatPr defaultColWidth="9.140625" defaultRowHeight="12.75"/>
  <cols>
    <col min="1" max="1" width="16.00390625" style="0" customWidth="1"/>
    <col min="2" max="2" width="18.00390625" style="0" customWidth="1"/>
    <col min="3" max="3" width="16.7109375" style="0" customWidth="1"/>
    <col min="4" max="4" width="17.8515625" style="0" customWidth="1"/>
    <col min="5" max="6" width="10.140625" style="0" customWidth="1"/>
    <col min="7" max="7" width="17.140625" style="0" customWidth="1"/>
    <col min="8" max="8" width="15.140625" style="0" customWidth="1"/>
    <col min="9" max="9" width="13.140625" style="0" customWidth="1"/>
  </cols>
  <sheetData>
    <row r="1" spans="1:9" ht="13.5">
      <c r="A1" s="38" t="s">
        <v>46</v>
      </c>
      <c r="B1" s="38"/>
      <c r="C1" s="38"/>
      <c r="D1" s="38"/>
      <c r="E1" s="38"/>
      <c r="F1" s="38"/>
      <c r="G1" s="38"/>
      <c r="H1" s="38"/>
      <c r="I1" s="4" t="s">
        <v>0</v>
      </c>
    </row>
    <row r="2" spans="1:9" ht="13.5">
      <c r="A2" s="5"/>
      <c r="B2" s="5"/>
      <c r="C2" s="5"/>
      <c r="D2" s="5"/>
      <c r="E2" s="5"/>
      <c r="F2" s="5"/>
      <c r="G2" s="5"/>
      <c r="H2" s="5"/>
      <c r="I2" s="4" t="s">
        <v>45</v>
      </c>
    </row>
    <row r="3" spans="1:10" ht="12.75" customHeight="1">
      <c r="A3" s="41" t="s">
        <v>18</v>
      </c>
      <c r="B3" s="41"/>
      <c r="C3" s="44" t="s">
        <v>22</v>
      </c>
      <c r="D3" s="44" t="s">
        <v>21</v>
      </c>
      <c r="E3" s="44" t="s">
        <v>20</v>
      </c>
      <c r="F3" s="44"/>
      <c r="G3" s="44" t="s">
        <v>19</v>
      </c>
      <c r="H3" s="44" t="s">
        <v>23</v>
      </c>
      <c r="I3" s="44" t="s">
        <v>24</v>
      </c>
      <c r="J3" s="1"/>
    </row>
    <row r="4" spans="1:9" ht="12.75" customHeight="1">
      <c r="A4" s="42"/>
      <c r="B4" s="42"/>
      <c r="C4" s="45"/>
      <c r="D4" s="45"/>
      <c r="E4" s="45"/>
      <c r="F4" s="45"/>
      <c r="G4" s="45"/>
      <c r="H4" s="45"/>
      <c r="I4" s="45"/>
    </row>
    <row r="5" spans="1:9" ht="12.75" customHeight="1">
      <c r="A5" s="42"/>
      <c r="B5" s="42"/>
      <c r="C5" s="45"/>
      <c r="D5" s="45"/>
      <c r="E5" s="45"/>
      <c r="F5" s="45"/>
      <c r="G5" s="45"/>
      <c r="H5" s="45"/>
      <c r="I5" s="45"/>
    </row>
    <row r="6" spans="1:9" ht="12.75" customHeight="1">
      <c r="A6" s="42"/>
      <c r="B6" s="42"/>
      <c r="C6" s="45"/>
      <c r="D6" s="45"/>
      <c r="E6" s="45"/>
      <c r="F6" s="45"/>
      <c r="G6" s="45"/>
      <c r="H6" s="45"/>
      <c r="I6" s="45"/>
    </row>
    <row r="7" spans="1:9" ht="12.75" customHeight="1">
      <c r="A7" s="43"/>
      <c r="B7" s="43"/>
      <c r="C7" s="46"/>
      <c r="D7" s="46"/>
      <c r="E7" s="46"/>
      <c r="F7" s="46"/>
      <c r="G7" s="46"/>
      <c r="H7" s="46"/>
      <c r="I7" s="46"/>
    </row>
    <row r="8" spans="1:9" ht="13.5" customHeight="1">
      <c r="A8" s="5"/>
      <c r="B8" s="5"/>
      <c r="C8" s="5"/>
      <c r="D8" s="5"/>
      <c r="E8" s="5"/>
      <c r="F8" s="5"/>
      <c r="G8" s="5"/>
      <c r="H8" s="5"/>
      <c r="I8" s="5"/>
    </row>
    <row r="9" spans="1:9" ht="13.5">
      <c r="A9" s="37" t="s">
        <v>28</v>
      </c>
      <c r="B9" s="37"/>
      <c r="C9" s="6" t="s">
        <v>33</v>
      </c>
      <c r="D9" s="6">
        <v>1275</v>
      </c>
      <c r="E9" s="39">
        <v>1</v>
      </c>
      <c r="F9" s="39"/>
      <c r="G9" s="6">
        <f>PRODUCT(D9:F9)</f>
        <v>1275</v>
      </c>
      <c r="H9" s="7">
        <v>0.5</v>
      </c>
      <c r="I9" s="12">
        <f>PRODUCT(G9:H9)</f>
        <v>637.5</v>
      </c>
    </row>
    <row r="10" spans="1:9" ht="13.5" customHeight="1">
      <c r="A10" s="13"/>
      <c r="B10" s="13"/>
      <c r="C10" s="5"/>
      <c r="D10" s="5"/>
      <c r="E10" s="5"/>
      <c r="F10" s="5"/>
      <c r="G10" s="5"/>
      <c r="H10" s="5"/>
      <c r="I10" s="5"/>
    </row>
    <row r="11" spans="1:9" ht="13.5" customHeight="1">
      <c r="A11" s="37" t="s">
        <v>27</v>
      </c>
      <c r="B11" s="37"/>
      <c r="C11" s="6" t="s">
        <v>34</v>
      </c>
      <c r="D11" s="6">
        <v>2250</v>
      </c>
      <c r="E11" s="39">
        <v>1</v>
      </c>
      <c r="F11" s="39"/>
      <c r="G11" s="6">
        <f>PRODUCT(D11:F11)</f>
        <v>2250</v>
      </c>
      <c r="H11" s="7">
        <v>0.25</v>
      </c>
      <c r="I11" s="12">
        <f>PRODUCT(G11:H11)</f>
        <v>562.5</v>
      </c>
    </row>
    <row r="12" spans="1:9" ht="13.5" customHeight="1">
      <c r="A12" s="2"/>
      <c r="B12" s="2"/>
      <c r="C12" s="2"/>
      <c r="D12" s="2"/>
      <c r="E12" s="2"/>
      <c r="F12" s="2"/>
      <c r="G12" s="2"/>
      <c r="H12" s="2"/>
      <c r="I12" s="5"/>
    </row>
    <row r="13" spans="1:9" ht="13.5" customHeight="1">
      <c r="A13" s="47" t="s">
        <v>42</v>
      </c>
      <c r="B13" s="47"/>
      <c r="C13" s="6" t="s">
        <v>34</v>
      </c>
      <c r="E13" s="29"/>
      <c r="F13" s="29"/>
      <c r="I13" s="19">
        <v>25</v>
      </c>
    </row>
    <row r="14" spans="1:9" ht="13.5" customHeight="1">
      <c r="A14" s="27"/>
      <c r="B14" s="27"/>
      <c r="C14" s="6"/>
      <c r="D14" s="6"/>
      <c r="E14" s="6"/>
      <c r="F14" s="6"/>
      <c r="G14" s="6"/>
      <c r="H14" s="6"/>
      <c r="I14" s="12"/>
    </row>
    <row r="15" spans="1:9" ht="13.5" customHeight="1">
      <c r="A15" s="37" t="s">
        <v>26</v>
      </c>
      <c r="B15" s="37"/>
      <c r="C15" s="6" t="s">
        <v>32</v>
      </c>
      <c r="D15" s="6">
        <v>225</v>
      </c>
      <c r="E15" s="39">
        <v>1</v>
      </c>
      <c r="F15" s="39"/>
      <c r="G15" s="6">
        <v>225</v>
      </c>
      <c r="H15" s="6">
        <v>0.25</v>
      </c>
      <c r="I15" s="12">
        <f>PRODUCT(G15:H15)</f>
        <v>56.25</v>
      </c>
    </row>
    <row r="16" spans="1:9" ht="13.5" customHeight="1">
      <c r="A16" s="27"/>
      <c r="B16" s="27"/>
      <c r="C16" s="6"/>
      <c r="D16" s="6"/>
      <c r="E16" s="6"/>
      <c r="F16" s="6"/>
      <c r="G16" s="6"/>
      <c r="H16" s="6"/>
      <c r="I16" s="12"/>
    </row>
    <row r="17" spans="1:9" ht="13.5" customHeight="1">
      <c r="A17" s="37" t="s">
        <v>50</v>
      </c>
      <c r="B17" s="38"/>
      <c r="C17" s="6" t="s">
        <v>44</v>
      </c>
      <c r="D17" s="6">
        <v>2500</v>
      </c>
      <c r="E17" s="39">
        <v>1</v>
      </c>
      <c r="F17" s="39"/>
      <c r="G17" s="6">
        <v>2500</v>
      </c>
      <c r="H17" s="7">
        <v>0.5</v>
      </c>
      <c r="I17" s="12">
        <f>PRODUCT(G17:H17)</f>
        <v>1250</v>
      </c>
    </row>
    <row r="18" spans="1:9" ht="13.5">
      <c r="A18" s="2"/>
      <c r="B18" s="2"/>
      <c r="C18" s="2"/>
      <c r="D18" s="2"/>
      <c r="E18" s="2"/>
      <c r="F18" s="2"/>
      <c r="G18" s="2"/>
      <c r="H18" s="2"/>
      <c r="I18" s="6"/>
    </row>
    <row r="19" spans="1:9" ht="13.5">
      <c r="A19" s="3" t="s">
        <v>17</v>
      </c>
      <c r="B19" s="3"/>
      <c r="C19" s="3"/>
      <c r="D19" s="26">
        <f>SUM(D9:D18)</f>
        <v>6250</v>
      </c>
      <c r="E19" s="15"/>
      <c r="F19" s="15"/>
      <c r="G19" s="26">
        <f>SUM(G9:G18)</f>
        <v>6250</v>
      </c>
      <c r="H19" s="15"/>
      <c r="I19" s="14">
        <f>SUM(I9:I18)</f>
        <v>2531.25</v>
      </c>
    </row>
    <row r="20" spans="1:9" ht="13.5">
      <c r="A20" s="2"/>
      <c r="B20" s="2"/>
      <c r="C20" s="2"/>
      <c r="D20" s="2"/>
      <c r="E20" s="2"/>
      <c r="F20" s="2"/>
      <c r="G20" s="2"/>
      <c r="H20" s="2"/>
      <c r="I20" s="10"/>
    </row>
    <row r="21" spans="1:9" ht="12.75">
      <c r="A21" s="40" t="s">
        <v>41</v>
      </c>
      <c r="B21" s="40"/>
      <c r="C21" s="40"/>
      <c r="D21" s="40"/>
      <c r="E21" s="40"/>
      <c r="F21" s="40"/>
      <c r="G21" s="40"/>
      <c r="H21" s="2"/>
      <c r="I21" s="2"/>
    </row>
    <row r="22" spans="1:9" ht="12.75">
      <c r="A22" s="28"/>
      <c r="B22" s="28"/>
      <c r="C22" s="28"/>
      <c r="D22" s="28"/>
      <c r="E22" s="28"/>
      <c r="F22" s="28"/>
      <c r="G22" s="28"/>
      <c r="H22" s="2"/>
      <c r="I22" s="2"/>
    </row>
    <row r="23" spans="1:9" ht="12.75">
      <c r="A23" s="40" t="s">
        <v>43</v>
      </c>
      <c r="B23" s="40"/>
      <c r="C23" s="40"/>
      <c r="D23" s="40"/>
      <c r="E23" s="40"/>
      <c r="F23" s="40"/>
      <c r="G23" s="40"/>
      <c r="H23" s="40"/>
      <c r="I23" s="2"/>
    </row>
    <row r="24" spans="1:9" ht="13.5">
      <c r="A24" s="5"/>
      <c r="B24" s="5"/>
      <c r="C24" s="5"/>
      <c r="D24" s="5"/>
      <c r="E24" s="5"/>
      <c r="F24" s="2"/>
      <c r="G24" s="2"/>
      <c r="H24" s="2"/>
      <c r="I24" s="2"/>
    </row>
    <row r="25" spans="1:9" ht="12.75">
      <c r="A25" s="11">
        <f ca="1">NOW()</f>
        <v>39323.43851678241</v>
      </c>
      <c r="B25" s="2"/>
      <c r="C25" s="2"/>
      <c r="D25" s="2"/>
      <c r="E25" s="2"/>
      <c r="F25" s="2"/>
      <c r="G25" s="2"/>
      <c r="H25" s="2"/>
      <c r="I25" s="2"/>
    </row>
  </sheetData>
  <mergeCells count="20">
    <mergeCell ref="I3:I7"/>
    <mergeCell ref="C3:C7"/>
    <mergeCell ref="D3:D7"/>
    <mergeCell ref="E3:F7"/>
    <mergeCell ref="H3:H7"/>
    <mergeCell ref="A1:H1"/>
    <mergeCell ref="A21:G21"/>
    <mergeCell ref="A11:B11"/>
    <mergeCell ref="E11:F11"/>
    <mergeCell ref="E15:F15"/>
    <mergeCell ref="A15:B15"/>
    <mergeCell ref="A3:B7"/>
    <mergeCell ref="G3:G7"/>
    <mergeCell ref="A13:B13"/>
    <mergeCell ref="E13:F13"/>
    <mergeCell ref="A17:B17"/>
    <mergeCell ref="E17:F17"/>
    <mergeCell ref="A23:H23"/>
    <mergeCell ref="E9:F9"/>
    <mergeCell ref="A9:B9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16.00390625" style="0" customWidth="1"/>
    <col min="2" max="3" width="16.28125" style="0" customWidth="1"/>
    <col min="4" max="4" width="13.8515625" style="0" customWidth="1"/>
    <col min="5" max="5" width="12.7109375" style="0" customWidth="1"/>
    <col min="6" max="6" width="9.00390625" style="0" customWidth="1"/>
    <col min="7" max="7" width="2.28125" style="0" customWidth="1"/>
    <col min="8" max="8" width="12.140625" style="0" customWidth="1"/>
    <col min="9" max="9" width="13.8515625" style="0" customWidth="1"/>
    <col min="10" max="10" width="12.7109375" style="0" customWidth="1"/>
  </cols>
  <sheetData>
    <row r="1" spans="1:10" ht="13.5">
      <c r="A1" s="38" t="s">
        <v>51</v>
      </c>
      <c r="B1" s="38"/>
      <c r="C1" s="38"/>
      <c r="D1" s="38"/>
      <c r="E1" s="38"/>
      <c r="F1" s="38"/>
      <c r="G1" s="38"/>
      <c r="H1" s="38"/>
      <c r="I1" s="5"/>
      <c r="J1" s="4" t="s">
        <v>0</v>
      </c>
    </row>
    <row r="2" spans="1:10" ht="13.5">
      <c r="A2" s="5"/>
      <c r="B2" s="5"/>
      <c r="C2" s="5"/>
      <c r="D2" s="5"/>
      <c r="E2" s="5"/>
      <c r="F2" s="5"/>
      <c r="G2" s="5"/>
      <c r="H2" s="5"/>
      <c r="I2" s="5"/>
      <c r="J2" s="4" t="s">
        <v>45</v>
      </c>
    </row>
    <row r="3" spans="1:11" ht="12.75" customHeight="1">
      <c r="A3" s="51" t="s">
        <v>1</v>
      </c>
      <c r="B3" s="48" t="s">
        <v>11</v>
      </c>
      <c r="C3" s="48" t="s">
        <v>12</v>
      </c>
      <c r="D3" s="48" t="s">
        <v>2</v>
      </c>
      <c r="E3" s="48" t="s">
        <v>10</v>
      </c>
      <c r="F3" s="48"/>
      <c r="G3" s="48"/>
      <c r="H3" s="48" t="s">
        <v>3</v>
      </c>
      <c r="I3" s="48" t="s">
        <v>4</v>
      </c>
      <c r="J3" s="48" t="s">
        <v>5</v>
      </c>
      <c r="K3" s="1"/>
    </row>
    <row r="4" spans="1:10" ht="12.75" customHeight="1">
      <c r="A4" s="52"/>
      <c r="B4" s="49"/>
      <c r="C4" s="49"/>
      <c r="D4" s="49"/>
      <c r="E4" s="49"/>
      <c r="F4" s="49"/>
      <c r="G4" s="49"/>
      <c r="H4" s="49"/>
      <c r="I4" s="49"/>
      <c r="J4" s="49"/>
    </row>
    <row r="5" spans="1:10" ht="12.75" customHeight="1">
      <c r="A5" s="52"/>
      <c r="B5" s="49"/>
      <c r="C5" s="49"/>
      <c r="D5" s="49"/>
      <c r="E5" s="49"/>
      <c r="F5" s="49"/>
      <c r="G5" s="49"/>
      <c r="H5" s="49"/>
      <c r="I5" s="49"/>
      <c r="J5" s="49"/>
    </row>
    <row r="6" spans="1:10" ht="12.75" customHeight="1">
      <c r="A6" s="52"/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53"/>
      <c r="B7" s="50"/>
      <c r="C7" s="50"/>
      <c r="D7" s="50"/>
      <c r="E7" s="50"/>
      <c r="F7" s="50"/>
      <c r="G7" s="50"/>
      <c r="H7" s="50"/>
      <c r="I7" s="50"/>
      <c r="J7" s="50"/>
    </row>
    <row r="8" spans="1:10" ht="13.5" customHeight="1">
      <c r="A8" s="31" t="s">
        <v>37</v>
      </c>
      <c r="B8" s="31"/>
      <c r="C8" s="31"/>
      <c r="D8" s="31"/>
      <c r="E8" s="31"/>
      <c r="F8" s="5"/>
      <c r="G8" s="5"/>
      <c r="H8" s="5"/>
      <c r="I8" s="5"/>
      <c r="J8" s="5"/>
    </row>
    <row r="9" spans="1:10" ht="13.5" customHeight="1">
      <c r="A9" s="5" t="s">
        <v>6</v>
      </c>
      <c r="B9" s="6">
        <v>1275</v>
      </c>
      <c r="C9" s="6">
        <v>0.5</v>
      </c>
      <c r="D9" s="7">
        <v>637</v>
      </c>
      <c r="E9" s="8" t="s">
        <v>15</v>
      </c>
      <c r="F9" s="16">
        <v>27.65</v>
      </c>
      <c r="G9" s="17" t="s">
        <v>16</v>
      </c>
      <c r="H9" s="24">
        <f>PRODUCT(D9,F9)</f>
        <v>17613.05</v>
      </c>
      <c r="I9" s="5"/>
      <c r="J9" s="5"/>
    </row>
    <row r="10" spans="1:10" ht="13.5" customHeight="1">
      <c r="A10" s="5" t="s">
        <v>7</v>
      </c>
      <c r="B10" s="6">
        <v>1275</v>
      </c>
      <c r="C10" s="6">
        <v>0.02</v>
      </c>
      <c r="D10" s="7">
        <v>25</v>
      </c>
      <c r="E10" s="8" t="s">
        <v>15</v>
      </c>
      <c r="F10" s="16">
        <v>27.65</v>
      </c>
      <c r="G10" s="17" t="s">
        <v>16</v>
      </c>
      <c r="H10" s="24">
        <f>PRODUCT(D10,F10)</f>
        <v>691.25</v>
      </c>
      <c r="I10" s="5"/>
      <c r="J10" s="5"/>
    </row>
    <row r="11" spans="1:10" ht="13.5" customHeight="1">
      <c r="A11" s="5" t="s">
        <v>8</v>
      </c>
      <c r="B11" s="6">
        <v>1275</v>
      </c>
      <c r="C11" s="6">
        <v>0.02</v>
      </c>
      <c r="D11" s="7">
        <v>25</v>
      </c>
      <c r="E11" s="8" t="s">
        <v>14</v>
      </c>
      <c r="F11" s="16">
        <v>13.48</v>
      </c>
      <c r="G11" s="17" t="s">
        <v>16</v>
      </c>
      <c r="H11" s="24">
        <f>PRODUCT(D11,F11)</f>
        <v>337</v>
      </c>
      <c r="I11" s="5"/>
      <c r="J11" s="5"/>
    </row>
    <row r="12" spans="1:10" ht="13.5" customHeight="1">
      <c r="A12" s="5" t="s">
        <v>9</v>
      </c>
      <c r="B12" s="6">
        <v>1275</v>
      </c>
      <c r="C12" s="6">
        <v>0.01</v>
      </c>
      <c r="D12" s="7">
        <v>12</v>
      </c>
      <c r="E12" s="8" t="s">
        <v>14</v>
      </c>
      <c r="F12" s="16">
        <v>13.48</v>
      </c>
      <c r="G12" s="18" t="s">
        <v>16</v>
      </c>
      <c r="H12" s="25">
        <f>PRODUCT(D12,F12)</f>
        <v>161.76</v>
      </c>
      <c r="I12" s="5"/>
      <c r="J12" s="5"/>
    </row>
    <row r="13" spans="1:10" ht="13.5" customHeight="1">
      <c r="A13" s="5"/>
      <c r="B13" s="5"/>
      <c r="C13" s="5"/>
      <c r="D13" s="5"/>
      <c r="E13" s="5"/>
      <c r="F13" s="6"/>
      <c r="G13" s="8" t="s">
        <v>16</v>
      </c>
      <c r="H13" s="24">
        <f>SUM(H9:H12)</f>
        <v>18803.059999999998</v>
      </c>
      <c r="I13" s="10">
        <f>PRODUCT(H13,0.139)</f>
        <v>2613.62534</v>
      </c>
      <c r="J13" s="10">
        <f>SUM(I13,H13)</f>
        <v>21416.685339999996</v>
      </c>
    </row>
    <row r="14" spans="1:10" ht="13.5" customHeight="1">
      <c r="A14" s="5"/>
      <c r="B14" s="5"/>
      <c r="C14" s="5"/>
      <c r="D14" s="5"/>
      <c r="E14" s="5"/>
      <c r="F14" s="6"/>
      <c r="G14" s="5"/>
      <c r="H14" s="8"/>
      <c r="I14" s="6"/>
      <c r="J14" s="6"/>
    </row>
    <row r="15" spans="1:10" ht="13.5">
      <c r="A15" s="31" t="s">
        <v>38</v>
      </c>
      <c r="B15" s="31"/>
      <c r="C15" s="31"/>
      <c r="D15" s="31"/>
      <c r="E15" s="31"/>
      <c r="F15" s="6"/>
      <c r="G15" s="8"/>
      <c r="H15" s="8"/>
      <c r="I15" s="9"/>
      <c r="J15" s="9"/>
    </row>
    <row r="16" spans="1:10" ht="13.5">
      <c r="A16" s="5" t="s">
        <v>6</v>
      </c>
      <c r="B16" s="6">
        <v>2250</v>
      </c>
      <c r="C16" s="6">
        <v>0</v>
      </c>
      <c r="D16" s="7">
        <f>PRODUCT(B16,C16)</f>
        <v>0</v>
      </c>
      <c r="E16" s="8" t="s">
        <v>15</v>
      </c>
      <c r="F16" s="16">
        <v>27.65</v>
      </c>
      <c r="G16" s="17" t="s">
        <v>16</v>
      </c>
      <c r="H16" s="24">
        <f>PRODUCT(D16,F16)*(-1)</f>
        <v>0</v>
      </c>
      <c r="I16" s="9"/>
      <c r="J16" s="9"/>
    </row>
    <row r="17" spans="1:10" ht="13.5">
      <c r="A17" s="5" t="s">
        <v>7</v>
      </c>
      <c r="B17" s="6">
        <v>2250</v>
      </c>
      <c r="C17" s="6">
        <v>0.02</v>
      </c>
      <c r="D17" s="7">
        <f>PRODUCT(B16,C17)</f>
        <v>45</v>
      </c>
      <c r="E17" s="8" t="s">
        <v>13</v>
      </c>
      <c r="F17" s="16">
        <v>27.65</v>
      </c>
      <c r="G17" s="17" t="s">
        <v>16</v>
      </c>
      <c r="H17" s="24">
        <f>PRODUCT(D17,F17)</f>
        <v>1244.25</v>
      </c>
      <c r="I17" s="9"/>
      <c r="J17" s="9"/>
    </row>
    <row r="18" spans="1:10" ht="13.5">
      <c r="A18" s="5" t="s">
        <v>8</v>
      </c>
      <c r="B18" s="6">
        <v>2250</v>
      </c>
      <c r="C18" s="6">
        <v>0.02</v>
      </c>
      <c r="D18" s="7">
        <f>PRODUCT(B16,C18)</f>
        <v>45</v>
      </c>
      <c r="E18" s="8" t="s">
        <v>14</v>
      </c>
      <c r="F18" s="16">
        <v>13.48</v>
      </c>
      <c r="G18" s="17" t="s">
        <v>16</v>
      </c>
      <c r="H18" s="24">
        <f>PRODUCT(D18,F18)</f>
        <v>606.6</v>
      </c>
      <c r="I18" s="9"/>
      <c r="J18" s="9"/>
    </row>
    <row r="19" spans="1:10" ht="13.5">
      <c r="A19" s="5" t="s">
        <v>9</v>
      </c>
      <c r="B19" s="6">
        <v>2250</v>
      </c>
      <c r="C19" s="6">
        <v>0.01</v>
      </c>
      <c r="D19" s="7">
        <v>22</v>
      </c>
      <c r="E19" s="8" t="s">
        <v>14</v>
      </c>
      <c r="F19" s="16">
        <v>13.48</v>
      </c>
      <c r="G19" s="18" t="s">
        <v>16</v>
      </c>
      <c r="H19" s="25">
        <f>PRODUCT(D19,F19)</f>
        <v>296.56</v>
      </c>
      <c r="I19" s="9"/>
      <c r="J19" s="9"/>
    </row>
    <row r="20" spans="1:10" ht="13.5">
      <c r="A20" s="5"/>
      <c r="B20" s="5"/>
      <c r="C20" s="5"/>
      <c r="D20" s="5"/>
      <c r="E20" s="5"/>
      <c r="F20" s="5"/>
      <c r="G20" s="8" t="s">
        <v>16</v>
      </c>
      <c r="H20" s="24">
        <f>SUM(H16:H19)</f>
        <v>2147.41</v>
      </c>
      <c r="I20" s="10">
        <f>PRODUCT(H20,0.139)</f>
        <v>298.48999000000003</v>
      </c>
      <c r="J20" s="10">
        <f>SUM(I20,H20)</f>
        <v>2445.89999</v>
      </c>
    </row>
    <row r="21" spans="1:10" ht="13.5">
      <c r="A21" s="31" t="s">
        <v>36</v>
      </c>
      <c r="B21" s="31"/>
      <c r="C21" s="31"/>
      <c r="D21" s="31"/>
      <c r="E21" s="31"/>
      <c r="F21" s="6"/>
      <c r="G21" s="8"/>
      <c r="H21" s="8"/>
      <c r="I21" s="9"/>
      <c r="J21" s="9"/>
    </row>
    <row r="22" spans="1:10" ht="13.5">
      <c r="A22" s="5" t="s">
        <v>6</v>
      </c>
      <c r="B22" s="6">
        <v>225</v>
      </c>
      <c r="C22" s="6">
        <v>0.25</v>
      </c>
      <c r="D22" s="7">
        <v>56</v>
      </c>
      <c r="E22" s="8" t="s">
        <v>15</v>
      </c>
      <c r="F22" s="16">
        <v>27.65</v>
      </c>
      <c r="G22" s="17" t="s">
        <v>16</v>
      </c>
      <c r="H22" s="24">
        <f>PRODUCT(D22,F22)</f>
        <v>1548.3999999999999</v>
      </c>
      <c r="I22" s="9"/>
      <c r="J22" s="9"/>
    </row>
    <row r="23" spans="1:10" ht="13.5">
      <c r="A23" s="5" t="s">
        <v>7</v>
      </c>
      <c r="B23" s="6">
        <v>225</v>
      </c>
      <c r="C23" s="6">
        <v>0.02</v>
      </c>
      <c r="D23" s="7">
        <v>5</v>
      </c>
      <c r="E23" s="8" t="s">
        <v>13</v>
      </c>
      <c r="F23" s="16">
        <v>27.65</v>
      </c>
      <c r="G23" s="17" t="s">
        <v>16</v>
      </c>
      <c r="H23" s="24">
        <f>PRODUCT(D23,F23)</f>
        <v>138.25</v>
      </c>
      <c r="I23" s="9"/>
      <c r="J23" s="9"/>
    </row>
    <row r="24" spans="1:10" ht="13.5">
      <c r="A24" s="5" t="s">
        <v>8</v>
      </c>
      <c r="B24" s="6">
        <v>225</v>
      </c>
      <c r="C24" s="6">
        <v>0.02</v>
      </c>
      <c r="D24" s="7">
        <v>5</v>
      </c>
      <c r="E24" s="8" t="s">
        <v>14</v>
      </c>
      <c r="F24" s="16">
        <v>13.48</v>
      </c>
      <c r="G24" s="17" t="s">
        <v>16</v>
      </c>
      <c r="H24" s="24">
        <f>PRODUCT(D24,F24)</f>
        <v>67.4</v>
      </c>
      <c r="I24" s="9"/>
      <c r="J24" s="9"/>
    </row>
    <row r="25" spans="1:10" ht="13.5">
      <c r="A25" s="5" t="s">
        <v>9</v>
      </c>
      <c r="B25" s="6">
        <v>225</v>
      </c>
      <c r="C25" s="6">
        <v>0.01</v>
      </c>
      <c r="D25" s="7">
        <v>2</v>
      </c>
      <c r="E25" s="8" t="s">
        <v>14</v>
      </c>
      <c r="F25" s="16">
        <v>13.48</v>
      </c>
      <c r="G25" s="18" t="s">
        <v>16</v>
      </c>
      <c r="H25" s="25">
        <f>PRODUCT(D25,F25)</f>
        <v>26.96</v>
      </c>
      <c r="I25" s="9"/>
      <c r="J25" s="9"/>
    </row>
    <row r="26" spans="1:10" ht="13.5">
      <c r="A26" s="5"/>
      <c r="B26" s="5"/>
      <c r="C26" s="5"/>
      <c r="D26" s="5"/>
      <c r="E26" s="5"/>
      <c r="F26" s="5"/>
      <c r="G26" s="8" t="s">
        <v>16</v>
      </c>
      <c r="H26" s="24">
        <f>SUM(H22:H25)</f>
        <v>1781.01</v>
      </c>
      <c r="I26" s="10">
        <f>PRODUCT(H26,0.139)</f>
        <v>247.56039</v>
      </c>
      <c r="J26" s="10">
        <f>SUM(I26,H26)</f>
        <v>2028.57039</v>
      </c>
    </row>
    <row r="27" spans="1:10" ht="13.5">
      <c r="A27" s="5"/>
      <c r="B27" s="5"/>
      <c r="C27" s="5"/>
      <c r="D27" s="5"/>
      <c r="E27" s="5"/>
      <c r="F27" s="5"/>
      <c r="G27" s="8"/>
      <c r="H27" s="24"/>
      <c r="I27" s="10"/>
      <c r="J27" s="10"/>
    </row>
    <row r="28" spans="1:10" ht="13.5">
      <c r="A28" s="30" t="s">
        <v>47</v>
      </c>
      <c r="B28" s="30"/>
      <c r="C28" s="30"/>
      <c r="D28" s="30"/>
      <c r="E28" s="30"/>
      <c r="F28" s="5"/>
      <c r="G28" s="8"/>
      <c r="H28" s="24"/>
      <c r="I28" s="10"/>
      <c r="J28" s="10"/>
    </row>
    <row r="29" spans="1:10" ht="13.5">
      <c r="A29" s="5" t="s">
        <v>6</v>
      </c>
      <c r="B29" s="32">
        <v>2500</v>
      </c>
      <c r="C29" s="32">
        <v>0.5</v>
      </c>
      <c r="D29" s="32">
        <v>1250</v>
      </c>
      <c r="E29" s="8" t="s">
        <v>13</v>
      </c>
      <c r="F29" s="33">
        <v>24.76</v>
      </c>
      <c r="G29" s="8" t="s">
        <v>16</v>
      </c>
      <c r="H29" s="24">
        <v>30950</v>
      </c>
      <c r="I29" s="10"/>
      <c r="J29" s="10"/>
    </row>
    <row r="30" spans="1:10" ht="13.5">
      <c r="A30" s="5" t="s">
        <v>7</v>
      </c>
      <c r="B30" s="32">
        <v>2500</v>
      </c>
      <c r="C30" s="32">
        <v>0.06</v>
      </c>
      <c r="D30" s="32">
        <v>150</v>
      </c>
      <c r="E30" s="8" t="s">
        <v>48</v>
      </c>
      <c r="F30" s="33">
        <v>35.29</v>
      </c>
      <c r="G30" s="8" t="s">
        <v>16</v>
      </c>
      <c r="H30" s="24">
        <v>5293.5</v>
      </c>
      <c r="I30" s="10"/>
      <c r="J30" s="10"/>
    </row>
    <row r="31" spans="1:10" ht="13.5">
      <c r="A31" s="5" t="s">
        <v>8</v>
      </c>
      <c r="B31" s="32">
        <v>2500</v>
      </c>
      <c r="C31" s="32">
        <v>0.02</v>
      </c>
      <c r="D31" s="32">
        <v>50</v>
      </c>
      <c r="E31" s="8" t="s">
        <v>49</v>
      </c>
      <c r="F31" s="33">
        <v>12.07</v>
      </c>
      <c r="G31" s="8" t="s">
        <v>16</v>
      </c>
      <c r="H31" s="24">
        <v>603.5</v>
      </c>
      <c r="I31" s="10"/>
      <c r="J31" s="10"/>
    </row>
    <row r="32" spans="1:10" ht="13.5">
      <c r="A32" s="5" t="s">
        <v>9</v>
      </c>
      <c r="B32" s="32">
        <v>2500</v>
      </c>
      <c r="C32" s="32">
        <v>0.01</v>
      </c>
      <c r="D32" s="32">
        <v>25</v>
      </c>
      <c r="E32" s="8" t="s">
        <v>49</v>
      </c>
      <c r="F32" s="33">
        <v>12.07</v>
      </c>
      <c r="G32" s="8" t="s">
        <v>16</v>
      </c>
      <c r="H32" s="24">
        <v>301.75</v>
      </c>
      <c r="I32" s="10"/>
      <c r="J32" s="10"/>
    </row>
    <row r="33" spans="1:10" ht="13.5">
      <c r="A33" s="5"/>
      <c r="B33" s="32"/>
      <c r="C33" s="32"/>
      <c r="D33" s="32"/>
      <c r="E33" s="8"/>
      <c r="F33" s="33"/>
      <c r="G33" s="34" t="s">
        <v>16</v>
      </c>
      <c r="H33" s="35">
        <v>37148.75</v>
      </c>
      <c r="I33" s="10">
        <v>5163.68</v>
      </c>
      <c r="J33" s="10">
        <v>42312.43</v>
      </c>
    </row>
    <row r="34" spans="1:10" s="23" customFormat="1" ht="19.5" customHeight="1">
      <c r="A34" s="22">
        <f ca="1">NOW()</f>
        <v>39323.43851678241</v>
      </c>
      <c r="B34" s="3"/>
      <c r="C34" s="3"/>
      <c r="D34" s="3"/>
      <c r="E34" s="3"/>
      <c r="F34" s="62" t="s">
        <v>17</v>
      </c>
      <c r="G34" s="63"/>
      <c r="H34" s="64">
        <f>SUM(H13,,H20,H26,H33)</f>
        <v>59880.229999999996</v>
      </c>
      <c r="I34" s="65">
        <f>PRODUCT(H34,0.139)</f>
        <v>8323.35197</v>
      </c>
      <c r="J34" s="65">
        <f>SUM(H34:I34)</f>
        <v>68203.58197</v>
      </c>
    </row>
  </sheetData>
  <mergeCells count="13">
    <mergeCell ref="J3:J7"/>
    <mergeCell ref="H3:H7"/>
    <mergeCell ref="A8:E8"/>
    <mergeCell ref="A1:H1"/>
    <mergeCell ref="A28:E28"/>
    <mergeCell ref="A21:E21"/>
    <mergeCell ref="I3:I7"/>
    <mergeCell ref="A15:E15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H18" sqref="H18"/>
    </sheetView>
  </sheetViews>
  <sheetFormatPr defaultColWidth="9.140625" defaultRowHeight="12.75"/>
  <cols>
    <col min="1" max="1" width="38.421875" style="0" bestFit="1" customWidth="1"/>
    <col min="2" max="3" width="13.421875" style="0" customWidth="1"/>
    <col min="4" max="4" width="17.140625" style="0" customWidth="1"/>
    <col min="5" max="5" width="15.57421875" style="0" customWidth="1"/>
    <col min="6" max="6" width="16.8515625" style="0" customWidth="1"/>
    <col min="7" max="7" width="13.8515625" style="0" customWidth="1"/>
    <col min="8" max="8" width="12.140625" style="0" customWidth="1"/>
  </cols>
  <sheetData>
    <row r="1" spans="1:8" ht="13.5">
      <c r="A1" s="38" t="s">
        <v>46</v>
      </c>
      <c r="B1" s="38"/>
      <c r="C1" s="38"/>
      <c r="D1" s="38"/>
      <c r="E1" s="38"/>
      <c r="F1" s="5"/>
      <c r="G1" s="54" t="s">
        <v>0</v>
      </c>
      <c r="H1" s="54"/>
    </row>
    <row r="2" spans="1:8" ht="13.5">
      <c r="A2" s="5"/>
      <c r="B2" s="5"/>
      <c r="C2" s="5"/>
      <c r="D2" s="5"/>
      <c r="E2" s="5"/>
      <c r="F2" s="5"/>
      <c r="G2" s="55" t="s">
        <v>45</v>
      </c>
      <c r="H2" s="55"/>
    </row>
    <row r="3" spans="1:9" ht="12.75" customHeight="1">
      <c r="A3" s="56" t="s">
        <v>18</v>
      </c>
      <c r="B3" s="59" t="s">
        <v>30</v>
      </c>
      <c r="C3" s="59" t="s">
        <v>31</v>
      </c>
      <c r="D3" s="44" t="s">
        <v>29</v>
      </c>
      <c r="E3" s="44" t="s">
        <v>20</v>
      </c>
      <c r="F3" s="44" t="s">
        <v>19</v>
      </c>
      <c r="G3" s="44" t="s">
        <v>23</v>
      </c>
      <c r="H3" s="44" t="s">
        <v>24</v>
      </c>
      <c r="I3" s="1"/>
    </row>
    <row r="4" spans="1:8" ht="12.75" customHeight="1">
      <c r="A4" s="57"/>
      <c r="B4" s="60"/>
      <c r="C4" s="60"/>
      <c r="D4" s="45"/>
      <c r="E4" s="45"/>
      <c r="F4" s="45"/>
      <c r="G4" s="45"/>
      <c r="H4" s="45"/>
    </row>
    <row r="5" spans="1:8" ht="12.75" customHeight="1">
      <c r="A5" s="57"/>
      <c r="B5" s="60"/>
      <c r="C5" s="60"/>
      <c r="D5" s="45"/>
      <c r="E5" s="45"/>
      <c r="F5" s="45"/>
      <c r="G5" s="45"/>
      <c r="H5" s="45"/>
    </row>
    <row r="6" spans="1:8" ht="12.75" customHeight="1">
      <c r="A6" s="57"/>
      <c r="B6" s="60"/>
      <c r="C6" s="60"/>
      <c r="D6" s="45"/>
      <c r="E6" s="45"/>
      <c r="F6" s="45"/>
      <c r="G6" s="45"/>
      <c r="H6" s="45"/>
    </row>
    <row r="7" spans="1:8" ht="12.75" customHeight="1">
      <c r="A7" s="58"/>
      <c r="B7" s="61"/>
      <c r="C7" s="61"/>
      <c r="D7" s="46"/>
      <c r="E7" s="46"/>
      <c r="F7" s="46"/>
      <c r="G7" s="46"/>
      <c r="H7" s="46"/>
    </row>
    <row r="8" spans="1:8" ht="13.5" customHeight="1">
      <c r="A8" s="5"/>
      <c r="D8" s="5"/>
      <c r="E8" s="5"/>
      <c r="F8" s="5"/>
      <c r="G8" s="5"/>
      <c r="H8" s="5"/>
    </row>
    <row r="9" spans="1:8" ht="13.5">
      <c r="A9" s="13" t="s">
        <v>35</v>
      </c>
      <c r="B9" s="19">
        <v>1700</v>
      </c>
      <c r="C9" s="20">
        <v>0.75</v>
      </c>
      <c r="D9" s="6">
        <f>PRODUCT(B9:C9)</f>
        <v>1275</v>
      </c>
      <c r="E9" s="6">
        <v>1</v>
      </c>
      <c r="F9" s="6">
        <f>PRODUCT(D9:E9)</f>
        <v>1275</v>
      </c>
      <c r="G9" s="7">
        <v>0.5</v>
      </c>
      <c r="H9" s="12">
        <f>PRODUCT(F9:G9)</f>
        <v>637.5</v>
      </c>
    </row>
    <row r="10" spans="1:8" ht="13.5" customHeight="1">
      <c r="A10" s="13"/>
      <c r="B10" s="19"/>
      <c r="C10" s="19"/>
      <c r="D10" s="5"/>
      <c r="E10" s="6"/>
      <c r="F10" s="5"/>
      <c r="G10" s="5"/>
      <c r="H10" s="21"/>
    </row>
    <row r="11" spans="1:8" ht="13.5" customHeight="1">
      <c r="A11" s="13" t="s">
        <v>39</v>
      </c>
      <c r="B11" s="19">
        <v>15000</v>
      </c>
      <c r="C11" s="20">
        <v>0.15</v>
      </c>
      <c r="D11" s="6">
        <f>PRODUCT(B11:C11)</f>
        <v>2250</v>
      </c>
      <c r="E11" s="6">
        <v>1</v>
      </c>
      <c r="F11" s="6">
        <f>PRODUCT(D11:E11)</f>
        <v>2250</v>
      </c>
      <c r="G11" s="7">
        <v>0.25</v>
      </c>
      <c r="H11" s="12">
        <f>PRODUCT(F11:G11)</f>
        <v>562.5</v>
      </c>
    </row>
    <row r="12" spans="1:8" ht="13.5" customHeight="1">
      <c r="A12" s="2"/>
      <c r="B12" s="2"/>
      <c r="C12" s="2"/>
      <c r="D12" s="2"/>
      <c r="E12" s="2"/>
      <c r="F12" s="6"/>
      <c r="G12" s="2"/>
      <c r="H12" s="21"/>
    </row>
    <row r="13" spans="1:8" ht="13.5" customHeight="1">
      <c r="A13" s="13" t="s">
        <v>40</v>
      </c>
      <c r="B13" s="19">
        <v>225</v>
      </c>
      <c r="C13" s="20">
        <v>1</v>
      </c>
      <c r="D13" s="6">
        <f>PRODUCT(B13:C13)</f>
        <v>225</v>
      </c>
      <c r="E13" s="6">
        <v>1</v>
      </c>
      <c r="F13" s="6">
        <f>PRODUCT(D13:E13)</f>
        <v>225</v>
      </c>
      <c r="G13" s="6">
        <v>0.25</v>
      </c>
      <c r="H13" s="12">
        <f>PRODUCT(F13:G13)</f>
        <v>56.25</v>
      </c>
    </row>
    <row r="14" spans="1:8" ht="13.5">
      <c r="A14" s="2"/>
      <c r="B14" s="2"/>
      <c r="C14" s="2"/>
      <c r="D14" s="2"/>
      <c r="E14" s="2"/>
      <c r="F14" s="2"/>
      <c r="G14" s="2"/>
      <c r="H14" s="6"/>
    </row>
    <row r="15" spans="1:9" ht="13.5" customHeight="1">
      <c r="A15" s="36" t="s">
        <v>50</v>
      </c>
      <c r="B15" s="19">
        <v>2500</v>
      </c>
      <c r="C15" s="20">
        <v>0.7</v>
      </c>
      <c r="D15" s="6">
        <v>2500</v>
      </c>
      <c r="E15" s="6">
        <v>1</v>
      </c>
      <c r="F15" s="6">
        <f>PRODUCT(D15:E15)</f>
        <v>2500</v>
      </c>
      <c r="G15" s="7">
        <v>0.5</v>
      </c>
      <c r="H15" s="12">
        <f>PRODUCT(F15:G15)</f>
        <v>1250</v>
      </c>
      <c r="I15" s="12"/>
    </row>
    <row r="16" spans="1:8" ht="13.5">
      <c r="A16" s="2"/>
      <c r="B16" s="2"/>
      <c r="C16" s="2"/>
      <c r="D16" s="2"/>
      <c r="E16" s="2"/>
      <c r="F16" s="2"/>
      <c r="G16" s="2"/>
      <c r="H16" s="6"/>
    </row>
    <row r="17" spans="1:8" ht="13.5">
      <c r="A17" s="2"/>
      <c r="B17" s="2"/>
      <c r="C17" s="2"/>
      <c r="D17" s="2"/>
      <c r="E17" s="2"/>
      <c r="F17" s="2"/>
      <c r="G17" s="2"/>
      <c r="H17" s="6"/>
    </row>
    <row r="18" spans="1:8" ht="13.5">
      <c r="A18" s="3" t="s">
        <v>17</v>
      </c>
      <c r="B18" s="3"/>
      <c r="C18" s="3"/>
      <c r="D18" s="15">
        <f>SUM(D9:D15)</f>
        <v>6250</v>
      </c>
      <c r="E18" s="15"/>
      <c r="F18" s="15">
        <f>SUM(F9:F17)</f>
        <v>6250</v>
      </c>
      <c r="G18" s="15"/>
      <c r="H18" s="14">
        <f>SUM(H9:H17)</f>
        <v>2506.25</v>
      </c>
    </row>
    <row r="19" spans="1:8" ht="13.5">
      <c r="A19" s="2"/>
      <c r="B19" s="2"/>
      <c r="C19" s="2"/>
      <c r="D19" s="2"/>
      <c r="E19" s="2"/>
      <c r="F19" s="2"/>
      <c r="G19" s="2"/>
      <c r="H19" s="10"/>
    </row>
    <row r="20" spans="1:8" ht="12.75">
      <c r="A20" s="40" t="s">
        <v>25</v>
      </c>
      <c r="B20" s="40"/>
      <c r="C20" s="40"/>
      <c r="D20" s="40"/>
      <c r="E20" s="40"/>
      <c r="F20" s="40"/>
      <c r="G20" s="2"/>
      <c r="H20" s="2"/>
    </row>
    <row r="21" spans="1:8" ht="13.5">
      <c r="A21" s="5"/>
      <c r="B21" s="5"/>
      <c r="C21" s="5"/>
      <c r="D21" s="5"/>
      <c r="E21" s="5"/>
      <c r="F21" s="2"/>
      <c r="G21" s="2"/>
      <c r="H21" s="2"/>
    </row>
    <row r="22" spans="1:8" ht="12.75">
      <c r="A22" s="11">
        <f ca="1">NOW()</f>
        <v>39323.43851678241</v>
      </c>
      <c r="B22" s="2"/>
      <c r="C22" s="2"/>
      <c r="D22" s="2"/>
      <c r="E22" s="2"/>
      <c r="F22" s="2"/>
      <c r="G22" s="2"/>
      <c r="H22" s="2"/>
    </row>
  </sheetData>
  <mergeCells count="12">
    <mergeCell ref="A20:F20"/>
    <mergeCell ref="A3:A7"/>
    <mergeCell ref="B3:B7"/>
    <mergeCell ref="E3:E7"/>
    <mergeCell ref="C3:C7"/>
    <mergeCell ref="F3:F7"/>
    <mergeCell ref="A1:E1"/>
    <mergeCell ref="D3:D7"/>
    <mergeCell ref="G1:H1"/>
    <mergeCell ref="G2:H2"/>
    <mergeCell ref="G3:G7"/>
    <mergeCell ref="H3:H7"/>
  </mergeCells>
  <printOptions/>
  <pageMargins left="0.75" right="0.75" top="1" bottom="1" header="0.5" footer="0.5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usda</cp:lastModifiedBy>
  <cp:lastPrinted>2007-08-29T14:33:20Z</cp:lastPrinted>
  <dcterms:created xsi:type="dcterms:W3CDTF">2002-09-24T19:35:59Z</dcterms:created>
  <dcterms:modified xsi:type="dcterms:W3CDTF">2007-08-29T14:33:33Z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