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28" yWindow="120" windowWidth="13920" windowHeight="10464"/>
  </bookViews>
  <sheets>
    <sheet name="First Year" sheetId="1" r:id="rId1"/>
    <sheet name="Second Year" sheetId="2" r:id="rId2"/>
    <sheet name="Third Year" sheetId="3" r:id="rId3"/>
    <sheet name="3-Yr Average" sheetId="4" r:id="rId4"/>
  </sheets>
  <definedNames>
    <definedName name="_xlnm.Print_Area" localSheetId="3">'3-Yr Average'!$A$1:$G$14</definedName>
  </definedNames>
  <calcPr calcId="114210"/>
</workbook>
</file>

<file path=xl/calcChain.xml><?xml version="1.0" encoding="utf-8"?>
<calcChain xmlns="http://schemas.openxmlformats.org/spreadsheetml/2006/main">
  <c r="G2" i="4"/>
  <c r="G3"/>
  <c r="G4"/>
  <c r="G6"/>
  <c r="G8"/>
  <c r="F19" i="3"/>
  <c r="F21"/>
  <c r="F5"/>
  <c r="I5"/>
  <c r="F6"/>
  <c r="I6"/>
  <c r="M6"/>
  <c r="F7"/>
  <c r="I7"/>
  <c r="M7"/>
  <c r="I9"/>
  <c r="M9"/>
  <c r="J10"/>
  <c r="M10"/>
  <c r="J11"/>
  <c r="M11"/>
  <c r="I13"/>
  <c r="M13"/>
  <c r="I15"/>
  <c r="M15"/>
  <c r="I17"/>
  <c r="M17"/>
  <c r="I19"/>
  <c r="M19"/>
  <c r="F20"/>
  <c r="J20"/>
  <c r="M20"/>
  <c r="I21"/>
  <c r="M21"/>
  <c r="I23"/>
  <c r="M23"/>
  <c r="I24"/>
  <c r="M24"/>
  <c r="I25"/>
  <c r="M25"/>
  <c r="M26"/>
  <c r="F29"/>
  <c r="D4" i="4"/>
  <c r="E9" i="3"/>
  <c r="E10"/>
  <c r="E11"/>
  <c r="E13"/>
  <c r="E15"/>
  <c r="E17"/>
  <c r="E23"/>
  <c r="E24"/>
  <c r="E25"/>
  <c r="E26"/>
  <c r="F19" i="2"/>
  <c r="F5"/>
  <c r="I5"/>
  <c r="M5"/>
  <c r="F6"/>
  <c r="I6"/>
  <c r="F7"/>
  <c r="I7"/>
  <c r="M7"/>
  <c r="I9"/>
  <c r="M9"/>
  <c r="J10"/>
  <c r="M10"/>
  <c r="J11"/>
  <c r="M11"/>
  <c r="I13"/>
  <c r="M13"/>
  <c r="I15"/>
  <c r="M15"/>
  <c r="I17"/>
  <c r="M17"/>
  <c r="I19"/>
  <c r="M19"/>
  <c r="F20"/>
  <c r="J20"/>
  <c r="M20"/>
  <c r="F21"/>
  <c r="I21"/>
  <c r="M21"/>
  <c r="I23"/>
  <c r="M23"/>
  <c r="I24"/>
  <c r="M24"/>
  <c r="I25"/>
  <c r="M25"/>
  <c r="M26"/>
  <c r="F29"/>
  <c r="D3" i="4"/>
  <c r="E9" i="2"/>
  <c r="E10"/>
  <c r="E11"/>
  <c r="E13"/>
  <c r="E15"/>
  <c r="E17"/>
  <c r="E23"/>
  <c r="E24"/>
  <c r="E25"/>
  <c r="E26"/>
  <c r="E29"/>
  <c r="C3" i="4"/>
  <c r="F5" i="1"/>
  <c r="I5"/>
  <c r="F6"/>
  <c r="I6"/>
  <c r="M6"/>
  <c r="F7"/>
  <c r="I7"/>
  <c r="M7"/>
  <c r="I9"/>
  <c r="M9"/>
  <c r="J10"/>
  <c r="M10"/>
  <c r="J11"/>
  <c r="M11"/>
  <c r="I13"/>
  <c r="M13"/>
  <c r="I15"/>
  <c r="M15"/>
  <c r="I17"/>
  <c r="M17"/>
  <c r="F19"/>
  <c r="I19"/>
  <c r="M19"/>
  <c r="M20"/>
  <c r="F21"/>
  <c r="I21"/>
  <c r="M21"/>
  <c r="I23"/>
  <c r="M23"/>
  <c r="I24"/>
  <c r="M24"/>
  <c r="I25"/>
  <c r="M25"/>
  <c r="M26"/>
  <c r="F20"/>
  <c r="F28"/>
  <c r="D2" i="4"/>
  <c r="E9" i="1"/>
  <c r="E10"/>
  <c r="E11"/>
  <c r="E13"/>
  <c r="E15"/>
  <c r="E17"/>
  <c r="E23"/>
  <c r="E24"/>
  <c r="E25"/>
  <c r="E26"/>
  <c r="E28"/>
  <c r="C2" i="4"/>
  <c r="D6"/>
  <c r="E29" i="3"/>
  <c r="C4" i="4"/>
  <c r="C6"/>
  <c r="M5" i="3"/>
  <c r="M29"/>
  <c r="I29"/>
  <c r="M5" i="1"/>
  <c r="M28"/>
  <c r="I28"/>
  <c r="M6" i="2"/>
  <c r="M29"/>
  <c r="I29"/>
</calcChain>
</file>

<file path=xl/sharedStrings.xml><?xml version="1.0" encoding="utf-8"?>
<sst xmlns="http://schemas.openxmlformats.org/spreadsheetml/2006/main" count="335" uniqueCount="106">
  <si>
    <t>TABLE 1A.  ESTIMATED ANNUAL BURDEN AND LABOR COST TO INDUSTRY TO IMPLEMENT</t>
  </si>
  <si>
    <t>REPORTING AND RECORDKEEPING REQUIREMENTS  --  FIRST YEAR</t>
  </si>
  <si>
    <t>Section of Notice</t>
  </si>
  <si>
    <t>Burden Item</t>
  </si>
  <si>
    <t>Form Number (if any)</t>
  </si>
  <si>
    <t xml:space="preserve">(A) Respondents per year </t>
  </si>
  <si>
    <t>(B) Number of occurrences per year</t>
  </si>
  <si>
    <t>(C) Total Annual Occurrences (C=A*B)</t>
  </si>
  <si>
    <t>(D1) Person-hours per occurrence</t>
  </si>
  <si>
    <t>(D2)  Number of  tests per occurrence</t>
  </si>
  <si>
    <t>(E1) Technical person -hrs. per year (E1=C*D1)</t>
  </si>
  <si>
    <t>(E2) Number of tests per year (E2=C*D2)</t>
  </si>
  <si>
    <t>(F1) Wage Class ($ per hour)</t>
  </si>
  <si>
    <t>(F2) Unit cost</t>
  </si>
  <si>
    <t>(G) Annual costs (=E1*F1), (=E2*F2), or (=C*F2)</t>
  </si>
  <si>
    <t>Foot-notes</t>
  </si>
  <si>
    <t>--</t>
  </si>
  <si>
    <t>Read Rule</t>
  </si>
  <si>
    <t>Manufacturers</t>
  </si>
  <si>
    <t>a</t>
  </si>
  <si>
    <t>Vendors</t>
  </si>
  <si>
    <t>Other entities</t>
  </si>
  <si>
    <t>Initial Approval Applications</t>
  </si>
  <si>
    <t>(a)(1)</t>
  </si>
  <si>
    <t>Fill in form</t>
  </si>
  <si>
    <t>2904-1</t>
  </si>
  <si>
    <t>b</t>
  </si>
  <si>
    <t>Biobased Content - Testing (products in designated items)</t>
  </si>
  <si>
    <t>na</t>
  </si>
  <si>
    <t>c</t>
  </si>
  <si>
    <t>Biobased Content - Testing (products not in designated items)</t>
  </si>
  <si>
    <t>d</t>
  </si>
  <si>
    <t>(b)</t>
  </si>
  <si>
    <t>Initial Approval Application Evaluation</t>
  </si>
  <si>
    <t>(b)(1)</t>
  </si>
  <si>
    <t>Address Deficiencies</t>
  </si>
  <si>
    <t>e</t>
  </si>
  <si>
    <t>(c)</t>
  </si>
  <si>
    <t>Issuance of Notice of Certification</t>
  </si>
  <si>
    <t>(c)(1)-(5)</t>
  </si>
  <si>
    <t>Provide information to USDA for Web site</t>
  </si>
  <si>
    <t>f</t>
  </si>
  <si>
    <t>Appeals</t>
  </si>
  <si>
    <t>Appeal of denial of initial certification</t>
  </si>
  <si>
    <t>g</t>
  </si>
  <si>
    <t>2904.5(d)(3)</t>
  </si>
  <si>
    <t>Subsequent Approval Applications - Reformulated Products</t>
  </si>
  <si>
    <t>2904.5(a)(1)</t>
  </si>
  <si>
    <t>h</t>
  </si>
  <si>
    <t>Biobased Content - Testing</t>
  </si>
  <si>
    <t>2904.5(c)(1)-(5)</t>
  </si>
  <si>
    <t>i</t>
  </si>
  <si>
    <t>Records</t>
  </si>
  <si>
    <t>Biobased content test results</t>
  </si>
  <si>
    <t>j</t>
  </si>
  <si>
    <t>(a)(2)</t>
  </si>
  <si>
    <t>Dates (certification periods, testing)</t>
  </si>
  <si>
    <t>(a)(3)</t>
  </si>
  <si>
    <t>Documentation of environmental claims</t>
  </si>
  <si>
    <t>Label Redesign</t>
  </si>
  <si>
    <t>TOTAL BURDEN (HRS) AND COSTS</t>
  </si>
  <si>
    <t>Footnotes To Table 1A</t>
  </si>
  <si>
    <t>Assumes 1,860 existing manufacturers and vendors read the rule in year 1, with 830 manufacturers making products within designated items, 830 different manufacturers making products not within designated items, and 200 vendors.  For other entities, assumes the number of other entities who read the rule is 10 percent of the number of manufacturers who read the rule (1660 x 0.10 = 166).</t>
  </si>
  <si>
    <r>
      <t>Assumes that there are 500 different manufacturers making products within the 100 items designated in year 1.  Assumes that 60 percent of these 500 manufacturers will submit applications, that 30 percent of the 830 manufacturers making products not within a designated item will submit applications, and that 10 percent of the 200 vendors will submit applications in year 1, for a total of 569 manufacturers and vendors.  Assumes each entity submits 6 applications.  This results in a total of of 3,414 applications in year 1.  Of the 120 vendor applications, 70 applications were assumed to be for products within designated items and 50 were assumed to be for products not within designated items.  Based on these assumption,</t>
    </r>
    <r>
      <rPr>
        <sz val="10"/>
        <rFont val="Times New Roman"/>
        <family val="1"/>
      </rPr>
      <t xml:space="preserve"> 1,870 </t>
    </r>
    <r>
      <rPr>
        <sz val="10"/>
        <rFont val="Times New Roman"/>
      </rPr>
      <t>of the 3,414 applications would be for products within designated items and 1,544 of the 3,414 applications would be for products not within designated items.</t>
    </r>
  </si>
  <si>
    <t>Assumes two-thirds of the 1,870 products within designated items need to have their biobased content tested (the other one-third of the products have already had their biobased content tested during the designation of the item (1,870 x 2/3 = 1,245).  Assuming even distribution among the 569 applicants, this averages to about 2.2 products per applicant.</t>
  </si>
  <si>
    <t xml:space="preserve"> Assumes all of the 1,544 products in non-designated items need to have their biobased content tested.  Assuming even distribution among the 569 applicants, this average to about 2.7 products per applicant.</t>
  </si>
  <si>
    <t>Assumes 10% of the 3,414 initial approval applications will have deficiencies that need to be addressed.  This averages to about 0.6 deficiencies per applicant.</t>
  </si>
  <si>
    <t xml:space="preserve">f </t>
  </si>
  <si>
    <t>Assumes 90% of the 3,414 initial approval applications are approved; 10% are denied and of those 10% denied, 50% are appealed and all appeals are successful (i.e., application is approved).  This yields a total of 3,244 certified products.  This averages to about 5.7 certified products per applicant.</t>
  </si>
  <si>
    <t>Assumes 10% of the 3,414 initial approval applications will be denied and 50% of those will be appealed.  This results in 171 appeals (= 3,414 x 0.1 x 0.5), which averages to about 0.3 appeals per applicant.</t>
  </si>
  <si>
    <t>Assumes that none of the certified products are revised in year 1 that require subsequent certification through a new application.</t>
  </si>
  <si>
    <t>Based on 3,244 products being certified for use of the label and 569 manufacturers and vendors.  This averages to 5.7 certified products per manufacturer/vendor.</t>
  </si>
  <si>
    <t>Assumes:  (1) 2 labels per certified product and (2) 25% of labels would be revised before next scheduled label change.  (3,244*2*0.25=1,622; equivalent to 2.85 per manufacturer/vendor).</t>
  </si>
  <si>
    <t>TABLE 1B.  ESTIMATED ANNUAL BURDEN AND LABOR COST TO INDUSTRY TO IMPLEMENT</t>
  </si>
  <si>
    <t>REPORTING AND RECORDKEEPING REQUIREMENTS  --  SECOND YEAR</t>
  </si>
  <si>
    <t>FOOT-NOTES</t>
  </si>
  <si>
    <t>Footnotes to Table 1B</t>
  </si>
  <si>
    <t>Assumes everyone has read rule in year 1.</t>
  </si>
  <si>
    <t>Assumes that there are 180 different manufacturers making products within the 36 items designated in year 2.  Assumes that 60 percent of these 180 manufacturers will submit applications, that another 20 percent of the 830 manufacturers making products not within a designated item will submit applications, and that another 10 percent of the 200 vendors will submit applications in year 2, for a total of 294 manufacturers and vendors.  Assumes each entity submits 6 applications.  This results in a total of of 1,764 applications in year 2.  Of the 120 vendor applications, 70 applications were assumed to be for products within designated items and 50 were assumed to be for products not within designated items.  Based on these assumption, 718 of the 1,764 applications would be for products within designated items and 1,046 of the 1,764 applications would be for products not within designated items.  Assumes all manufacturers submitting applications in year 2 are different from those in year 1.</t>
  </si>
  <si>
    <t>Assumes two-thirds of the 718 products within designated items need to have their biobased content tested (the other one-third of the products have already had their biobased content tested during the designation of the item (718 x 2/3 = 478).  Assuming even distribution among the 294 applicants, this averages to about 1.6 products per applicant.</t>
  </si>
  <si>
    <t xml:space="preserve"> Assumes all of the 1,046 products in non-designated items need to have their biobased content tested.  Assuming even distribution among the 294 applicants, this average to about 1.1 products per applicant.</t>
  </si>
  <si>
    <t>Assumes 10% of the 1,764 initial approval applications will have deficiencies that need to be addressed.  This averages to about 0.6 deficiencies per applicant.</t>
  </si>
  <si>
    <t>Assumes 90% of the 1,764 initial approval applications are approved; 10% are denied and of those 10% denied, 50% are appealed and all appeals are successful (i.e., application is approved).  This yields a total of 1,676 certified products.  This averages to about 5.7 certified products per applicant.</t>
  </si>
  <si>
    <t>Assumes 10% of the 1,764 initial approval applications will be denied and 50% of those will be appealed.  This results in 88 appeals (= 1,764 x 0.1 x 0.5), which averages to about 0.3 appeals per applicant.</t>
  </si>
  <si>
    <t xml:space="preserve">Assumes 5% of the 3,244 (3,244*0.05 = 162) certified products from the first year are reformulated to the extent that they need new applications, and that each is from a separate manufacturer. </t>
  </si>
  <si>
    <t>Based on 4,920 products (3,244 from year 1and 1,676 from year 2) being certified for use of the label and 863 manufacturers and vendors (569 from year 1 and 294 from year 2).  This averages to 5.7 certified products per manufacturer/vendor.</t>
  </si>
  <si>
    <t>Assumes:  (1) 2 labels per certified product and (2) 25% of labels would be revised before next scheduled label change.  (1,676*2*0.25=838; equivalent to 2.85 per manufacturer/vendor).</t>
  </si>
  <si>
    <t>TABLE 1C.  ESTIMATED ANNUAL BURDEN AND LABOR COST TO INDUSTRY TO IMPLEMENT</t>
  </si>
  <si>
    <t>REPORTING AND RECORDKEEPING REQUIREMENTS  --  THIRD YEAR</t>
  </si>
  <si>
    <t>Footnotes to Table 1C</t>
  </si>
  <si>
    <t>Assumes that there are 150 different manufacturers making products within the 30 items designated in year 2.  Assumes that 60 percent of these 150 manufacturers will submit applications, that another 10 percent of the 830 manufacturers making products not within a designated item will submit applications, and that another 10 percent of the 200 vendors will submit applications in year 2, for a total of 193 manufacturers and vendors.  Assumes each entity submits 6 applications.  This results in a total of of 1,158 applications in year 2.  Of the 120 vendor applications, 70 applications were assumed to be for products within designated items and 50 were assumed to be for products not within designated items.  Based on these assumption, 610 of the 1,158 applications would be for products within designated items and 548 of the 1,158 applications would be for products not within designated items.  Assumes all manufacturers submitting applications in year 3 are different from those in year 1 and year 2.</t>
  </si>
  <si>
    <t>Assumes two-thirds of the 610 products within designated items need to have their biobased content tested (the other one-third of the products have already had their biobased content tested during the designation of the item (610 x 2/3 = 406).  Assuming even distribution among the 276 applicants, this averages to about 1.5 products per applicant.</t>
  </si>
  <si>
    <t xml:space="preserve"> Assumes all of the 548 products in non-designated items need to have their biobased content tested.  Assuming even distribution among the 193 applicants, this average to about 2.8 products per applicant.</t>
  </si>
  <si>
    <t>Assumes 10% of the 1,158 initial approval applications will have deficiencies that need to be addressed.  This averages to about 0.6 deficiencies per applicant.</t>
  </si>
  <si>
    <t>Assumes 90% of the 1,158 initial approval applications are approved; 10% are denied and of those 10% denied, 50% are appealed and all appeals are successful (i.e., application is approved).  This yields a total of 1,100 certified products.  This averages to about 5.7 certified products per applicant.</t>
  </si>
  <si>
    <t>Assumes 10% of the 1,158 initial approval applications will be denied and 50% of those will be appealed.  This results in 58 appeals (= 1,158 x 0.1 x 0.5), which averages to about 0.3 appeals per applicant.</t>
  </si>
  <si>
    <t>Assumes 5% of the 3,244 certified products from the first year and 5% of the 1,676 certified products from the second year are reformulated to the extent that they need new applications, and that each is from a separate manufacturer.</t>
  </si>
  <si>
    <t>Based on 6,020 products (3,244 from year 1; 1,676 from year 2; and 1,100 from year 3) being certified for use of the label and 1,056 manufacturers and vendors (569 from year 1; 294 from year 2; and 193 from year 3).  This averages to about 5.7 certified products per manufacturer/vendor.</t>
  </si>
  <si>
    <t>Assumes:  (1) 2 labels per certified product and (2) 25% of labels would be revised before next scheduled label change.  (1,100*2*0.25=550; equivalent to 2.85 per manufacturer/vendor).</t>
  </si>
  <si>
    <t>First Year</t>
  </si>
  <si>
    <t>Second Year</t>
  </si>
  <si>
    <t>Third Year</t>
  </si>
  <si>
    <t>Average</t>
  </si>
  <si>
    <t>Average annual labor costs =</t>
  </si>
  <si>
    <t>(A) Respondents per year *</t>
  </si>
  <si>
    <t>* number of entities filing applications, keeping records, and submitting reports.</t>
  </si>
</sst>
</file>

<file path=xl/styles.xml><?xml version="1.0" encoding="utf-8"?>
<styleSheet xmlns="http://schemas.openxmlformats.org/spreadsheetml/2006/main">
  <numFmts count="5">
    <numFmt numFmtId="43" formatCode="_(* #,##0.00_);_(* \(#,##0.00\);_(* &quot;-&quot;??_);_(@_)"/>
    <numFmt numFmtId="164" formatCode="&quot;$&quot;#,##0"/>
    <numFmt numFmtId="165" formatCode="&quot;$&quot;#,##0.00"/>
    <numFmt numFmtId="166" formatCode="0.0"/>
    <numFmt numFmtId="167" formatCode="_(* #,##0_);_(* \(#,##0\);_(* &quot;-&quot;??_);_(@_)"/>
  </numFmts>
  <fonts count="11">
    <font>
      <sz val="10"/>
      <name val="Arial"/>
    </font>
    <font>
      <sz val="10"/>
      <name val="Arial"/>
    </font>
    <font>
      <sz val="12"/>
      <name val="Times New Roman"/>
      <family val="1"/>
    </font>
    <font>
      <sz val="10"/>
      <name val="Times New Roman"/>
    </font>
    <font>
      <b/>
      <sz val="10"/>
      <name val="Times New Roman"/>
      <family val="1"/>
    </font>
    <font>
      <b/>
      <sz val="10"/>
      <name val="Times New Roman"/>
    </font>
    <font>
      <sz val="10"/>
      <name val="Times New Roman"/>
      <family val="1"/>
    </font>
    <font>
      <b/>
      <sz val="10"/>
      <name val="CG Times (W1)"/>
    </font>
    <font>
      <sz val="10"/>
      <name val="CG Times (W1)"/>
    </font>
    <font>
      <sz val="8"/>
      <name val="Arial"/>
    </font>
    <font>
      <b/>
      <sz val="10"/>
      <name val="Arial"/>
      <family val="2"/>
    </font>
  </fonts>
  <fills count="3">
    <fill>
      <patternFill patternType="none"/>
    </fill>
    <fill>
      <patternFill patternType="gray125"/>
    </fill>
    <fill>
      <patternFill patternType="solid">
        <fgColor indexed="13"/>
        <bgColor indexed="64"/>
      </patternFill>
    </fill>
  </fills>
  <borders count="11">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xf numFmtId="43" fontId="1" fillId="0" borderId="0" applyFont="0" applyFill="0" applyBorder="0" applyAlignment="0" applyProtection="0"/>
  </cellStyleXfs>
  <cellXfs count="106">
    <xf numFmtId="0" fontId="0" fillId="0" borderId="0" xfId="0"/>
    <xf numFmtId="0" fontId="0" fillId="0" borderId="1" xfId="0" applyBorder="1" applyAlignment="1">
      <alignment horizontal="center" vertical="top" wrapText="1"/>
    </xf>
    <xf numFmtId="0" fontId="0" fillId="0" borderId="2" xfId="0" applyBorder="1" applyAlignment="1">
      <alignment horizontal="left" vertical="top" wrapText="1"/>
    </xf>
    <xf numFmtId="0" fontId="0" fillId="0" borderId="0" xfId="0" applyBorder="1" applyAlignment="1">
      <alignment horizontal="left" vertical="top" wrapText="1"/>
    </xf>
    <xf numFmtId="0" fontId="0" fillId="0" borderId="3" xfId="0" applyBorder="1" applyAlignment="1">
      <alignment horizontal="center" vertical="top" wrapText="1"/>
    </xf>
    <xf numFmtId="0" fontId="0" fillId="0" borderId="4" xfId="0" applyBorder="1" applyAlignment="1">
      <alignment horizontal="left" vertical="top"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0" fillId="0" borderId="0" xfId="0" applyAlignment="1">
      <alignment horizontal="center" vertical="center" wrapText="1"/>
    </xf>
    <xf numFmtId="0" fontId="3" fillId="0" borderId="3" xfId="0" quotePrefix="1" applyFont="1" applyBorder="1" applyAlignment="1">
      <alignment horizontal="center" vertical="top" wrapText="1"/>
    </xf>
    <xf numFmtId="0" fontId="4" fillId="0" borderId="5"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5" xfId="0" applyFont="1" applyFill="1" applyBorder="1" applyAlignment="1">
      <alignment horizontal="center" vertical="top" wrapText="1"/>
    </xf>
    <xf numFmtId="2" fontId="3" fillId="0" borderId="5" xfId="0" applyNumberFormat="1" applyFont="1" applyFill="1" applyBorder="1" applyAlignment="1">
      <alignment horizontal="center" vertical="top" wrapText="1"/>
    </xf>
    <xf numFmtId="164" fontId="3" fillId="0" borderId="5" xfId="0" applyNumberFormat="1"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0" xfId="0" applyFont="1" applyBorder="1" applyAlignment="1">
      <alignment horizontal="left" vertical="top" wrapText="1"/>
    </xf>
    <xf numFmtId="165" fontId="3" fillId="0" borderId="0" xfId="0" applyNumberFormat="1" applyFont="1" applyBorder="1" applyAlignment="1">
      <alignment horizontal="center" vertical="top" wrapText="1"/>
    </xf>
    <xf numFmtId="165" fontId="0" fillId="0" borderId="0" xfId="0" applyNumberFormat="1" applyAlignment="1">
      <alignment horizontal="center"/>
    </xf>
    <xf numFmtId="0" fontId="4" fillId="0" borderId="3" xfId="0" applyFont="1" applyBorder="1" applyAlignment="1">
      <alignment horizontal="center" vertical="top" wrapText="1"/>
    </xf>
    <xf numFmtId="0" fontId="3" fillId="0" borderId="3" xfId="0" applyFont="1" applyBorder="1" applyAlignment="1">
      <alignment horizontal="center" vertical="top" wrapText="1"/>
    </xf>
    <xf numFmtId="1" fontId="3" fillId="0" borderId="5" xfId="0" applyNumberFormat="1" applyFont="1" applyFill="1" applyBorder="1" applyAlignment="1">
      <alignment horizontal="center" vertical="top" wrapText="1"/>
    </xf>
    <xf numFmtId="0" fontId="3" fillId="0" borderId="3" xfId="0" applyFont="1" applyFill="1" applyBorder="1" applyAlignment="1">
      <alignment horizontal="center" vertical="top" wrapText="1"/>
    </xf>
    <xf numFmtId="0" fontId="4" fillId="0" borderId="3" xfId="0" applyFont="1" applyBorder="1" applyAlignment="1">
      <alignment horizontal="center" vertical="top"/>
    </xf>
    <xf numFmtId="0" fontId="3" fillId="0" borderId="0" xfId="0" applyFont="1" applyBorder="1" applyAlignment="1">
      <alignment horizontal="left" vertical="top"/>
    </xf>
    <xf numFmtId="0" fontId="3" fillId="0" borderId="3" xfId="0" applyFont="1" applyBorder="1" applyAlignment="1">
      <alignment horizontal="center" vertical="top"/>
    </xf>
    <xf numFmtId="0" fontId="5" fillId="0" borderId="5" xfId="0" applyFont="1" applyFill="1" applyBorder="1" applyAlignment="1">
      <alignment horizontal="left" vertical="top" wrapText="1"/>
    </xf>
    <xf numFmtId="0" fontId="6" fillId="0" borderId="3" xfId="0" applyFont="1" applyBorder="1" applyAlignment="1">
      <alignment horizontal="center" vertical="top"/>
    </xf>
    <xf numFmtId="0" fontId="7" fillId="0" borderId="3" xfId="0" applyFont="1" applyBorder="1" applyAlignment="1">
      <alignment horizontal="center" vertical="top" wrapText="1"/>
    </xf>
    <xf numFmtId="0" fontId="0" fillId="0" borderId="3" xfId="0" applyFill="1" applyBorder="1" applyAlignment="1">
      <alignment horizontal="center" vertical="top" wrapText="1"/>
    </xf>
    <xf numFmtId="2" fontId="7" fillId="0" borderId="3" xfId="0" applyNumberFormat="1" applyFont="1" applyBorder="1" applyAlignment="1">
      <alignment horizontal="center" vertical="top" wrapText="1"/>
    </xf>
    <xf numFmtId="0" fontId="0" fillId="0" borderId="3" xfId="0" quotePrefix="1" applyBorder="1" applyAlignment="1">
      <alignment horizontal="center" vertical="top" wrapText="1"/>
    </xf>
    <xf numFmtId="0" fontId="0" fillId="0" borderId="5" xfId="0" applyFill="1" applyBorder="1" applyAlignment="1">
      <alignment horizontal="left" vertical="top" wrapText="1"/>
    </xf>
    <xf numFmtId="0" fontId="0" fillId="0" borderId="6" xfId="0" applyBorder="1" applyAlignment="1">
      <alignment horizontal="center" vertical="top" wrapText="1"/>
    </xf>
    <xf numFmtId="0" fontId="0" fillId="0" borderId="7" xfId="0" applyFill="1" applyBorder="1" applyAlignment="1">
      <alignment horizontal="left" vertical="top" wrapText="1"/>
    </xf>
    <xf numFmtId="0" fontId="0" fillId="0" borderId="0" xfId="0" applyFill="1" applyBorder="1" applyAlignment="1">
      <alignment horizontal="left" vertical="top" wrapText="1"/>
    </xf>
    <xf numFmtId="0" fontId="8" fillId="0" borderId="0" xfId="0" applyFont="1" applyFill="1" applyBorder="1" applyAlignment="1">
      <alignment horizontal="center" vertical="top" wrapText="1"/>
    </xf>
    <xf numFmtId="0" fontId="3" fillId="0" borderId="0" xfId="0" applyFont="1" applyFill="1" applyBorder="1" applyAlignment="1">
      <alignment horizontal="left" vertical="top" wrapText="1"/>
    </xf>
    <xf numFmtId="0" fontId="0" fillId="0" borderId="0" xfId="0" applyFill="1" applyBorder="1" applyAlignment="1">
      <alignment horizontal="center" vertical="top" wrapText="1"/>
    </xf>
    <xf numFmtId="0" fontId="0" fillId="0" borderId="0" xfId="0" applyBorder="1" applyAlignment="1">
      <alignment horizontal="center" vertical="top" wrapText="1"/>
    </xf>
    <xf numFmtId="0" fontId="0" fillId="0" borderId="2" xfId="0" applyBorder="1" applyAlignment="1">
      <alignment horizontal="center" vertical="top" wrapText="1"/>
    </xf>
    <xf numFmtId="0" fontId="0" fillId="0" borderId="4" xfId="0" applyBorder="1" applyAlignment="1">
      <alignment horizontal="center" vertical="top" wrapText="1"/>
    </xf>
    <xf numFmtId="0" fontId="3" fillId="0" borderId="5" xfId="0" applyFont="1" applyBorder="1" applyAlignment="1">
      <alignment horizontal="left" vertical="top" wrapText="1"/>
    </xf>
    <xf numFmtId="0" fontId="3" fillId="0" borderId="5" xfId="0" applyFont="1" applyBorder="1" applyAlignment="1">
      <alignment horizontal="center" vertical="top" wrapText="1"/>
    </xf>
    <xf numFmtId="2" fontId="3" fillId="0" borderId="5" xfId="0" applyNumberFormat="1" applyFont="1" applyBorder="1" applyAlignment="1">
      <alignment horizontal="center" vertical="top" wrapText="1"/>
    </xf>
    <xf numFmtId="164" fontId="3" fillId="0" borderId="5" xfId="0" applyNumberFormat="1" applyFont="1" applyBorder="1" applyAlignment="1">
      <alignment horizontal="center" vertical="top" wrapText="1"/>
    </xf>
    <xf numFmtId="0" fontId="3" fillId="0" borderId="4" xfId="0" applyFont="1" applyBorder="1" applyAlignment="1">
      <alignment horizontal="center" vertical="top" wrapText="1"/>
    </xf>
    <xf numFmtId="165" fontId="3" fillId="0" borderId="0" xfId="0" applyNumberFormat="1" applyFont="1" applyBorder="1" applyAlignment="1">
      <alignment horizontal="left" vertical="top"/>
    </xf>
    <xf numFmtId="0" fontId="4" fillId="0" borderId="5" xfId="0" applyFont="1" applyBorder="1" applyAlignment="1">
      <alignment horizontal="left" vertical="top" wrapText="1"/>
    </xf>
    <xf numFmtId="0" fontId="0" fillId="0" borderId="5" xfId="0" applyBorder="1" applyAlignment="1">
      <alignment horizontal="left" vertical="top" wrapText="1"/>
    </xf>
    <xf numFmtId="0" fontId="4" fillId="0" borderId="7" xfId="0" applyFont="1" applyBorder="1" applyAlignment="1">
      <alignment horizontal="left" vertical="top" wrapText="1"/>
    </xf>
    <xf numFmtId="0" fontId="3" fillId="0" borderId="7" xfId="0" applyFont="1" applyBorder="1" applyAlignment="1">
      <alignment horizontal="left" vertical="top" wrapText="1"/>
    </xf>
    <xf numFmtId="0" fontId="3" fillId="0" borderId="7" xfId="0" applyFont="1" applyBorder="1" applyAlignment="1">
      <alignment horizontal="center" vertical="top" wrapText="1"/>
    </xf>
    <xf numFmtId="166" fontId="3" fillId="0" borderId="7" xfId="0" applyNumberFormat="1" applyFont="1" applyBorder="1" applyAlignment="1">
      <alignment horizontal="center" vertical="top" wrapText="1"/>
    </xf>
    <xf numFmtId="1" fontId="3" fillId="0" borderId="7" xfId="0" applyNumberFormat="1" applyFont="1" applyBorder="1" applyAlignment="1">
      <alignment horizontal="center" vertical="top" wrapText="1"/>
    </xf>
    <xf numFmtId="0" fontId="0" fillId="0" borderId="7" xfId="0" applyBorder="1" applyAlignment="1">
      <alignment horizontal="left" vertical="top" wrapText="1"/>
    </xf>
    <xf numFmtId="164" fontId="3" fillId="0" borderId="7" xfId="0" applyNumberFormat="1" applyFont="1" applyBorder="1" applyAlignment="1">
      <alignment horizontal="center" vertical="top" wrapText="1"/>
    </xf>
    <xf numFmtId="0" fontId="3" fillId="0" borderId="8" xfId="0" applyFont="1" applyBorder="1" applyAlignment="1">
      <alignment horizontal="center" vertical="top" wrapText="1"/>
    </xf>
    <xf numFmtId="0" fontId="4" fillId="0" borderId="0" xfId="0" applyFont="1" applyBorder="1" applyAlignment="1">
      <alignment horizontal="left" vertical="top" wrapText="1"/>
    </xf>
    <xf numFmtId="0" fontId="3" fillId="0" borderId="0" xfId="0" applyFont="1" applyBorder="1" applyAlignment="1">
      <alignment horizontal="center" vertical="top" wrapText="1"/>
    </xf>
    <xf numFmtId="1" fontId="3" fillId="0" borderId="0" xfId="0" applyNumberFormat="1" applyFont="1" applyBorder="1" applyAlignment="1">
      <alignment horizontal="center" vertical="top" wrapText="1"/>
    </xf>
    <xf numFmtId="164" fontId="3" fillId="0" borderId="0" xfId="0" applyNumberFormat="1" applyFont="1" applyBorder="1" applyAlignment="1">
      <alignment horizontal="center" vertical="top" wrapText="1"/>
    </xf>
    <xf numFmtId="0" fontId="0" fillId="0" borderId="0" xfId="0" applyBorder="1" applyAlignment="1">
      <alignment horizontal="left" vertical="top"/>
    </xf>
    <xf numFmtId="0" fontId="3" fillId="0" borderId="0" xfId="0" applyFont="1" applyFill="1" applyBorder="1" applyAlignment="1">
      <alignment horizontal="left" vertical="top"/>
    </xf>
    <xf numFmtId="0" fontId="0" fillId="0" borderId="0" xfId="0" applyFill="1"/>
    <xf numFmtId="1" fontId="0" fillId="0" borderId="0" xfId="0" applyNumberFormat="1" applyFill="1" applyBorder="1" applyAlignment="1">
      <alignment horizontal="left" vertical="top" wrapText="1"/>
    </xf>
    <xf numFmtId="2" fontId="7" fillId="2" borderId="3" xfId="0" applyNumberFormat="1" applyFont="1" applyFill="1" applyBorder="1" applyAlignment="1">
      <alignment horizontal="center" vertical="top" wrapText="1"/>
    </xf>
    <xf numFmtId="164" fontId="0" fillId="0" borderId="0" xfId="0" applyNumberFormat="1"/>
    <xf numFmtId="166" fontId="0" fillId="0" borderId="0" xfId="0" applyNumberFormat="1"/>
    <xf numFmtId="167" fontId="0" fillId="0" borderId="0" xfId="1" applyNumberFormat="1" applyFont="1"/>
    <xf numFmtId="0" fontId="10" fillId="0" borderId="0" xfId="0" applyFont="1"/>
    <xf numFmtId="166" fontId="10" fillId="0" borderId="0" xfId="0" applyNumberFormat="1" applyFont="1"/>
    <xf numFmtId="167" fontId="10" fillId="0" borderId="0" xfId="1" applyNumberFormat="1" applyFont="1"/>
    <xf numFmtId="164" fontId="10" fillId="0" borderId="0" xfId="0" applyNumberFormat="1" applyFont="1"/>
    <xf numFmtId="164" fontId="0" fillId="0" borderId="0" xfId="0" applyNumberFormat="1" applyBorder="1" applyAlignment="1">
      <alignment horizontal="left" vertical="top" wrapText="1"/>
    </xf>
    <xf numFmtId="164" fontId="3" fillId="0" borderId="0" xfId="0" applyNumberFormat="1" applyFont="1" applyBorder="1" applyAlignment="1">
      <alignment horizontal="left" vertical="top" wrapText="1"/>
    </xf>
    <xf numFmtId="0" fontId="6" fillId="0" borderId="4" xfId="0" applyFont="1" applyFill="1" applyBorder="1" applyAlignment="1">
      <alignment horizontal="center" vertical="top" wrapText="1"/>
    </xf>
    <xf numFmtId="0" fontId="6" fillId="0" borderId="5" xfId="0" applyFont="1" applyBorder="1" applyAlignment="1">
      <alignment horizontal="left" vertical="top" wrapText="1"/>
    </xf>
    <xf numFmtId="0" fontId="6" fillId="0" borderId="0" xfId="0" applyFont="1" applyBorder="1" applyAlignment="1">
      <alignment horizontal="left" vertical="top" wrapText="1"/>
    </xf>
    <xf numFmtId="0" fontId="4" fillId="0" borderId="7"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7" xfId="0" applyFont="1" applyFill="1" applyBorder="1" applyAlignment="1">
      <alignment horizontal="center" vertical="top" wrapText="1"/>
    </xf>
    <xf numFmtId="166" fontId="3" fillId="0" borderId="7" xfId="0" applyNumberFormat="1" applyFont="1" applyFill="1" applyBorder="1" applyAlignment="1">
      <alignment horizontal="center" vertical="top" wrapText="1"/>
    </xf>
    <xf numFmtId="3" fontId="3" fillId="0" borderId="7" xfId="0" applyNumberFormat="1" applyFont="1" applyFill="1" applyBorder="1" applyAlignment="1">
      <alignment horizontal="center" vertical="top" wrapText="1"/>
    </xf>
    <xf numFmtId="1" fontId="3" fillId="0" borderId="7" xfId="0" applyNumberFormat="1" applyFont="1" applyFill="1" applyBorder="1" applyAlignment="1">
      <alignment horizontal="center" vertical="top" wrapText="1"/>
    </xf>
    <xf numFmtId="164" fontId="3" fillId="0" borderId="7" xfId="0" applyNumberFormat="1" applyFont="1" applyFill="1" applyBorder="1" applyAlignment="1">
      <alignment horizontal="center" vertical="top" wrapText="1"/>
    </xf>
    <xf numFmtId="0" fontId="3" fillId="0" borderId="8" xfId="0" applyFont="1" applyFill="1" applyBorder="1" applyAlignment="1">
      <alignment horizontal="center" vertical="top" wrapText="1"/>
    </xf>
    <xf numFmtId="0" fontId="3" fillId="0" borderId="9" xfId="0" applyFont="1" applyBorder="1" applyAlignment="1">
      <alignment horizontal="left" vertical="top"/>
    </xf>
    <xf numFmtId="0" fontId="3" fillId="0" borderId="9" xfId="0" applyFont="1" applyBorder="1" applyAlignment="1">
      <alignment horizontal="left" vertical="top" wrapText="1"/>
    </xf>
    <xf numFmtId="0" fontId="0" fillId="0" borderId="9" xfId="0" applyBorder="1"/>
    <xf numFmtId="0" fontId="0" fillId="0" borderId="9" xfId="0" applyBorder="1" applyAlignment="1">
      <alignment horizontal="left" vertical="top" wrapText="1"/>
    </xf>
    <xf numFmtId="0" fontId="0" fillId="0" borderId="0" xfId="0" applyAlignment="1"/>
    <xf numFmtId="0" fontId="3" fillId="0" borderId="0" xfId="0" applyFont="1" applyFill="1" applyBorder="1" applyAlignment="1">
      <alignment horizontal="left" vertical="top" wrapText="1"/>
    </xf>
    <xf numFmtId="0" fontId="8" fillId="0" borderId="0" xfId="0" applyFont="1" applyAlignment="1">
      <alignment horizontal="left" vertical="top" wrapText="1"/>
    </xf>
    <xf numFmtId="0" fontId="2" fillId="0" borderId="10" xfId="0" applyFont="1" applyBorder="1" applyAlignment="1">
      <alignment horizontal="center"/>
    </xf>
    <xf numFmtId="0" fontId="2" fillId="0" borderId="5" xfId="0" applyFont="1" applyBorder="1" applyAlignment="1">
      <alignment horizontal="center" vertical="center"/>
    </xf>
    <xf numFmtId="0" fontId="0" fillId="0" borderId="0" xfId="0" applyBorder="1" applyAlignment="1">
      <alignment horizontal="left" vertical="top" wrapText="1"/>
    </xf>
    <xf numFmtId="0" fontId="0" fillId="0" borderId="0" xfId="0" applyAlignment="1">
      <alignment horizontal="left" vertical="top" wrapText="1"/>
    </xf>
    <xf numFmtId="165" fontId="3" fillId="0" borderId="0" xfId="0" applyNumberFormat="1" applyFont="1" applyFill="1" applyBorder="1" applyAlignment="1">
      <alignment horizontal="left" vertical="top" wrapText="1"/>
    </xf>
    <xf numFmtId="0" fontId="8" fillId="0" borderId="0" xfId="0" applyFont="1" applyFill="1" applyAlignment="1">
      <alignment horizontal="left" vertical="top" wrapText="1"/>
    </xf>
    <xf numFmtId="0" fontId="3" fillId="0" borderId="0" xfId="0" applyFont="1" applyBorder="1" applyAlignment="1">
      <alignment horizontal="left" vertical="top" wrapText="1"/>
    </xf>
    <xf numFmtId="0" fontId="8" fillId="0" borderId="0" xfId="0" applyFont="1" applyAlignment="1">
      <alignment vertical="top" wrapText="1"/>
    </xf>
    <xf numFmtId="0" fontId="8" fillId="0" borderId="0" xfId="0" applyFont="1" applyFill="1" applyBorder="1" applyAlignment="1">
      <alignment horizontal="left" vertical="top" wrapText="1"/>
    </xf>
    <xf numFmtId="0" fontId="0" fillId="0" borderId="0" xfId="0" applyAlignment="1">
      <alignment horizontal="center" wrapText="1"/>
    </xf>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AJ42"/>
  <sheetViews>
    <sheetView tabSelected="1" zoomScale="90" zoomScaleNormal="90" workbookViewId="0">
      <selection activeCell="C28" sqref="C28"/>
    </sheetView>
  </sheetViews>
  <sheetFormatPr defaultColWidth="8.109375" defaultRowHeight="13.2"/>
  <cols>
    <col min="1" max="1" width="13.33203125" style="41" customWidth="1"/>
    <col min="2" max="2" width="43.33203125" style="3" customWidth="1"/>
    <col min="3" max="3" width="9.109375" style="3" customWidth="1"/>
    <col min="4" max="4" width="12.109375" style="3" customWidth="1"/>
    <col min="5" max="5" width="12.33203125" style="3" customWidth="1"/>
    <col min="6" max="6" width="13.77734375" style="3" customWidth="1"/>
    <col min="7" max="7" width="10.33203125" style="3" customWidth="1"/>
    <col min="8" max="8" width="10.21875" style="3" customWidth="1"/>
    <col min="9" max="12" width="10.77734375" style="3" customWidth="1"/>
    <col min="13" max="13" width="10.88671875" style="3" customWidth="1"/>
    <col min="14" max="14" width="6.88671875" style="3" customWidth="1"/>
    <col min="15" max="15" width="8.109375" style="3"/>
    <col min="16" max="16" width="12.21875" style="3" customWidth="1"/>
    <col min="17" max="16384" width="8.109375" style="3"/>
  </cols>
  <sheetData>
    <row r="1" spans="1:36" ht="15.6">
      <c r="A1" s="1"/>
      <c r="B1" s="96" t="s">
        <v>0</v>
      </c>
      <c r="C1" s="96"/>
      <c r="D1" s="96"/>
      <c r="E1" s="96"/>
      <c r="F1" s="96"/>
      <c r="G1" s="96"/>
      <c r="H1" s="96"/>
      <c r="I1" s="96"/>
      <c r="J1" s="96"/>
      <c r="K1" s="96"/>
      <c r="L1" s="96"/>
      <c r="M1" s="96"/>
      <c r="N1" s="2"/>
    </row>
    <row r="2" spans="1:36" ht="15.6">
      <c r="A2" s="4"/>
      <c r="B2" s="97" t="s">
        <v>1</v>
      </c>
      <c r="C2" s="97"/>
      <c r="D2" s="97"/>
      <c r="E2" s="97"/>
      <c r="F2" s="97"/>
      <c r="G2" s="97"/>
      <c r="H2" s="97"/>
      <c r="I2" s="97"/>
      <c r="J2" s="97"/>
      <c r="K2" s="97"/>
      <c r="L2" s="97"/>
      <c r="M2" s="97"/>
      <c r="N2" s="5"/>
    </row>
    <row r="3" spans="1:36" s="9" customFormat="1" ht="64.5" customHeight="1">
      <c r="A3" s="6" t="s">
        <v>2</v>
      </c>
      <c r="B3" s="7" t="s">
        <v>3</v>
      </c>
      <c r="C3" s="7" t="s">
        <v>4</v>
      </c>
      <c r="D3" s="7" t="s">
        <v>5</v>
      </c>
      <c r="E3" s="7" t="s">
        <v>6</v>
      </c>
      <c r="F3" s="7" t="s">
        <v>7</v>
      </c>
      <c r="G3" s="7" t="s">
        <v>8</v>
      </c>
      <c r="H3" s="7" t="s">
        <v>9</v>
      </c>
      <c r="I3" s="7" t="s">
        <v>10</v>
      </c>
      <c r="J3" s="7" t="s">
        <v>11</v>
      </c>
      <c r="K3" s="7" t="s">
        <v>12</v>
      </c>
      <c r="L3" s="7" t="s">
        <v>13</v>
      </c>
      <c r="M3" s="7" t="s">
        <v>14</v>
      </c>
      <c r="N3" s="8" t="s">
        <v>15</v>
      </c>
      <c r="R3" s="10"/>
      <c r="S3"/>
      <c r="T3"/>
      <c r="U3"/>
      <c r="V3"/>
      <c r="W3"/>
      <c r="X3"/>
      <c r="Y3"/>
      <c r="Z3"/>
      <c r="AA3"/>
      <c r="AB3"/>
      <c r="AC3"/>
      <c r="AD3"/>
      <c r="AE3"/>
      <c r="AF3"/>
      <c r="AG3"/>
      <c r="AH3"/>
      <c r="AI3"/>
      <c r="AJ3"/>
    </row>
    <row r="4" spans="1:36" s="18" customFormat="1" ht="13.2" customHeight="1">
      <c r="A4" s="11" t="s">
        <v>16</v>
      </c>
      <c r="B4" s="12" t="s">
        <v>17</v>
      </c>
      <c r="C4" s="13"/>
      <c r="D4" s="14"/>
      <c r="E4" s="14"/>
      <c r="F4" s="14"/>
      <c r="G4" s="14"/>
      <c r="H4" s="14"/>
      <c r="I4" s="14"/>
      <c r="J4" s="14"/>
      <c r="K4" s="15"/>
      <c r="L4" s="14"/>
      <c r="M4" s="16"/>
      <c r="N4" s="17"/>
      <c r="P4" s="19"/>
      <c r="Q4" s="19"/>
      <c r="R4" s="20"/>
      <c r="S4"/>
      <c r="T4"/>
      <c r="U4"/>
      <c r="V4"/>
      <c r="W4"/>
      <c r="X4"/>
      <c r="Y4"/>
      <c r="Z4"/>
      <c r="AA4"/>
      <c r="AB4"/>
      <c r="AC4"/>
      <c r="AD4"/>
      <c r="AE4"/>
      <c r="AF4"/>
      <c r="AG4"/>
      <c r="AH4"/>
      <c r="AI4"/>
      <c r="AJ4"/>
    </row>
    <row r="5" spans="1:36" s="18" customFormat="1" ht="13.2" customHeight="1">
      <c r="A5" s="11"/>
      <c r="B5" s="13" t="s">
        <v>18</v>
      </c>
      <c r="C5" s="13"/>
      <c r="D5" s="14">
        <v>1660</v>
      </c>
      <c r="E5" s="14">
        <v>1</v>
      </c>
      <c r="F5" s="14">
        <f>+D5*E5</f>
        <v>1660</v>
      </c>
      <c r="G5" s="14">
        <v>4</v>
      </c>
      <c r="H5" s="14"/>
      <c r="I5" s="14">
        <f>+F5*G5</f>
        <v>6640</v>
      </c>
      <c r="J5" s="14"/>
      <c r="K5" s="15">
        <v>49.98</v>
      </c>
      <c r="L5" s="14"/>
      <c r="M5" s="16">
        <f>+I5*K5</f>
        <v>331867.19999999995</v>
      </c>
      <c r="N5" s="17" t="s">
        <v>19</v>
      </c>
      <c r="P5" s="19"/>
      <c r="Q5" s="19"/>
      <c r="R5" s="20"/>
      <c r="S5"/>
      <c r="T5"/>
      <c r="U5"/>
      <c r="V5"/>
      <c r="W5"/>
      <c r="X5"/>
      <c r="Y5"/>
      <c r="Z5"/>
      <c r="AA5"/>
      <c r="AB5"/>
      <c r="AC5"/>
      <c r="AD5"/>
      <c r="AE5"/>
      <c r="AF5"/>
      <c r="AG5"/>
      <c r="AH5"/>
      <c r="AI5"/>
      <c r="AJ5"/>
    </row>
    <row r="6" spans="1:36" s="18" customFormat="1" ht="13.2" customHeight="1">
      <c r="A6" s="11"/>
      <c r="B6" s="13" t="s">
        <v>20</v>
      </c>
      <c r="C6" s="13"/>
      <c r="D6" s="14">
        <v>200</v>
      </c>
      <c r="E6" s="14">
        <v>1</v>
      </c>
      <c r="F6" s="14">
        <f>+D6*E6</f>
        <v>200</v>
      </c>
      <c r="G6" s="14">
        <v>4</v>
      </c>
      <c r="H6" s="14"/>
      <c r="I6" s="14">
        <f>+F6*G6</f>
        <v>800</v>
      </c>
      <c r="J6" s="14"/>
      <c r="K6" s="15">
        <v>49.98</v>
      </c>
      <c r="L6" s="14"/>
      <c r="M6" s="16">
        <f>+I6*K6</f>
        <v>39984</v>
      </c>
      <c r="N6" s="17" t="s">
        <v>19</v>
      </c>
      <c r="P6" s="19"/>
      <c r="Q6" s="19"/>
      <c r="R6" s="20"/>
      <c r="S6"/>
      <c r="T6"/>
      <c r="U6"/>
      <c r="V6"/>
      <c r="W6"/>
      <c r="X6"/>
      <c r="Y6"/>
      <c r="Z6"/>
      <c r="AA6"/>
      <c r="AB6"/>
      <c r="AC6"/>
      <c r="AD6"/>
      <c r="AE6"/>
      <c r="AF6"/>
      <c r="AG6"/>
      <c r="AH6"/>
      <c r="AI6"/>
      <c r="AJ6"/>
    </row>
    <row r="7" spans="1:36" s="18" customFormat="1" ht="13.2" customHeight="1">
      <c r="A7" s="11"/>
      <c r="B7" s="13" t="s">
        <v>21</v>
      </c>
      <c r="C7" s="13"/>
      <c r="D7" s="14">
        <v>166</v>
      </c>
      <c r="E7" s="14">
        <v>1</v>
      </c>
      <c r="F7" s="14">
        <f>+D7*E7</f>
        <v>166</v>
      </c>
      <c r="G7" s="14">
        <v>4</v>
      </c>
      <c r="H7" s="14"/>
      <c r="I7" s="14">
        <f>+F7*G7</f>
        <v>664</v>
      </c>
      <c r="J7" s="14"/>
      <c r="K7" s="15">
        <v>49.98</v>
      </c>
      <c r="L7" s="14"/>
      <c r="M7" s="16">
        <f>+I7*K7</f>
        <v>33186.720000000001</v>
      </c>
      <c r="N7" s="17" t="s">
        <v>19</v>
      </c>
      <c r="P7" s="19"/>
      <c r="Q7" s="19"/>
      <c r="R7" s="20"/>
      <c r="S7"/>
      <c r="T7"/>
      <c r="U7"/>
      <c r="V7"/>
      <c r="W7"/>
      <c r="X7"/>
      <c r="Y7"/>
      <c r="Z7"/>
      <c r="AA7"/>
      <c r="AB7"/>
      <c r="AC7"/>
      <c r="AD7"/>
      <c r="AE7"/>
      <c r="AF7"/>
      <c r="AG7"/>
      <c r="AH7"/>
      <c r="AI7"/>
      <c r="AJ7"/>
    </row>
    <row r="8" spans="1:36" s="18" customFormat="1" ht="13.2" customHeight="1">
      <c r="A8" s="21">
        <v>2904.5</v>
      </c>
      <c r="B8" s="12" t="s">
        <v>22</v>
      </c>
      <c r="C8" s="13"/>
      <c r="D8" s="14"/>
      <c r="E8" s="14"/>
      <c r="F8" s="14"/>
      <c r="G8" s="14"/>
      <c r="H8" s="14"/>
      <c r="I8" s="14"/>
      <c r="J8" s="14"/>
      <c r="K8" s="15"/>
      <c r="L8" s="14"/>
      <c r="M8" s="16"/>
      <c r="N8" s="17"/>
      <c r="R8"/>
      <c r="S8"/>
      <c r="T8"/>
      <c r="U8"/>
      <c r="V8"/>
      <c r="W8"/>
      <c r="X8"/>
      <c r="Y8"/>
      <c r="Z8"/>
      <c r="AA8"/>
      <c r="AB8"/>
      <c r="AC8"/>
      <c r="AD8"/>
      <c r="AE8"/>
      <c r="AF8"/>
      <c r="AG8"/>
      <c r="AH8"/>
      <c r="AI8"/>
      <c r="AJ8"/>
    </row>
    <row r="9" spans="1:36" s="18" customFormat="1" ht="13.2" customHeight="1">
      <c r="A9" s="22" t="s">
        <v>23</v>
      </c>
      <c r="B9" s="13" t="s">
        <v>24</v>
      </c>
      <c r="C9" s="14" t="s">
        <v>25</v>
      </c>
      <c r="D9" s="14">
        <v>569</v>
      </c>
      <c r="E9" s="15">
        <f>+F9/D9</f>
        <v>6</v>
      </c>
      <c r="F9" s="23">
        <v>3414</v>
      </c>
      <c r="G9" s="14">
        <v>4</v>
      </c>
      <c r="H9" s="14"/>
      <c r="I9" s="23">
        <f>+F9*G9</f>
        <v>13656</v>
      </c>
      <c r="J9" s="14"/>
      <c r="K9" s="15">
        <v>49.98</v>
      </c>
      <c r="L9" s="14"/>
      <c r="M9" s="16">
        <f>+I9*K9</f>
        <v>682526.88</v>
      </c>
      <c r="N9" s="17" t="s">
        <v>26</v>
      </c>
      <c r="R9"/>
      <c r="S9"/>
      <c r="T9"/>
      <c r="U9"/>
      <c r="V9"/>
      <c r="W9"/>
      <c r="X9"/>
      <c r="Y9"/>
      <c r="Z9"/>
      <c r="AA9"/>
      <c r="AB9"/>
      <c r="AC9"/>
      <c r="AD9"/>
      <c r="AE9"/>
      <c r="AF9"/>
      <c r="AG9"/>
      <c r="AH9"/>
      <c r="AI9"/>
      <c r="AJ9"/>
    </row>
    <row r="10" spans="1:36" s="18" customFormat="1" ht="25.5" customHeight="1">
      <c r="A10" s="24" t="s">
        <v>23</v>
      </c>
      <c r="B10" s="13" t="s">
        <v>27</v>
      </c>
      <c r="C10" s="13"/>
      <c r="D10" s="14">
        <v>569</v>
      </c>
      <c r="E10" s="15">
        <f>+F10/D10</f>
        <v>2.1880492091388399</v>
      </c>
      <c r="F10" s="23">
        <v>1245</v>
      </c>
      <c r="G10" s="14" t="s">
        <v>28</v>
      </c>
      <c r="H10" s="14">
        <v>1</v>
      </c>
      <c r="I10" s="14" t="s">
        <v>28</v>
      </c>
      <c r="J10" s="23">
        <f>+F10*H10</f>
        <v>1245</v>
      </c>
      <c r="K10" s="15" t="s">
        <v>28</v>
      </c>
      <c r="L10" s="14">
        <v>500</v>
      </c>
      <c r="M10" s="16">
        <f>+J10*L10</f>
        <v>622500</v>
      </c>
      <c r="N10" s="17" t="s">
        <v>29</v>
      </c>
      <c r="R10"/>
      <c r="S10"/>
      <c r="T10"/>
      <c r="U10"/>
      <c r="V10"/>
      <c r="W10"/>
      <c r="X10"/>
      <c r="Y10"/>
      <c r="Z10"/>
      <c r="AA10"/>
      <c r="AB10"/>
      <c r="AC10"/>
      <c r="AD10"/>
      <c r="AE10"/>
      <c r="AF10"/>
      <c r="AG10"/>
      <c r="AH10"/>
      <c r="AI10"/>
      <c r="AJ10"/>
    </row>
    <row r="11" spans="1:36" s="18" customFormat="1" ht="25.5" customHeight="1">
      <c r="A11" s="24" t="s">
        <v>23</v>
      </c>
      <c r="B11" s="13" t="s">
        <v>30</v>
      </c>
      <c r="C11" s="13"/>
      <c r="D11" s="14">
        <v>569</v>
      </c>
      <c r="E11" s="15">
        <f>+F11/D11</f>
        <v>2.7135325131810193</v>
      </c>
      <c r="F11" s="23">
        <v>1544</v>
      </c>
      <c r="G11" s="14" t="s">
        <v>28</v>
      </c>
      <c r="H11" s="14">
        <v>1</v>
      </c>
      <c r="I11" s="14" t="s">
        <v>28</v>
      </c>
      <c r="J11" s="23">
        <f>+F11*H11</f>
        <v>1544</v>
      </c>
      <c r="K11" s="15" t="s">
        <v>28</v>
      </c>
      <c r="L11" s="14">
        <v>500</v>
      </c>
      <c r="M11" s="16">
        <f>+J11*L11</f>
        <v>772000</v>
      </c>
      <c r="N11" s="17" t="s">
        <v>31</v>
      </c>
      <c r="R11"/>
      <c r="S11"/>
      <c r="T11"/>
      <c r="U11"/>
      <c r="V11"/>
      <c r="W11"/>
      <c r="X11"/>
      <c r="Y11"/>
      <c r="Z11"/>
      <c r="AA11"/>
      <c r="AB11"/>
      <c r="AC11"/>
      <c r="AD11"/>
      <c r="AE11"/>
      <c r="AF11"/>
      <c r="AG11"/>
      <c r="AH11"/>
      <c r="AI11"/>
      <c r="AJ11"/>
    </row>
    <row r="12" spans="1:36" s="26" customFormat="1" ht="13.2" customHeight="1">
      <c r="A12" s="25" t="s">
        <v>32</v>
      </c>
      <c r="B12" s="12" t="s">
        <v>33</v>
      </c>
      <c r="C12" s="13"/>
      <c r="D12" s="14"/>
      <c r="E12" s="14"/>
      <c r="F12" s="14"/>
      <c r="G12" s="14"/>
      <c r="H12" s="14"/>
      <c r="I12" s="14"/>
      <c r="J12" s="14"/>
      <c r="K12" s="15"/>
      <c r="L12" s="14"/>
      <c r="M12" s="16"/>
      <c r="N12" s="17"/>
      <c r="P12" s="18"/>
      <c r="Q12" s="18"/>
      <c r="R12"/>
      <c r="S12"/>
      <c r="T12"/>
      <c r="U12"/>
      <c r="V12"/>
      <c r="W12"/>
      <c r="X12"/>
      <c r="Y12"/>
      <c r="Z12"/>
      <c r="AA12"/>
      <c r="AB12"/>
      <c r="AC12"/>
      <c r="AD12"/>
      <c r="AE12"/>
      <c r="AF12"/>
      <c r="AG12"/>
      <c r="AH12"/>
      <c r="AI12"/>
      <c r="AJ12"/>
    </row>
    <row r="13" spans="1:36" s="26" customFormat="1" ht="13.2" customHeight="1">
      <c r="A13" s="27" t="s">
        <v>34</v>
      </c>
      <c r="B13" s="13" t="s">
        <v>35</v>
      </c>
      <c r="C13" s="13"/>
      <c r="D13" s="14">
        <v>569</v>
      </c>
      <c r="E13" s="15">
        <f>+F13/D13</f>
        <v>0.59929701230228472</v>
      </c>
      <c r="F13" s="23">
        <v>341</v>
      </c>
      <c r="G13" s="14">
        <v>2</v>
      </c>
      <c r="H13" s="14"/>
      <c r="I13" s="23">
        <f>+F13*G13</f>
        <v>682</v>
      </c>
      <c r="J13" s="14"/>
      <c r="K13" s="15">
        <v>49.98</v>
      </c>
      <c r="L13" s="14"/>
      <c r="M13" s="16">
        <f>+I13*K13</f>
        <v>34086.36</v>
      </c>
      <c r="N13" s="17" t="s">
        <v>36</v>
      </c>
      <c r="P13" s="18"/>
      <c r="Q13" s="18"/>
      <c r="R13"/>
      <c r="S13"/>
      <c r="T13"/>
      <c r="U13"/>
      <c r="V13"/>
      <c r="W13"/>
      <c r="X13"/>
      <c r="Y13"/>
      <c r="Z13"/>
      <c r="AA13"/>
      <c r="AB13"/>
      <c r="AC13"/>
      <c r="AD13"/>
      <c r="AE13"/>
      <c r="AF13"/>
      <c r="AG13"/>
      <c r="AH13"/>
      <c r="AI13"/>
      <c r="AJ13"/>
    </row>
    <row r="14" spans="1:36" ht="13.2" customHeight="1">
      <c r="A14" s="25" t="s">
        <v>37</v>
      </c>
      <c r="B14" s="28" t="s">
        <v>38</v>
      </c>
      <c r="C14" s="13"/>
      <c r="D14" s="14"/>
      <c r="E14" s="14"/>
      <c r="F14" s="14"/>
      <c r="G14" s="14"/>
      <c r="H14" s="14"/>
      <c r="I14" s="14"/>
      <c r="J14" s="14"/>
      <c r="K14" s="15"/>
      <c r="L14" s="14"/>
      <c r="M14" s="16"/>
      <c r="N14" s="17"/>
      <c r="P14" s="18"/>
      <c r="Q14" s="18"/>
      <c r="R14"/>
      <c r="S14"/>
      <c r="T14"/>
      <c r="U14"/>
      <c r="V14"/>
      <c r="W14"/>
      <c r="X14"/>
      <c r="Y14"/>
      <c r="Z14"/>
      <c r="AA14"/>
      <c r="AB14"/>
      <c r="AC14"/>
      <c r="AD14"/>
      <c r="AE14"/>
      <c r="AF14"/>
      <c r="AG14"/>
      <c r="AH14"/>
      <c r="AI14"/>
      <c r="AJ14"/>
    </row>
    <row r="15" spans="1:36" s="26" customFormat="1" ht="13.2" customHeight="1">
      <c r="A15" s="29" t="s">
        <v>39</v>
      </c>
      <c r="B15" s="13" t="s">
        <v>40</v>
      </c>
      <c r="C15" s="13"/>
      <c r="D15" s="14">
        <v>569</v>
      </c>
      <c r="E15" s="15">
        <f>+F15/D15</f>
        <v>5.7012302284710019</v>
      </c>
      <c r="F15" s="23">
        <v>3244</v>
      </c>
      <c r="G15" s="14">
        <v>4</v>
      </c>
      <c r="H15" s="14"/>
      <c r="I15" s="23">
        <f>+F15*G15</f>
        <v>12976</v>
      </c>
      <c r="J15" s="14"/>
      <c r="K15" s="15">
        <v>49.98</v>
      </c>
      <c r="L15" s="14"/>
      <c r="M15" s="16">
        <f>+I15*K15</f>
        <v>648540.48</v>
      </c>
      <c r="N15" s="17" t="s">
        <v>41</v>
      </c>
      <c r="P15" s="18"/>
      <c r="Q15" s="18"/>
      <c r="R15"/>
      <c r="S15"/>
      <c r="T15"/>
      <c r="U15"/>
      <c r="V15"/>
      <c r="W15"/>
      <c r="X15"/>
      <c r="Y15"/>
      <c r="Z15"/>
      <c r="AA15"/>
      <c r="AB15"/>
      <c r="AC15"/>
      <c r="AD15"/>
      <c r="AE15"/>
      <c r="AF15"/>
      <c r="AG15"/>
      <c r="AH15"/>
      <c r="AI15"/>
      <c r="AJ15"/>
    </row>
    <row r="16" spans="1:36" s="26" customFormat="1" ht="13.2" customHeight="1">
      <c r="A16" s="25">
        <v>2904.6</v>
      </c>
      <c r="B16" s="12" t="s">
        <v>42</v>
      </c>
      <c r="C16" s="13"/>
      <c r="D16" s="14"/>
      <c r="E16" s="14"/>
      <c r="F16" s="14"/>
      <c r="G16" s="14"/>
      <c r="H16" s="14"/>
      <c r="I16" s="14"/>
      <c r="J16" s="14"/>
      <c r="K16" s="15"/>
      <c r="L16" s="14"/>
      <c r="M16" s="16"/>
      <c r="N16" s="17"/>
      <c r="P16" s="18"/>
      <c r="Q16" s="18"/>
      <c r="R16"/>
      <c r="S16"/>
      <c r="T16"/>
      <c r="U16"/>
      <c r="V16"/>
      <c r="W16"/>
      <c r="X16"/>
      <c r="Y16"/>
      <c r="Z16"/>
      <c r="AA16"/>
      <c r="AB16"/>
      <c r="AC16"/>
      <c r="AD16"/>
      <c r="AE16"/>
      <c r="AF16"/>
      <c r="AG16"/>
      <c r="AH16"/>
      <c r="AI16"/>
      <c r="AJ16"/>
    </row>
    <row r="17" spans="1:36" ht="13.2" customHeight="1">
      <c r="A17" s="4" t="s">
        <v>23</v>
      </c>
      <c r="B17" s="13" t="s">
        <v>43</v>
      </c>
      <c r="C17" s="13"/>
      <c r="D17" s="14">
        <v>569</v>
      </c>
      <c r="E17" s="15">
        <f>+F17/D17</f>
        <v>0.30052724077328646</v>
      </c>
      <c r="F17" s="23">
        <v>171</v>
      </c>
      <c r="G17" s="14">
        <v>40</v>
      </c>
      <c r="H17" s="14"/>
      <c r="I17" s="23">
        <f>+F17*G17</f>
        <v>6840</v>
      </c>
      <c r="J17" s="14"/>
      <c r="K17" s="15">
        <v>49.98</v>
      </c>
      <c r="L17" s="14"/>
      <c r="M17" s="16">
        <f>+I17*K17</f>
        <v>341863.19999999995</v>
      </c>
      <c r="N17" s="17" t="s">
        <v>44</v>
      </c>
      <c r="P17" s="18"/>
      <c r="Q17" s="18"/>
      <c r="R17"/>
      <c r="S17"/>
      <c r="T17"/>
      <c r="U17"/>
      <c r="V17"/>
      <c r="W17"/>
      <c r="X17"/>
      <c r="Y17"/>
      <c r="Z17"/>
      <c r="AA17"/>
      <c r="AB17"/>
      <c r="AC17"/>
      <c r="AD17"/>
      <c r="AE17"/>
      <c r="AF17"/>
      <c r="AG17"/>
      <c r="AH17"/>
      <c r="AI17"/>
      <c r="AJ17"/>
    </row>
    <row r="18" spans="1:36" ht="25.5" customHeight="1">
      <c r="A18" s="30" t="s">
        <v>45</v>
      </c>
      <c r="B18" s="12" t="s">
        <v>46</v>
      </c>
      <c r="C18" s="14"/>
      <c r="D18" s="14"/>
      <c r="E18" s="14"/>
      <c r="F18" s="14"/>
      <c r="G18" s="14"/>
      <c r="H18" s="14"/>
      <c r="I18" s="14"/>
      <c r="J18" s="14"/>
      <c r="K18" s="15"/>
      <c r="L18" s="14"/>
      <c r="M18" s="16"/>
      <c r="N18" s="17"/>
      <c r="O18" s="26"/>
      <c r="P18" s="18"/>
      <c r="Q18" s="18"/>
      <c r="R18"/>
      <c r="S18"/>
      <c r="T18"/>
      <c r="U18"/>
      <c r="V18"/>
      <c r="W18"/>
      <c r="X18"/>
      <c r="Y18"/>
      <c r="Z18"/>
      <c r="AA18"/>
      <c r="AB18"/>
      <c r="AC18"/>
      <c r="AD18"/>
      <c r="AE18"/>
      <c r="AF18"/>
      <c r="AG18"/>
      <c r="AH18"/>
      <c r="AI18"/>
      <c r="AJ18"/>
    </row>
    <row r="19" spans="1:36" s="18" customFormat="1" ht="13.2" customHeight="1">
      <c r="A19" s="22" t="s">
        <v>47</v>
      </c>
      <c r="B19" s="13" t="s">
        <v>24</v>
      </c>
      <c r="C19" s="14" t="s">
        <v>25</v>
      </c>
      <c r="D19" s="14">
        <v>0</v>
      </c>
      <c r="E19" s="14">
        <v>0</v>
      </c>
      <c r="F19" s="14">
        <f>+D19*E19</f>
        <v>0</v>
      </c>
      <c r="G19" s="14"/>
      <c r="H19" s="14"/>
      <c r="I19" s="14">
        <f>+F19*G19</f>
        <v>0</v>
      </c>
      <c r="J19" s="14"/>
      <c r="K19" s="15">
        <v>49.98</v>
      </c>
      <c r="L19" s="14"/>
      <c r="M19" s="16">
        <f>+I19*K19</f>
        <v>0</v>
      </c>
      <c r="N19" s="17" t="s">
        <v>48</v>
      </c>
      <c r="R19"/>
      <c r="S19"/>
      <c r="T19"/>
      <c r="U19"/>
      <c r="V19"/>
      <c r="W19"/>
      <c r="X19"/>
      <c r="Y19"/>
      <c r="Z19"/>
      <c r="AA19"/>
      <c r="AB19"/>
      <c r="AC19"/>
      <c r="AD19"/>
      <c r="AE19"/>
      <c r="AF19"/>
      <c r="AG19"/>
      <c r="AH19"/>
      <c r="AI19"/>
      <c r="AJ19"/>
    </row>
    <row r="20" spans="1:36" s="18" customFormat="1" ht="13.2" customHeight="1">
      <c r="A20" s="24" t="s">
        <v>47</v>
      </c>
      <c r="B20" s="13" t="s">
        <v>49</v>
      </c>
      <c r="C20" s="13"/>
      <c r="D20" s="14">
        <v>0</v>
      </c>
      <c r="E20" s="14">
        <v>0</v>
      </c>
      <c r="F20" s="14">
        <f>+D20*E20</f>
        <v>0</v>
      </c>
      <c r="G20" s="14"/>
      <c r="H20" s="14"/>
      <c r="I20" s="14" t="s">
        <v>28</v>
      </c>
      <c r="J20" s="14"/>
      <c r="K20" s="15" t="s">
        <v>28</v>
      </c>
      <c r="L20" s="14"/>
      <c r="M20" s="16">
        <f>+J20*L20</f>
        <v>0</v>
      </c>
      <c r="N20" s="17" t="s">
        <v>48</v>
      </c>
      <c r="R20"/>
      <c r="S20"/>
      <c r="T20"/>
      <c r="U20"/>
      <c r="V20"/>
      <c r="W20"/>
      <c r="X20"/>
      <c r="Y20"/>
      <c r="Z20"/>
      <c r="AA20"/>
      <c r="AB20"/>
      <c r="AC20"/>
      <c r="AD20"/>
      <c r="AE20"/>
      <c r="AF20"/>
      <c r="AG20"/>
      <c r="AH20"/>
      <c r="AI20"/>
      <c r="AJ20"/>
    </row>
    <row r="21" spans="1:36" s="26" customFormat="1" ht="13.2" customHeight="1">
      <c r="A21" s="29" t="s">
        <v>50</v>
      </c>
      <c r="B21" s="13" t="s">
        <v>40</v>
      </c>
      <c r="C21" s="13"/>
      <c r="D21" s="14">
        <v>0</v>
      </c>
      <c r="E21" s="14">
        <v>0</v>
      </c>
      <c r="F21" s="14">
        <f>+D21*E21</f>
        <v>0</v>
      </c>
      <c r="G21" s="14"/>
      <c r="H21" s="14"/>
      <c r="I21" s="14">
        <f>+F21*G21</f>
        <v>0</v>
      </c>
      <c r="J21" s="14"/>
      <c r="K21" s="15">
        <v>49.98</v>
      </c>
      <c r="L21" s="14"/>
      <c r="M21" s="16">
        <f>+I21*K21</f>
        <v>0</v>
      </c>
      <c r="N21" s="17" t="s">
        <v>48</v>
      </c>
      <c r="P21" s="18"/>
      <c r="Q21" s="18"/>
      <c r="R21"/>
      <c r="S21"/>
      <c r="T21"/>
      <c r="U21"/>
      <c r="V21"/>
      <c r="W21"/>
      <c r="X21"/>
      <c r="Y21"/>
      <c r="Z21"/>
      <c r="AA21"/>
      <c r="AB21"/>
      <c r="AC21"/>
      <c r="AD21"/>
      <c r="AE21"/>
      <c r="AF21"/>
      <c r="AG21"/>
      <c r="AH21"/>
      <c r="AI21"/>
      <c r="AJ21"/>
    </row>
    <row r="22" spans="1:36" ht="13.2" customHeight="1">
      <c r="A22" s="68">
        <v>2904.1</v>
      </c>
      <c r="B22" s="28" t="s">
        <v>52</v>
      </c>
      <c r="C22" s="13"/>
      <c r="D22" s="14"/>
      <c r="E22" s="14"/>
      <c r="F22" s="14"/>
      <c r="G22" s="14"/>
      <c r="H22" s="14"/>
      <c r="I22" s="14"/>
      <c r="J22" s="14"/>
      <c r="K22" s="15"/>
      <c r="L22" s="14"/>
      <c r="M22" s="16"/>
      <c r="N22" s="17"/>
      <c r="O22" s="26"/>
      <c r="P22" s="18"/>
      <c r="Q22" s="18"/>
      <c r="R22"/>
      <c r="S22"/>
      <c r="T22"/>
      <c r="U22"/>
      <c r="V22"/>
      <c r="W22"/>
      <c r="X22"/>
      <c r="Y22"/>
      <c r="Z22"/>
      <c r="AA22"/>
      <c r="AB22"/>
      <c r="AC22"/>
      <c r="AD22"/>
      <c r="AE22"/>
      <c r="AF22"/>
      <c r="AG22"/>
      <c r="AH22"/>
      <c r="AI22"/>
      <c r="AJ22"/>
    </row>
    <row r="23" spans="1:36" ht="13.2" customHeight="1">
      <c r="A23" s="31" t="s">
        <v>23</v>
      </c>
      <c r="B23" s="13" t="s">
        <v>53</v>
      </c>
      <c r="C23" s="13"/>
      <c r="D23" s="14">
        <v>569</v>
      </c>
      <c r="E23" s="15">
        <f>+F23/D23</f>
        <v>5.7012302284710019</v>
      </c>
      <c r="F23" s="23">
        <v>3244</v>
      </c>
      <c r="G23" s="14">
        <v>1</v>
      </c>
      <c r="H23" s="14"/>
      <c r="I23" s="23">
        <f>+F23*G23</f>
        <v>3244</v>
      </c>
      <c r="J23" s="14"/>
      <c r="K23" s="15">
        <v>49.98</v>
      </c>
      <c r="L23" s="14"/>
      <c r="M23" s="16">
        <f>+I23*K23</f>
        <v>162135.12</v>
      </c>
      <c r="N23" s="78" t="s">
        <v>51</v>
      </c>
      <c r="O23" s="26"/>
      <c r="P23" s="18"/>
      <c r="Q23" s="18"/>
      <c r="R23"/>
      <c r="S23"/>
      <c r="T23"/>
      <c r="U23"/>
      <c r="V23"/>
      <c r="W23"/>
      <c r="X23"/>
      <c r="Y23"/>
      <c r="Z23"/>
      <c r="AA23"/>
      <c r="AB23"/>
      <c r="AC23"/>
      <c r="AD23"/>
      <c r="AE23"/>
      <c r="AF23"/>
      <c r="AG23"/>
      <c r="AH23"/>
      <c r="AI23"/>
      <c r="AJ23"/>
    </row>
    <row r="24" spans="1:36" ht="13.2" customHeight="1">
      <c r="A24" s="31" t="s">
        <v>55</v>
      </c>
      <c r="B24" s="13" t="s">
        <v>56</v>
      </c>
      <c r="C24" s="13"/>
      <c r="D24" s="14">
        <v>569</v>
      </c>
      <c r="E24" s="15">
        <f>+F24/D24</f>
        <v>5.7012302284710019</v>
      </c>
      <c r="F24" s="23">
        <v>3244</v>
      </c>
      <c r="G24" s="14">
        <v>0.5</v>
      </c>
      <c r="H24" s="14"/>
      <c r="I24" s="23">
        <f>+F24*G24</f>
        <v>1622</v>
      </c>
      <c r="J24" s="14"/>
      <c r="K24" s="15">
        <v>49.98</v>
      </c>
      <c r="L24" s="14"/>
      <c r="M24" s="16">
        <f>+I24*K24</f>
        <v>81067.56</v>
      </c>
      <c r="N24" s="78" t="s">
        <v>51</v>
      </c>
      <c r="O24" s="26"/>
      <c r="P24" s="18"/>
      <c r="Q24" s="18"/>
      <c r="R24"/>
      <c r="S24"/>
      <c r="T24"/>
      <c r="U24"/>
      <c r="V24"/>
      <c r="W24"/>
      <c r="X24"/>
      <c r="Y24"/>
      <c r="Z24"/>
      <c r="AA24"/>
      <c r="AB24"/>
      <c r="AC24"/>
      <c r="AD24"/>
      <c r="AE24"/>
      <c r="AF24"/>
      <c r="AG24"/>
      <c r="AH24"/>
      <c r="AI24"/>
      <c r="AJ24"/>
    </row>
    <row r="25" spans="1:36" ht="13.2" customHeight="1">
      <c r="A25" s="31" t="s">
        <v>57</v>
      </c>
      <c r="B25" s="80" t="s">
        <v>58</v>
      </c>
      <c r="C25" s="13"/>
      <c r="D25" s="14">
        <v>569</v>
      </c>
      <c r="E25" s="15">
        <f>+F25/D25</f>
        <v>5.7012302284710019</v>
      </c>
      <c r="F25" s="23">
        <v>3244</v>
      </c>
      <c r="G25" s="14">
        <v>0.25</v>
      </c>
      <c r="H25" s="14"/>
      <c r="I25" s="23">
        <f>+F25*G25</f>
        <v>811</v>
      </c>
      <c r="J25" s="14"/>
      <c r="K25" s="15">
        <v>49.98</v>
      </c>
      <c r="L25" s="14"/>
      <c r="M25" s="16">
        <f>+I25*K25</f>
        <v>40533.78</v>
      </c>
      <c r="N25" s="78" t="s">
        <v>51</v>
      </c>
      <c r="O25" s="26"/>
      <c r="P25" s="18"/>
      <c r="Q25" s="18"/>
      <c r="R25"/>
      <c r="S25"/>
      <c r="T25"/>
      <c r="U25"/>
      <c r="V25"/>
      <c r="W25"/>
      <c r="X25"/>
      <c r="Y25"/>
      <c r="Z25"/>
      <c r="AA25"/>
      <c r="AB25"/>
      <c r="AC25"/>
      <c r="AD25"/>
      <c r="AE25"/>
      <c r="AF25"/>
      <c r="AG25"/>
      <c r="AH25"/>
      <c r="AI25"/>
      <c r="AJ25"/>
    </row>
    <row r="26" spans="1:36" ht="13.2" customHeight="1">
      <c r="A26" s="33" t="s">
        <v>16</v>
      </c>
      <c r="B26" s="12" t="s">
        <v>59</v>
      </c>
      <c r="C26" s="13"/>
      <c r="D26" s="14">
        <v>569</v>
      </c>
      <c r="E26" s="15">
        <f>+F26/D26</f>
        <v>2.850615114235501</v>
      </c>
      <c r="F26" s="23">
        <v>1622</v>
      </c>
      <c r="G26" s="14" t="s">
        <v>28</v>
      </c>
      <c r="H26" s="14"/>
      <c r="I26" s="14" t="s">
        <v>28</v>
      </c>
      <c r="J26" s="14"/>
      <c r="K26" s="15" t="s">
        <v>28</v>
      </c>
      <c r="L26" s="14">
        <v>8600</v>
      </c>
      <c r="M26" s="16">
        <f>+F26*L26</f>
        <v>13949200</v>
      </c>
      <c r="N26" s="78" t="s">
        <v>54</v>
      </c>
      <c r="O26" s="26"/>
      <c r="P26" s="18"/>
      <c r="Q26" s="18"/>
      <c r="R26"/>
      <c r="S26"/>
      <c r="T26"/>
      <c r="U26"/>
      <c r="V26"/>
      <c r="W26"/>
      <c r="X26"/>
      <c r="Y26"/>
      <c r="Z26"/>
      <c r="AA26"/>
      <c r="AB26"/>
      <c r="AC26"/>
      <c r="AD26"/>
      <c r="AE26"/>
      <c r="AF26"/>
      <c r="AG26"/>
      <c r="AH26"/>
      <c r="AI26"/>
      <c r="AJ26"/>
    </row>
    <row r="27" spans="1:36" ht="13.2" customHeight="1">
      <c r="A27" s="4"/>
      <c r="B27" s="13"/>
      <c r="C27" s="13"/>
      <c r="D27" s="14"/>
      <c r="E27" s="14"/>
      <c r="F27" s="14"/>
      <c r="G27" s="34"/>
      <c r="H27" s="34"/>
      <c r="I27" s="14"/>
      <c r="J27" s="14"/>
      <c r="K27" s="14"/>
      <c r="L27" s="14"/>
      <c r="M27" s="16"/>
      <c r="N27" s="17"/>
      <c r="O27" s="26"/>
      <c r="P27" s="18"/>
      <c r="Q27" s="18"/>
      <c r="R27"/>
      <c r="S27"/>
      <c r="T27"/>
      <c r="U27"/>
      <c r="V27"/>
      <c r="W27"/>
      <c r="X27"/>
      <c r="Y27"/>
      <c r="Z27"/>
      <c r="AA27"/>
      <c r="AB27"/>
      <c r="AC27"/>
      <c r="AD27"/>
      <c r="AE27"/>
      <c r="AF27"/>
      <c r="AG27"/>
      <c r="AH27"/>
      <c r="AI27"/>
      <c r="AJ27"/>
    </row>
    <row r="28" spans="1:36" s="92" customFormat="1" ht="13.2" customHeight="1" thickBot="1">
      <c r="A28" s="35"/>
      <c r="B28" s="81" t="s">
        <v>60</v>
      </c>
      <c r="C28" s="82"/>
      <c r="D28" s="83"/>
      <c r="E28" s="84">
        <f>SUM(E5:E27)</f>
        <v>40.456942003514939</v>
      </c>
      <c r="F28" s="85">
        <f>SUM(F9:F27)</f>
        <v>21313</v>
      </c>
      <c r="G28" s="36"/>
      <c r="H28" s="36"/>
      <c r="I28" s="85">
        <f>SUM(I4:I27)</f>
        <v>47935</v>
      </c>
      <c r="J28" s="86"/>
      <c r="K28" s="86"/>
      <c r="L28" s="86"/>
      <c r="M28" s="87">
        <f>SUM(M4:M27)</f>
        <v>17739491.300000001</v>
      </c>
      <c r="N28" s="88"/>
      <c r="O28" s="89"/>
      <c r="P28" s="90"/>
      <c r="Q28" s="90"/>
      <c r="R28" s="91"/>
      <c r="S28" s="91"/>
      <c r="T28" s="91"/>
      <c r="U28" s="91"/>
      <c r="V28" s="91"/>
      <c r="W28" s="91"/>
      <c r="X28" s="91"/>
      <c r="Y28" s="91"/>
      <c r="Z28" s="91"/>
      <c r="AA28" s="91"/>
      <c r="AB28" s="91"/>
      <c r="AC28" s="91"/>
      <c r="AD28" s="91"/>
      <c r="AE28" s="91"/>
      <c r="AF28" s="91"/>
      <c r="AG28" s="91"/>
      <c r="AH28" s="91"/>
      <c r="AI28" s="91"/>
      <c r="AJ28" s="91"/>
    </row>
    <row r="29" spans="1:36">
      <c r="A29" s="98" t="s">
        <v>61</v>
      </c>
      <c r="B29" s="99"/>
      <c r="C29" s="37"/>
      <c r="D29" s="37"/>
      <c r="E29" s="37"/>
      <c r="F29" s="37"/>
      <c r="G29" s="37"/>
      <c r="H29" s="37"/>
      <c r="I29" s="37"/>
      <c r="J29" s="37"/>
      <c r="K29" s="37"/>
      <c r="L29" s="37"/>
      <c r="M29" s="37"/>
      <c r="N29" s="37"/>
      <c r="P29" s="76"/>
    </row>
    <row r="30" spans="1:36" ht="27.3" customHeight="1">
      <c r="A30" s="38" t="s">
        <v>19</v>
      </c>
      <c r="B30" s="100" t="s">
        <v>62</v>
      </c>
      <c r="C30" s="101"/>
      <c r="D30" s="101"/>
      <c r="E30" s="101"/>
      <c r="F30" s="101"/>
      <c r="G30" s="101"/>
      <c r="H30" s="101"/>
      <c r="I30" s="101"/>
      <c r="J30" s="101"/>
      <c r="K30" s="101"/>
      <c r="L30" s="101"/>
      <c r="M30" s="101"/>
      <c r="N30" s="101"/>
    </row>
    <row r="31" spans="1:36" ht="66" customHeight="1">
      <c r="A31" s="38" t="s">
        <v>26</v>
      </c>
      <c r="B31" s="94" t="s">
        <v>63</v>
      </c>
      <c r="C31" s="101"/>
      <c r="D31" s="101"/>
      <c r="E31" s="101"/>
      <c r="F31" s="101"/>
      <c r="G31" s="101"/>
      <c r="H31" s="101"/>
      <c r="I31" s="101"/>
      <c r="J31" s="101"/>
      <c r="K31" s="101"/>
      <c r="L31" s="101"/>
      <c r="M31" s="101"/>
      <c r="N31" s="101"/>
    </row>
    <row r="32" spans="1:36" ht="30" customHeight="1">
      <c r="A32" s="38" t="s">
        <v>29</v>
      </c>
      <c r="B32" s="94" t="s">
        <v>64</v>
      </c>
      <c r="C32" s="95"/>
      <c r="D32" s="95"/>
      <c r="E32" s="95"/>
      <c r="F32" s="95"/>
      <c r="G32" s="95"/>
      <c r="H32" s="95"/>
      <c r="I32" s="95"/>
      <c r="J32" s="95"/>
      <c r="K32" s="95"/>
      <c r="L32" s="95"/>
      <c r="M32" s="95"/>
      <c r="N32" s="95"/>
    </row>
    <row r="33" spans="1:14" ht="16.8" customHeight="1">
      <c r="A33" s="38" t="s">
        <v>31</v>
      </c>
      <c r="B33" s="94" t="s">
        <v>65</v>
      </c>
      <c r="C33" s="95"/>
      <c r="D33" s="95"/>
      <c r="E33" s="95"/>
      <c r="F33" s="95"/>
      <c r="G33" s="95"/>
      <c r="H33" s="95"/>
      <c r="I33" s="95"/>
      <c r="J33" s="95"/>
      <c r="K33" s="95"/>
      <c r="L33" s="99"/>
      <c r="M33" s="99"/>
      <c r="N33" s="99"/>
    </row>
    <row r="34" spans="1:14" ht="17.25" customHeight="1">
      <c r="A34" s="38" t="s">
        <v>36</v>
      </c>
      <c r="B34" s="94" t="s">
        <v>66</v>
      </c>
      <c r="C34" s="95"/>
      <c r="D34" s="95"/>
      <c r="E34" s="95"/>
      <c r="F34" s="95"/>
      <c r="G34" s="95"/>
      <c r="H34" s="95"/>
      <c r="I34" s="95"/>
      <c r="J34" s="95"/>
      <c r="K34" s="95"/>
      <c r="L34" s="95"/>
      <c r="M34" s="95"/>
      <c r="N34" s="95"/>
    </row>
    <row r="35" spans="1:14" ht="27.45" customHeight="1">
      <c r="A35" s="38" t="s">
        <v>67</v>
      </c>
      <c r="B35" s="94" t="s">
        <v>68</v>
      </c>
      <c r="C35" s="101"/>
      <c r="D35" s="101"/>
      <c r="E35" s="101"/>
      <c r="F35" s="101"/>
      <c r="G35" s="101"/>
      <c r="H35" s="101"/>
      <c r="I35" s="101"/>
      <c r="J35" s="101"/>
      <c r="K35" s="101"/>
      <c r="L35" s="101"/>
      <c r="M35" s="101"/>
      <c r="N35" s="101"/>
    </row>
    <row r="36" spans="1:14" ht="18" customHeight="1">
      <c r="A36" s="38" t="s">
        <v>44</v>
      </c>
      <c r="B36" s="94" t="s">
        <v>69</v>
      </c>
      <c r="C36" s="95"/>
      <c r="D36" s="95"/>
      <c r="E36" s="95"/>
      <c r="F36" s="95"/>
      <c r="G36" s="95"/>
      <c r="H36" s="95"/>
      <c r="I36" s="95"/>
      <c r="J36" s="95"/>
      <c r="K36" s="95"/>
      <c r="L36" s="95"/>
      <c r="M36" s="95"/>
      <c r="N36" s="95"/>
    </row>
    <row r="37" spans="1:14" ht="15.75" customHeight="1">
      <c r="A37" s="38" t="s">
        <v>48</v>
      </c>
      <c r="B37" s="94" t="s">
        <v>70</v>
      </c>
      <c r="C37" s="95"/>
      <c r="D37" s="95"/>
      <c r="E37" s="95"/>
      <c r="F37" s="95"/>
      <c r="G37" s="95"/>
      <c r="H37" s="95"/>
      <c r="I37" s="95"/>
      <c r="J37" s="95"/>
      <c r="K37" s="95"/>
      <c r="L37" s="95"/>
      <c r="M37" s="95"/>
      <c r="N37" s="95"/>
    </row>
    <row r="38" spans="1:14" ht="15" customHeight="1">
      <c r="A38" s="38" t="s">
        <v>51</v>
      </c>
      <c r="B38" s="102" t="s">
        <v>71</v>
      </c>
      <c r="C38" s="103"/>
      <c r="D38" s="103"/>
      <c r="E38" s="103"/>
      <c r="F38" s="103"/>
      <c r="G38" s="103"/>
      <c r="H38" s="103"/>
      <c r="I38" s="103"/>
      <c r="J38" s="103"/>
      <c r="K38" s="103"/>
      <c r="L38" s="103"/>
      <c r="M38" s="103"/>
      <c r="N38" s="103"/>
    </row>
    <row r="39" spans="1:14" ht="18" customHeight="1">
      <c r="A39" s="38" t="s">
        <v>54</v>
      </c>
      <c r="B39" s="104" t="s">
        <v>72</v>
      </c>
      <c r="C39" s="104"/>
      <c r="D39" s="104"/>
      <c r="E39" s="104"/>
      <c r="F39" s="104"/>
      <c r="G39" s="104"/>
      <c r="H39" s="104"/>
      <c r="I39" s="104"/>
      <c r="J39" s="104"/>
      <c r="K39" s="104"/>
      <c r="L39" s="104"/>
      <c r="M39" s="104"/>
      <c r="N39" s="95"/>
    </row>
    <row r="40" spans="1:14">
      <c r="A40" s="40"/>
    </row>
    <row r="42" spans="1:14">
      <c r="B42" s="37"/>
      <c r="C42" s="67"/>
    </row>
  </sheetData>
  <mergeCells count="13">
    <mergeCell ref="B33:N33"/>
    <mergeCell ref="B34:N34"/>
    <mergeCell ref="B38:N38"/>
    <mergeCell ref="B39:N39"/>
    <mergeCell ref="B35:N35"/>
    <mergeCell ref="B36:N36"/>
    <mergeCell ref="B37:N37"/>
    <mergeCell ref="B32:N32"/>
    <mergeCell ref="B1:M1"/>
    <mergeCell ref="B2:M2"/>
    <mergeCell ref="A29:B29"/>
    <mergeCell ref="B30:N30"/>
    <mergeCell ref="B31:N31"/>
  </mergeCells>
  <phoneticPr fontId="9" type="noConversion"/>
  <pageMargins left="0.75" right="0.75" top="1" bottom="1" header="0.5" footer="0.5"/>
  <pageSetup scale="65" fitToHeight="2" orientation="landscape"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AJ46"/>
  <sheetViews>
    <sheetView workbookViewId="0">
      <selection activeCell="I20" sqref="I20"/>
    </sheetView>
  </sheetViews>
  <sheetFormatPr defaultColWidth="8.109375" defaultRowHeight="13.2"/>
  <cols>
    <col min="1" max="1" width="14.109375" style="41" customWidth="1"/>
    <col min="2" max="2" width="43.33203125" style="3" customWidth="1"/>
    <col min="3" max="3" width="9.109375" style="3" customWidth="1"/>
    <col min="4" max="4" width="11.21875" style="3" customWidth="1"/>
    <col min="5" max="5" width="11.77734375" style="3" customWidth="1"/>
    <col min="6" max="6" width="13.21875" style="3" customWidth="1"/>
    <col min="7" max="7" width="10.88671875" style="3" customWidth="1"/>
    <col min="8" max="8" width="9.109375" style="3" customWidth="1"/>
    <col min="9" max="12" width="10.77734375" style="3" customWidth="1"/>
    <col min="13" max="13" width="10.88671875" style="3" customWidth="1"/>
    <col min="14" max="14" width="8.6640625" style="41" customWidth="1"/>
    <col min="15" max="15" width="8.109375" style="3"/>
    <col min="16" max="16" width="8.88671875" style="3" bestFit="1" customWidth="1"/>
    <col min="17" max="16384" width="8.109375" style="3"/>
  </cols>
  <sheetData>
    <row r="1" spans="1:36" ht="15.6">
      <c r="A1" s="1"/>
      <c r="B1" s="96" t="s">
        <v>73</v>
      </c>
      <c r="C1" s="96"/>
      <c r="D1" s="96"/>
      <c r="E1" s="96"/>
      <c r="F1" s="96"/>
      <c r="G1" s="96"/>
      <c r="H1" s="96"/>
      <c r="I1" s="96"/>
      <c r="J1" s="96"/>
      <c r="K1" s="96"/>
      <c r="L1" s="96"/>
      <c r="M1" s="96"/>
      <c r="N1" s="42"/>
    </row>
    <row r="2" spans="1:36" ht="15.6">
      <c r="A2" s="4"/>
      <c r="B2" s="97" t="s">
        <v>74</v>
      </c>
      <c r="C2" s="97"/>
      <c r="D2" s="97"/>
      <c r="E2" s="97"/>
      <c r="F2" s="97"/>
      <c r="G2" s="97"/>
      <c r="H2" s="97"/>
      <c r="I2" s="97"/>
      <c r="J2" s="97"/>
      <c r="K2" s="97"/>
      <c r="L2" s="97"/>
      <c r="M2" s="97"/>
      <c r="N2" s="43"/>
    </row>
    <row r="3" spans="1:36" s="9" customFormat="1" ht="64.5" customHeight="1">
      <c r="A3" s="6" t="s">
        <v>2</v>
      </c>
      <c r="B3" s="7" t="s">
        <v>3</v>
      </c>
      <c r="C3" s="7" t="s">
        <v>4</v>
      </c>
      <c r="D3" s="7" t="s">
        <v>5</v>
      </c>
      <c r="E3" s="7" t="s">
        <v>6</v>
      </c>
      <c r="F3" s="7" t="s">
        <v>7</v>
      </c>
      <c r="G3" s="7" t="s">
        <v>8</v>
      </c>
      <c r="H3" s="7" t="s">
        <v>9</v>
      </c>
      <c r="I3" s="7" t="s">
        <v>10</v>
      </c>
      <c r="J3" s="7" t="s">
        <v>11</v>
      </c>
      <c r="K3" s="7" t="s">
        <v>12</v>
      </c>
      <c r="L3" s="7" t="s">
        <v>13</v>
      </c>
      <c r="M3" s="7" t="s">
        <v>14</v>
      </c>
      <c r="N3" s="8" t="s">
        <v>75</v>
      </c>
      <c r="R3" s="10"/>
      <c r="S3"/>
      <c r="T3"/>
      <c r="U3"/>
      <c r="V3"/>
      <c r="W3"/>
      <c r="X3"/>
      <c r="Y3"/>
      <c r="Z3"/>
      <c r="AA3"/>
      <c r="AB3"/>
      <c r="AC3"/>
      <c r="AD3"/>
      <c r="AE3"/>
      <c r="AF3"/>
      <c r="AG3"/>
      <c r="AH3"/>
      <c r="AI3"/>
      <c r="AJ3"/>
    </row>
    <row r="4" spans="1:36" s="18" customFormat="1" ht="13.2" customHeight="1">
      <c r="A4" s="11" t="s">
        <v>16</v>
      </c>
      <c r="B4" s="12" t="s">
        <v>17</v>
      </c>
      <c r="C4" s="44"/>
      <c r="D4" s="45"/>
      <c r="E4" s="45"/>
      <c r="F4" s="45"/>
      <c r="G4" s="45"/>
      <c r="H4" s="45"/>
      <c r="I4" s="45"/>
      <c r="J4" s="45"/>
      <c r="K4" s="46"/>
      <c r="L4" s="45"/>
      <c r="M4" s="47"/>
      <c r="N4" s="48"/>
      <c r="O4" s="49"/>
      <c r="P4" s="19"/>
      <c r="Q4" s="19"/>
      <c r="R4" s="20"/>
      <c r="S4"/>
      <c r="T4"/>
      <c r="U4"/>
      <c r="V4"/>
      <c r="W4"/>
      <c r="X4"/>
      <c r="Y4"/>
      <c r="Z4"/>
      <c r="AA4"/>
      <c r="AB4"/>
      <c r="AC4"/>
      <c r="AD4"/>
      <c r="AE4"/>
      <c r="AF4"/>
      <c r="AG4"/>
      <c r="AH4"/>
      <c r="AI4"/>
      <c r="AJ4"/>
    </row>
    <row r="5" spans="1:36" s="18" customFormat="1" ht="13.2" customHeight="1">
      <c r="A5" s="11"/>
      <c r="B5" s="13" t="s">
        <v>18</v>
      </c>
      <c r="C5" s="44"/>
      <c r="D5" s="45">
        <v>0</v>
      </c>
      <c r="E5" s="45">
        <v>0</v>
      </c>
      <c r="F5" s="45">
        <f>+D5*E5</f>
        <v>0</v>
      </c>
      <c r="G5" s="45">
        <v>4</v>
      </c>
      <c r="H5" s="45"/>
      <c r="I5" s="45">
        <f>+F5*G5</f>
        <v>0</v>
      </c>
      <c r="J5" s="45"/>
      <c r="K5" s="15">
        <v>49.98</v>
      </c>
      <c r="L5" s="45"/>
      <c r="M5" s="47">
        <f>+I5*K5</f>
        <v>0</v>
      </c>
      <c r="N5" s="48" t="s">
        <v>19</v>
      </c>
      <c r="O5" s="49"/>
      <c r="P5" s="19"/>
      <c r="Q5" s="19"/>
      <c r="R5" s="20"/>
      <c r="S5"/>
      <c r="T5"/>
      <c r="U5"/>
      <c r="V5"/>
      <c r="W5"/>
      <c r="X5"/>
      <c r="Y5"/>
      <c r="Z5"/>
      <c r="AA5"/>
      <c r="AB5"/>
      <c r="AC5"/>
      <c r="AD5"/>
      <c r="AE5"/>
      <c r="AF5"/>
      <c r="AG5"/>
      <c r="AH5"/>
      <c r="AI5"/>
      <c r="AJ5"/>
    </row>
    <row r="6" spans="1:36" s="18" customFormat="1" ht="13.2" customHeight="1">
      <c r="A6" s="11"/>
      <c r="B6" s="13" t="s">
        <v>20</v>
      </c>
      <c r="C6" s="44"/>
      <c r="D6" s="45">
        <v>0</v>
      </c>
      <c r="E6" s="45">
        <v>0</v>
      </c>
      <c r="F6" s="45">
        <f>+D6*E6</f>
        <v>0</v>
      </c>
      <c r="G6" s="45">
        <v>4</v>
      </c>
      <c r="H6" s="45"/>
      <c r="I6" s="45">
        <f>+F6*G6</f>
        <v>0</v>
      </c>
      <c r="J6" s="45"/>
      <c r="K6" s="15">
        <v>49.98</v>
      </c>
      <c r="L6" s="45"/>
      <c r="M6" s="47">
        <f>+I6*K6</f>
        <v>0</v>
      </c>
      <c r="N6" s="48" t="s">
        <v>19</v>
      </c>
      <c r="O6" s="49"/>
      <c r="P6" s="19"/>
      <c r="Q6" s="19"/>
      <c r="R6" s="20"/>
      <c r="S6"/>
      <c r="T6"/>
      <c r="U6"/>
      <c r="V6"/>
      <c r="W6"/>
      <c r="X6"/>
      <c r="Y6"/>
      <c r="Z6"/>
      <c r="AA6"/>
      <c r="AB6"/>
      <c r="AC6"/>
      <c r="AD6"/>
      <c r="AE6"/>
      <c r="AF6"/>
      <c r="AG6"/>
      <c r="AH6"/>
      <c r="AI6"/>
      <c r="AJ6"/>
    </row>
    <row r="7" spans="1:36" s="18" customFormat="1" ht="13.2" customHeight="1">
      <c r="A7" s="11"/>
      <c r="B7" s="13" t="s">
        <v>21</v>
      </c>
      <c r="C7" s="44"/>
      <c r="D7" s="45">
        <v>0</v>
      </c>
      <c r="E7" s="45">
        <v>0</v>
      </c>
      <c r="F7" s="45">
        <f>+D7*E7</f>
        <v>0</v>
      </c>
      <c r="G7" s="45">
        <v>4</v>
      </c>
      <c r="H7" s="45"/>
      <c r="I7" s="45">
        <f>+F7*G7</f>
        <v>0</v>
      </c>
      <c r="J7" s="45"/>
      <c r="K7" s="15">
        <v>49.98</v>
      </c>
      <c r="L7" s="45"/>
      <c r="M7" s="47">
        <f>+I7*K7</f>
        <v>0</v>
      </c>
      <c r="N7" s="48" t="s">
        <v>19</v>
      </c>
      <c r="O7" s="49"/>
      <c r="P7" s="19"/>
      <c r="Q7" s="19"/>
      <c r="R7" s="20"/>
      <c r="S7"/>
      <c r="T7"/>
      <c r="U7"/>
      <c r="V7"/>
      <c r="W7"/>
      <c r="X7"/>
      <c r="Y7"/>
      <c r="Z7"/>
      <c r="AA7"/>
      <c r="AB7"/>
      <c r="AC7"/>
      <c r="AD7"/>
      <c r="AE7"/>
      <c r="AF7"/>
      <c r="AG7"/>
      <c r="AH7"/>
      <c r="AI7"/>
      <c r="AJ7"/>
    </row>
    <row r="8" spans="1:36" s="18" customFormat="1" ht="13.2" customHeight="1">
      <c r="A8" s="21">
        <v>2904.5</v>
      </c>
      <c r="B8" s="50" t="s">
        <v>22</v>
      </c>
      <c r="C8" s="44"/>
      <c r="D8" s="45"/>
      <c r="E8" s="45"/>
      <c r="F8" s="45"/>
      <c r="G8" s="45"/>
      <c r="H8" s="45"/>
      <c r="I8" s="45"/>
      <c r="J8" s="45"/>
      <c r="K8" s="15"/>
      <c r="L8" s="45"/>
      <c r="M8" s="47"/>
      <c r="N8" s="48"/>
      <c r="O8" s="26"/>
      <c r="R8"/>
      <c r="S8"/>
      <c r="T8"/>
      <c r="U8"/>
      <c r="V8"/>
      <c r="W8"/>
      <c r="X8"/>
      <c r="Y8"/>
      <c r="Z8"/>
      <c r="AA8"/>
      <c r="AB8"/>
      <c r="AC8"/>
      <c r="AD8"/>
      <c r="AE8"/>
      <c r="AF8"/>
      <c r="AG8"/>
      <c r="AH8"/>
      <c r="AI8"/>
      <c r="AJ8"/>
    </row>
    <row r="9" spans="1:36" s="18" customFormat="1" ht="13.2" customHeight="1">
      <c r="A9" s="22" t="s">
        <v>23</v>
      </c>
      <c r="B9" s="13" t="s">
        <v>24</v>
      </c>
      <c r="C9" s="45" t="s">
        <v>25</v>
      </c>
      <c r="D9" s="14">
        <v>294</v>
      </c>
      <c r="E9" s="15">
        <f>+F9/D9</f>
        <v>6</v>
      </c>
      <c r="F9" s="23">
        <v>1764</v>
      </c>
      <c r="G9" s="14">
        <v>4</v>
      </c>
      <c r="H9" s="14"/>
      <c r="I9" s="23">
        <f>+F9*G9</f>
        <v>7056</v>
      </c>
      <c r="J9" s="14"/>
      <c r="K9" s="15">
        <v>49.98</v>
      </c>
      <c r="L9" s="14"/>
      <c r="M9" s="16">
        <f>+I9*K9</f>
        <v>352658.88</v>
      </c>
      <c r="N9" s="17" t="s">
        <v>26</v>
      </c>
      <c r="O9" s="26"/>
      <c r="R9"/>
      <c r="S9"/>
      <c r="T9"/>
      <c r="U9"/>
      <c r="V9"/>
      <c r="W9"/>
      <c r="X9"/>
      <c r="Y9"/>
      <c r="Z9"/>
      <c r="AA9"/>
      <c r="AB9"/>
      <c r="AC9"/>
      <c r="AD9"/>
      <c r="AE9"/>
      <c r="AF9"/>
      <c r="AG9"/>
      <c r="AH9"/>
      <c r="AI9"/>
      <c r="AJ9"/>
    </row>
    <row r="10" spans="1:36" s="18" customFormat="1" ht="26.4">
      <c r="A10" s="24" t="s">
        <v>23</v>
      </c>
      <c r="B10" s="13" t="s">
        <v>27</v>
      </c>
      <c r="C10" s="44"/>
      <c r="D10" s="14">
        <v>294</v>
      </c>
      <c r="E10" s="15">
        <f>+F10/D10</f>
        <v>1.6258503401360545</v>
      </c>
      <c r="F10" s="23">
        <v>478</v>
      </c>
      <c r="G10" s="14" t="s">
        <v>28</v>
      </c>
      <c r="H10" s="14">
        <v>1</v>
      </c>
      <c r="I10" s="14" t="s">
        <v>28</v>
      </c>
      <c r="J10" s="23">
        <f>+F10*H10</f>
        <v>478</v>
      </c>
      <c r="K10" s="15" t="s">
        <v>28</v>
      </c>
      <c r="L10" s="14">
        <v>500</v>
      </c>
      <c r="M10" s="16">
        <f>+J10*L10</f>
        <v>239000</v>
      </c>
      <c r="N10" s="17" t="s">
        <v>29</v>
      </c>
      <c r="O10" s="26"/>
      <c r="R10"/>
      <c r="S10"/>
      <c r="T10"/>
      <c r="U10"/>
      <c r="V10"/>
      <c r="W10"/>
      <c r="X10"/>
      <c r="Y10"/>
      <c r="Z10"/>
      <c r="AA10"/>
      <c r="AB10"/>
      <c r="AC10"/>
      <c r="AD10"/>
      <c r="AE10"/>
      <c r="AF10"/>
      <c r="AG10"/>
      <c r="AH10"/>
      <c r="AI10"/>
      <c r="AJ10"/>
    </row>
    <row r="11" spans="1:36" s="18" customFormat="1" ht="26.4">
      <c r="A11" s="24" t="s">
        <v>23</v>
      </c>
      <c r="B11" s="13" t="s">
        <v>30</v>
      </c>
      <c r="C11" s="44"/>
      <c r="D11" s="14">
        <v>294</v>
      </c>
      <c r="E11" s="15">
        <f>+F11/D11</f>
        <v>3.5578231292517009</v>
      </c>
      <c r="F11" s="23">
        <v>1046</v>
      </c>
      <c r="G11" s="14" t="s">
        <v>28</v>
      </c>
      <c r="H11" s="14">
        <v>1</v>
      </c>
      <c r="I11" s="14" t="s">
        <v>28</v>
      </c>
      <c r="J11" s="23">
        <f>+F11*H11</f>
        <v>1046</v>
      </c>
      <c r="K11" s="15" t="s">
        <v>28</v>
      </c>
      <c r="L11" s="14">
        <v>500</v>
      </c>
      <c r="M11" s="16">
        <f>+J11*L11</f>
        <v>523000</v>
      </c>
      <c r="N11" s="17" t="s">
        <v>31</v>
      </c>
      <c r="O11" s="26"/>
      <c r="R11"/>
      <c r="S11"/>
      <c r="T11"/>
      <c r="U11"/>
      <c r="V11"/>
      <c r="W11"/>
      <c r="X11"/>
      <c r="Y11"/>
      <c r="Z11"/>
      <c r="AA11"/>
      <c r="AB11"/>
      <c r="AC11"/>
      <c r="AD11"/>
      <c r="AE11"/>
      <c r="AF11"/>
      <c r="AG11"/>
      <c r="AH11"/>
      <c r="AI11"/>
      <c r="AJ11"/>
    </row>
    <row r="12" spans="1:36" s="26" customFormat="1" ht="13.2" customHeight="1">
      <c r="A12" s="25" t="s">
        <v>32</v>
      </c>
      <c r="B12" s="12" t="s">
        <v>33</v>
      </c>
      <c r="C12" s="13"/>
      <c r="D12" s="14"/>
      <c r="E12" s="14"/>
      <c r="F12" s="14"/>
      <c r="G12" s="14"/>
      <c r="H12" s="14"/>
      <c r="I12" s="14"/>
      <c r="J12" s="14"/>
      <c r="K12" s="15"/>
      <c r="L12" s="14"/>
      <c r="M12" s="16"/>
      <c r="N12" s="17"/>
      <c r="P12" s="18"/>
      <c r="Q12" s="18"/>
      <c r="R12"/>
      <c r="S12"/>
      <c r="T12"/>
      <c r="U12"/>
      <c r="V12"/>
      <c r="W12"/>
      <c r="X12"/>
      <c r="Y12"/>
      <c r="Z12"/>
      <c r="AA12"/>
      <c r="AB12"/>
      <c r="AC12"/>
      <c r="AD12"/>
      <c r="AE12"/>
      <c r="AF12"/>
      <c r="AG12"/>
      <c r="AH12"/>
      <c r="AI12"/>
      <c r="AJ12"/>
    </row>
    <row r="13" spans="1:36" s="26" customFormat="1" ht="13.2" customHeight="1">
      <c r="A13" s="27" t="s">
        <v>34</v>
      </c>
      <c r="B13" s="13" t="s">
        <v>35</v>
      </c>
      <c r="C13" s="13"/>
      <c r="D13" s="14">
        <v>294</v>
      </c>
      <c r="E13" s="15">
        <f>+F13/D13</f>
        <v>0.59863945578231292</v>
      </c>
      <c r="F13" s="23">
        <v>176</v>
      </c>
      <c r="G13" s="14">
        <v>2</v>
      </c>
      <c r="H13" s="14"/>
      <c r="I13" s="23">
        <f>+F13*G13</f>
        <v>352</v>
      </c>
      <c r="J13" s="14"/>
      <c r="K13" s="15">
        <v>49.98</v>
      </c>
      <c r="L13" s="14"/>
      <c r="M13" s="16">
        <f>+I13*K13</f>
        <v>17592.96</v>
      </c>
      <c r="N13" s="17" t="s">
        <v>36</v>
      </c>
      <c r="P13" s="18"/>
      <c r="Q13" s="18"/>
      <c r="R13"/>
      <c r="S13"/>
      <c r="T13"/>
      <c r="U13"/>
      <c r="V13"/>
      <c r="W13"/>
      <c r="X13"/>
      <c r="Y13"/>
      <c r="Z13"/>
      <c r="AA13"/>
      <c r="AB13"/>
      <c r="AC13"/>
      <c r="AD13"/>
      <c r="AE13"/>
      <c r="AF13"/>
      <c r="AG13"/>
      <c r="AH13"/>
      <c r="AI13"/>
      <c r="AJ13"/>
    </row>
    <row r="14" spans="1:36" s="26" customFormat="1" ht="13.2" customHeight="1">
      <c r="A14" s="25" t="s">
        <v>37</v>
      </c>
      <c r="B14" s="28" t="s">
        <v>38</v>
      </c>
      <c r="C14" s="13"/>
      <c r="D14" s="14"/>
      <c r="E14" s="14"/>
      <c r="F14" s="14"/>
      <c r="G14" s="14"/>
      <c r="H14" s="14"/>
      <c r="I14" s="14"/>
      <c r="J14" s="14"/>
      <c r="K14" s="15"/>
      <c r="L14" s="14"/>
      <c r="M14" s="16"/>
      <c r="N14" s="17"/>
      <c r="P14" s="18"/>
      <c r="Q14" s="18"/>
      <c r="R14"/>
      <c r="S14"/>
      <c r="T14"/>
      <c r="U14"/>
      <c r="V14"/>
      <c r="W14"/>
      <c r="X14"/>
      <c r="Y14"/>
      <c r="Z14"/>
      <c r="AA14"/>
      <c r="AB14"/>
      <c r="AC14"/>
      <c r="AD14"/>
      <c r="AE14"/>
      <c r="AF14"/>
      <c r="AG14"/>
      <c r="AH14"/>
      <c r="AI14"/>
      <c r="AJ14"/>
    </row>
    <row r="15" spans="1:36" s="26" customFormat="1" ht="13.2" customHeight="1">
      <c r="A15" s="29" t="s">
        <v>39</v>
      </c>
      <c r="B15" s="13" t="s">
        <v>40</v>
      </c>
      <c r="C15" s="13"/>
      <c r="D15" s="14">
        <v>294</v>
      </c>
      <c r="E15" s="15">
        <f>+F15/D15</f>
        <v>5.4013605442176873</v>
      </c>
      <c r="F15" s="23">
        <v>1588</v>
      </c>
      <c r="G15" s="14">
        <v>4</v>
      </c>
      <c r="H15" s="14"/>
      <c r="I15" s="23">
        <f>+F15*G15</f>
        <v>6352</v>
      </c>
      <c r="J15" s="14"/>
      <c r="K15" s="15">
        <v>49.98</v>
      </c>
      <c r="L15" s="14"/>
      <c r="M15" s="16">
        <f>+I15*K15</f>
        <v>317472.95999999996</v>
      </c>
      <c r="N15" s="17" t="s">
        <v>41</v>
      </c>
      <c r="P15" s="18"/>
      <c r="Q15" s="18"/>
      <c r="R15"/>
      <c r="S15"/>
      <c r="T15"/>
      <c r="U15"/>
      <c r="V15"/>
      <c r="W15"/>
      <c r="X15"/>
      <c r="Y15"/>
      <c r="Z15"/>
      <c r="AA15"/>
      <c r="AB15"/>
      <c r="AC15"/>
      <c r="AD15"/>
      <c r="AE15"/>
      <c r="AF15"/>
      <c r="AG15"/>
      <c r="AH15"/>
      <c r="AI15"/>
      <c r="AJ15"/>
    </row>
    <row r="16" spans="1:36" s="26" customFormat="1" ht="13.2" customHeight="1">
      <c r="A16" s="25">
        <v>2904.6</v>
      </c>
      <c r="B16" s="12" t="s">
        <v>42</v>
      </c>
      <c r="C16" s="13"/>
      <c r="D16" s="14"/>
      <c r="E16" s="14"/>
      <c r="F16" s="14"/>
      <c r="G16" s="14"/>
      <c r="H16" s="14"/>
      <c r="I16" s="14"/>
      <c r="J16" s="14"/>
      <c r="K16" s="15"/>
      <c r="L16" s="14"/>
      <c r="M16" s="16"/>
      <c r="N16" s="17"/>
      <c r="P16" s="18"/>
      <c r="Q16" s="18"/>
      <c r="R16"/>
      <c r="S16"/>
      <c r="T16"/>
      <c r="U16"/>
      <c r="V16"/>
      <c r="W16"/>
      <c r="X16"/>
      <c r="Y16"/>
      <c r="Z16"/>
      <c r="AA16"/>
      <c r="AB16"/>
      <c r="AC16"/>
      <c r="AD16"/>
      <c r="AE16"/>
      <c r="AF16"/>
      <c r="AG16"/>
      <c r="AH16"/>
      <c r="AI16"/>
      <c r="AJ16"/>
    </row>
    <row r="17" spans="1:36" ht="13.2" customHeight="1">
      <c r="A17" s="4" t="s">
        <v>23</v>
      </c>
      <c r="B17" s="13" t="s">
        <v>43</v>
      </c>
      <c r="C17" s="13"/>
      <c r="D17" s="14">
        <v>294</v>
      </c>
      <c r="E17" s="15">
        <f>+F17/D17</f>
        <v>0.29931972789115646</v>
      </c>
      <c r="F17" s="23">
        <v>88</v>
      </c>
      <c r="G17" s="14">
        <v>40</v>
      </c>
      <c r="H17" s="14"/>
      <c r="I17" s="23">
        <f>+F17*G17</f>
        <v>3520</v>
      </c>
      <c r="J17" s="14"/>
      <c r="K17" s="15">
        <v>49.98</v>
      </c>
      <c r="L17" s="14"/>
      <c r="M17" s="16">
        <f>+I17*K17</f>
        <v>175929.59999999998</v>
      </c>
      <c r="N17" s="17" t="s">
        <v>44</v>
      </c>
      <c r="O17" s="26"/>
      <c r="P17" s="18"/>
      <c r="Q17" s="18"/>
      <c r="R17"/>
      <c r="S17"/>
      <c r="T17"/>
      <c r="U17"/>
      <c r="V17"/>
      <c r="W17"/>
      <c r="X17"/>
      <c r="Y17"/>
      <c r="Z17"/>
      <c r="AA17"/>
      <c r="AB17"/>
      <c r="AC17"/>
      <c r="AD17"/>
      <c r="AE17"/>
      <c r="AF17"/>
      <c r="AG17"/>
      <c r="AH17"/>
      <c r="AI17"/>
      <c r="AJ17"/>
    </row>
    <row r="18" spans="1:36" ht="25.5" customHeight="1">
      <c r="A18" s="30" t="s">
        <v>45</v>
      </c>
      <c r="B18" s="12" t="s">
        <v>46</v>
      </c>
      <c r="C18" s="14"/>
      <c r="D18" s="45"/>
      <c r="E18" s="45"/>
      <c r="F18" s="14"/>
      <c r="G18" s="45"/>
      <c r="H18" s="45"/>
      <c r="I18" s="45"/>
      <c r="J18" s="45"/>
      <c r="K18" s="15"/>
      <c r="L18" s="45"/>
      <c r="M18" s="47"/>
      <c r="N18" s="48"/>
      <c r="O18" s="26"/>
      <c r="P18" s="18"/>
      <c r="Q18" s="18"/>
      <c r="R18"/>
      <c r="S18"/>
      <c r="T18"/>
      <c r="U18"/>
      <c r="V18"/>
      <c r="W18"/>
      <c r="X18"/>
      <c r="Y18"/>
      <c r="Z18"/>
      <c r="AA18"/>
      <c r="AB18"/>
      <c r="AC18"/>
      <c r="AD18"/>
      <c r="AE18"/>
      <c r="AF18"/>
      <c r="AG18"/>
      <c r="AH18"/>
      <c r="AI18"/>
      <c r="AJ18"/>
    </row>
    <row r="19" spans="1:36" s="18" customFormat="1" ht="13.2" customHeight="1">
      <c r="A19" s="22" t="s">
        <v>47</v>
      </c>
      <c r="B19" s="13" t="s">
        <v>24</v>
      </c>
      <c r="C19" s="14" t="s">
        <v>25</v>
      </c>
      <c r="D19" s="14">
        <v>162</v>
      </c>
      <c r="E19" s="23">
        <v>1</v>
      </c>
      <c r="F19" s="14">
        <f>+D19*E19</f>
        <v>162</v>
      </c>
      <c r="G19" s="14">
        <v>4</v>
      </c>
      <c r="H19" s="14"/>
      <c r="I19" s="14">
        <f>+F19*G19</f>
        <v>648</v>
      </c>
      <c r="J19" s="14"/>
      <c r="K19" s="15">
        <v>49.98</v>
      </c>
      <c r="L19" s="14"/>
      <c r="M19" s="16">
        <f>+I19*K19</f>
        <v>32387.039999999997</v>
      </c>
      <c r="N19" s="17" t="s">
        <v>48</v>
      </c>
      <c r="R19"/>
      <c r="S19"/>
      <c r="T19"/>
      <c r="U19"/>
      <c r="V19"/>
      <c r="W19"/>
      <c r="X19"/>
      <c r="Y19"/>
      <c r="Z19"/>
      <c r="AA19"/>
      <c r="AB19"/>
      <c r="AC19"/>
      <c r="AD19"/>
      <c r="AE19"/>
      <c r="AF19"/>
      <c r="AG19"/>
      <c r="AH19"/>
      <c r="AI19"/>
      <c r="AJ19"/>
    </row>
    <row r="20" spans="1:36" s="18" customFormat="1" ht="13.2" customHeight="1">
      <c r="A20" s="24" t="s">
        <v>47</v>
      </c>
      <c r="B20" s="13" t="s">
        <v>49</v>
      </c>
      <c r="C20" s="13"/>
      <c r="D20" s="14">
        <v>162</v>
      </c>
      <c r="E20" s="23">
        <v>1</v>
      </c>
      <c r="F20" s="45">
        <f>+D20*E20</f>
        <v>162</v>
      </c>
      <c r="G20" s="14" t="s">
        <v>28</v>
      </c>
      <c r="H20" s="14">
        <v>1</v>
      </c>
      <c r="I20" s="14" t="s">
        <v>28</v>
      </c>
      <c r="J20" s="14">
        <f>+F20*H20</f>
        <v>162</v>
      </c>
      <c r="K20" s="15" t="s">
        <v>28</v>
      </c>
      <c r="L20" s="14">
        <v>500</v>
      </c>
      <c r="M20" s="16">
        <f>+J20*L20</f>
        <v>81000</v>
      </c>
      <c r="N20" s="17" t="s">
        <v>48</v>
      </c>
      <c r="R20"/>
      <c r="S20"/>
      <c r="T20"/>
      <c r="U20"/>
      <c r="V20"/>
      <c r="W20"/>
      <c r="X20"/>
      <c r="Y20"/>
      <c r="Z20"/>
      <c r="AA20"/>
      <c r="AB20"/>
      <c r="AC20"/>
      <c r="AD20"/>
      <c r="AE20"/>
      <c r="AF20"/>
      <c r="AG20"/>
      <c r="AH20"/>
      <c r="AI20"/>
      <c r="AJ20"/>
    </row>
    <row r="21" spans="1:36" s="26" customFormat="1" ht="13.2" customHeight="1">
      <c r="A21" s="29" t="s">
        <v>50</v>
      </c>
      <c r="B21" s="13" t="s">
        <v>40</v>
      </c>
      <c r="C21" s="13"/>
      <c r="D21" s="14">
        <v>162</v>
      </c>
      <c r="E21" s="23">
        <v>1</v>
      </c>
      <c r="F21" s="45">
        <f>+D21*E21</f>
        <v>162</v>
      </c>
      <c r="G21" s="14">
        <v>2</v>
      </c>
      <c r="H21" s="14"/>
      <c r="I21" s="14">
        <f>+F21*G21</f>
        <v>324</v>
      </c>
      <c r="J21" s="14"/>
      <c r="K21" s="15">
        <v>49.98</v>
      </c>
      <c r="L21" s="14"/>
      <c r="M21" s="16">
        <f>+I21*K21</f>
        <v>16193.519999999999</v>
      </c>
      <c r="N21" s="17" t="s">
        <v>48</v>
      </c>
      <c r="P21" s="18"/>
      <c r="Q21" s="18"/>
      <c r="R21"/>
      <c r="S21"/>
      <c r="T21"/>
      <c r="U21"/>
      <c r="V21"/>
      <c r="W21"/>
      <c r="X21"/>
      <c r="Y21"/>
      <c r="Z21"/>
      <c r="AA21"/>
      <c r="AB21"/>
      <c r="AC21"/>
      <c r="AD21"/>
      <c r="AE21"/>
      <c r="AF21"/>
      <c r="AG21"/>
      <c r="AH21"/>
      <c r="AI21"/>
      <c r="AJ21"/>
    </row>
    <row r="22" spans="1:36" ht="13.2" customHeight="1">
      <c r="A22" s="32">
        <v>2904.1</v>
      </c>
      <c r="B22" s="28" t="s">
        <v>52</v>
      </c>
      <c r="C22" s="13"/>
      <c r="D22" s="14"/>
      <c r="E22" s="14"/>
      <c r="F22" s="14"/>
      <c r="G22" s="14"/>
      <c r="H22" s="14"/>
      <c r="I22" s="14"/>
      <c r="J22" s="14"/>
      <c r="K22" s="15"/>
      <c r="L22" s="14"/>
      <c r="M22" s="16"/>
      <c r="N22" s="17"/>
      <c r="O22" s="26"/>
      <c r="P22" s="18"/>
      <c r="Q22" s="18"/>
      <c r="R22"/>
      <c r="S22"/>
      <c r="T22"/>
      <c r="U22"/>
      <c r="V22"/>
      <c r="W22"/>
      <c r="X22"/>
      <c r="Y22"/>
      <c r="Z22"/>
      <c r="AA22"/>
      <c r="AB22"/>
      <c r="AC22"/>
      <c r="AD22"/>
      <c r="AE22"/>
      <c r="AF22"/>
      <c r="AG22"/>
      <c r="AH22"/>
      <c r="AI22"/>
      <c r="AJ22"/>
    </row>
    <row r="23" spans="1:36" ht="13.2" customHeight="1">
      <c r="A23" s="31" t="s">
        <v>23</v>
      </c>
      <c r="B23" s="13" t="s">
        <v>53</v>
      </c>
      <c r="C23" s="13"/>
      <c r="D23" s="14">
        <v>863</v>
      </c>
      <c r="E23" s="15">
        <f>+F23/D23</f>
        <v>5.7010428736964078</v>
      </c>
      <c r="F23" s="23">
        <v>4920</v>
      </c>
      <c r="G23" s="14">
        <v>1</v>
      </c>
      <c r="H23" s="14"/>
      <c r="I23" s="23">
        <f>+F23*G23</f>
        <v>4920</v>
      </c>
      <c r="J23" s="14"/>
      <c r="K23" s="15">
        <v>49.98</v>
      </c>
      <c r="L23" s="14"/>
      <c r="M23" s="16">
        <f>+I23*K23</f>
        <v>245901.59999999998</v>
      </c>
      <c r="N23" s="78" t="s">
        <v>51</v>
      </c>
      <c r="O23" s="26"/>
      <c r="P23" s="18"/>
      <c r="Q23" s="18"/>
      <c r="R23"/>
      <c r="S23"/>
      <c r="T23"/>
      <c r="U23"/>
      <c r="V23"/>
      <c r="W23"/>
      <c r="X23"/>
      <c r="Y23"/>
      <c r="Z23"/>
      <c r="AA23"/>
      <c r="AB23"/>
      <c r="AC23"/>
      <c r="AD23"/>
      <c r="AE23"/>
      <c r="AF23"/>
      <c r="AG23"/>
      <c r="AH23"/>
      <c r="AI23"/>
      <c r="AJ23"/>
    </row>
    <row r="24" spans="1:36" ht="13.2" customHeight="1">
      <c r="A24" s="31" t="s">
        <v>55</v>
      </c>
      <c r="B24" s="13" t="s">
        <v>56</v>
      </c>
      <c r="C24" s="13"/>
      <c r="D24" s="14">
        <v>863</v>
      </c>
      <c r="E24" s="15">
        <f>+F24/D24</f>
        <v>5.7010428736964078</v>
      </c>
      <c r="F24" s="23">
        <v>4920</v>
      </c>
      <c r="G24" s="14">
        <v>0.5</v>
      </c>
      <c r="H24" s="14"/>
      <c r="I24" s="23">
        <f>+F24*G24</f>
        <v>2460</v>
      </c>
      <c r="J24" s="14"/>
      <c r="K24" s="15">
        <v>49.98</v>
      </c>
      <c r="L24" s="14"/>
      <c r="M24" s="16">
        <f>+I24*K24</f>
        <v>122950.79999999999</v>
      </c>
      <c r="N24" s="78" t="s">
        <v>51</v>
      </c>
      <c r="O24" s="26"/>
      <c r="P24" s="18"/>
      <c r="Q24" s="18"/>
      <c r="R24"/>
      <c r="S24"/>
      <c r="T24"/>
      <c r="U24"/>
      <c r="V24"/>
      <c r="W24"/>
      <c r="X24"/>
      <c r="Y24"/>
      <c r="Z24"/>
      <c r="AA24"/>
      <c r="AB24"/>
      <c r="AC24"/>
      <c r="AD24"/>
      <c r="AE24"/>
      <c r="AF24"/>
      <c r="AG24"/>
      <c r="AH24"/>
      <c r="AI24"/>
      <c r="AJ24"/>
    </row>
    <row r="25" spans="1:36" ht="13.2" customHeight="1">
      <c r="A25" s="31" t="s">
        <v>57</v>
      </c>
      <c r="B25" s="80" t="s">
        <v>58</v>
      </c>
      <c r="C25" s="13"/>
      <c r="D25" s="14">
        <v>863</v>
      </c>
      <c r="E25" s="15">
        <f>+F25/D25</f>
        <v>5.7010428736964078</v>
      </c>
      <c r="F25" s="23">
        <v>4920</v>
      </c>
      <c r="G25" s="14">
        <v>0.25</v>
      </c>
      <c r="H25" s="14"/>
      <c r="I25" s="23">
        <f>+F25*G25</f>
        <v>1230</v>
      </c>
      <c r="J25" s="14"/>
      <c r="K25" s="15">
        <v>49.98</v>
      </c>
      <c r="L25" s="14"/>
      <c r="M25" s="16">
        <f>+I25*K25</f>
        <v>61475.399999999994</v>
      </c>
      <c r="N25" s="78" t="s">
        <v>51</v>
      </c>
      <c r="O25" s="26"/>
      <c r="P25" s="18"/>
      <c r="Q25" s="18"/>
      <c r="R25"/>
      <c r="S25"/>
      <c r="T25"/>
      <c r="U25"/>
      <c r="V25"/>
      <c r="W25"/>
      <c r="X25"/>
      <c r="Y25"/>
      <c r="Z25"/>
      <c r="AA25"/>
      <c r="AB25"/>
      <c r="AC25"/>
      <c r="AD25"/>
      <c r="AE25"/>
      <c r="AF25"/>
      <c r="AG25"/>
      <c r="AH25"/>
      <c r="AI25"/>
      <c r="AJ25"/>
    </row>
    <row r="26" spans="1:36" ht="15.75" customHeight="1">
      <c r="A26" s="33" t="s">
        <v>16</v>
      </c>
      <c r="B26" s="12" t="s">
        <v>59</v>
      </c>
      <c r="C26" s="13"/>
      <c r="D26" s="14">
        <v>294</v>
      </c>
      <c r="E26" s="15">
        <f>+F26/D26</f>
        <v>2.8503401360544216</v>
      </c>
      <c r="F26" s="23">
        <v>838</v>
      </c>
      <c r="G26" s="14" t="s">
        <v>28</v>
      </c>
      <c r="H26" s="14"/>
      <c r="I26" s="14" t="s">
        <v>28</v>
      </c>
      <c r="J26" s="14"/>
      <c r="K26" s="15" t="s">
        <v>28</v>
      </c>
      <c r="L26" s="14">
        <v>8600</v>
      </c>
      <c r="M26" s="16">
        <f>+F26*L26</f>
        <v>7206800</v>
      </c>
      <c r="N26" s="78" t="s">
        <v>54</v>
      </c>
      <c r="O26" s="26"/>
      <c r="P26" s="18"/>
      <c r="Q26" s="18"/>
      <c r="R26"/>
      <c r="S26"/>
      <c r="T26"/>
      <c r="U26"/>
      <c r="V26"/>
      <c r="W26"/>
      <c r="X26"/>
      <c r="Y26"/>
      <c r="Z26"/>
      <c r="AA26"/>
      <c r="AB26"/>
      <c r="AC26"/>
      <c r="AD26"/>
      <c r="AE26"/>
      <c r="AF26"/>
      <c r="AG26"/>
      <c r="AH26"/>
      <c r="AI26"/>
      <c r="AJ26"/>
    </row>
    <row r="27" spans="1:36" ht="13.2" customHeight="1">
      <c r="A27" s="4"/>
      <c r="B27" s="44"/>
      <c r="C27" s="44"/>
      <c r="D27" s="45"/>
      <c r="E27" s="45"/>
      <c r="F27" s="45"/>
      <c r="G27" s="45"/>
      <c r="H27" s="45"/>
      <c r="I27" s="45"/>
      <c r="J27" s="45"/>
      <c r="K27" s="45"/>
      <c r="L27" s="45"/>
      <c r="M27" s="47"/>
      <c r="N27" s="48"/>
      <c r="O27" s="26"/>
      <c r="P27" s="18"/>
      <c r="Q27" s="18"/>
      <c r="R27"/>
      <c r="S27"/>
      <c r="T27"/>
      <c r="U27"/>
      <c r="V27"/>
      <c r="W27"/>
      <c r="X27"/>
      <c r="Y27"/>
      <c r="Z27"/>
      <c r="AA27"/>
      <c r="AB27"/>
      <c r="AC27"/>
      <c r="AD27"/>
      <c r="AE27"/>
      <c r="AF27"/>
      <c r="AG27"/>
      <c r="AH27"/>
      <c r="AI27"/>
      <c r="AJ27"/>
    </row>
    <row r="28" spans="1:36" ht="13.2" customHeight="1">
      <c r="A28" s="4"/>
      <c r="B28" s="44"/>
      <c r="C28" s="44"/>
      <c r="D28" s="45"/>
      <c r="E28" s="45"/>
      <c r="F28" s="45"/>
      <c r="G28" s="51"/>
      <c r="H28" s="51"/>
      <c r="I28" s="45"/>
      <c r="J28" s="45"/>
      <c r="K28" s="45"/>
      <c r="L28" s="45"/>
      <c r="M28" s="47"/>
      <c r="N28" s="48"/>
      <c r="O28" s="26"/>
      <c r="P28" s="18"/>
      <c r="Q28" s="18"/>
      <c r="R28"/>
      <c r="S28"/>
      <c r="T28"/>
      <c r="U28"/>
      <c r="V28"/>
      <c r="W28"/>
      <c r="X28"/>
      <c r="Y28"/>
      <c r="Z28"/>
      <c r="AA28"/>
      <c r="AB28"/>
      <c r="AC28"/>
      <c r="AD28"/>
      <c r="AE28"/>
      <c r="AF28"/>
      <c r="AG28"/>
      <c r="AH28"/>
      <c r="AI28"/>
      <c r="AJ28"/>
    </row>
    <row r="29" spans="1:36" ht="13.2" customHeight="1" thickBot="1">
      <c r="A29" s="35"/>
      <c r="B29" s="52" t="s">
        <v>60</v>
      </c>
      <c r="C29" s="53"/>
      <c r="D29" s="54"/>
      <c r="E29" s="55">
        <f>SUM(E5:E28)</f>
        <v>40.436461954422555</v>
      </c>
      <c r="F29" s="56">
        <f>SUM(F4:F28)</f>
        <v>21224</v>
      </c>
      <c r="G29" s="57"/>
      <c r="H29" s="57"/>
      <c r="I29" s="56">
        <f>SUM(I4:I28)</f>
        <v>26862</v>
      </c>
      <c r="J29" s="56"/>
      <c r="K29" s="56"/>
      <c r="L29" s="56"/>
      <c r="M29" s="58">
        <f>SUM(M4:M28)</f>
        <v>9392362.7599999998</v>
      </c>
      <c r="N29" s="59"/>
      <c r="O29" s="26"/>
      <c r="P29" s="77"/>
      <c r="Q29" s="18"/>
      <c r="R29"/>
      <c r="S29"/>
      <c r="T29"/>
      <c r="U29"/>
      <c r="V29"/>
      <c r="W29"/>
      <c r="X29"/>
      <c r="Y29"/>
      <c r="Z29"/>
      <c r="AA29"/>
      <c r="AB29"/>
      <c r="AC29"/>
      <c r="AD29"/>
      <c r="AE29"/>
      <c r="AF29"/>
      <c r="AG29"/>
      <c r="AH29"/>
      <c r="AI29"/>
      <c r="AJ29"/>
    </row>
    <row r="30" spans="1:36" ht="13.2" customHeight="1">
      <c r="B30" s="60"/>
      <c r="C30" s="18"/>
      <c r="D30" s="61"/>
      <c r="E30" s="61"/>
      <c r="F30" s="62"/>
      <c r="I30" s="62"/>
      <c r="J30" s="62"/>
      <c r="K30" s="62"/>
      <c r="L30" s="62"/>
      <c r="M30" s="63"/>
      <c r="N30" s="61"/>
      <c r="O30" s="26"/>
      <c r="P30" s="18"/>
      <c r="Q30" s="18"/>
      <c r="R30"/>
      <c r="S30"/>
      <c r="T30"/>
      <c r="U30"/>
      <c r="V30"/>
      <c r="W30"/>
      <c r="X30"/>
      <c r="Y30"/>
      <c r="Z30"/>
      <c r="AA30"/>
      <c r="AB30"/>
      <c r="AC30"/>
      <c r="AD30"/>
      <c r="AE30"/>
      <c r="AF30"/>
      <c r="AG30"/>
      <c r="AH30"/>
      <c r="AI30"/>
      <c r="AJ30"/>
    </row>
    <row r="31" spans="1:36">
      <c r="A31" s="64" t="s">
        <v>76</v>
      </c>
      <c r="B31" s="64"/>
      <c r="R31"/>
      <c r="S31"/>
      <c r="T31"/>
      <c r="U31"/>
      <c r="V31"/>
      <c r="W31"/>
      <c r="X31"/>
      <c r="Y31"/>
      <c r="Z31"/>
      <c r="AA31"/>
      <c r="AB31"/>
      <c r="AC31"/>
      <c r="AD31"/>
      <c r="AE31"/>
      <c r="AF31"/>
      <c r="AG31"/>
      <c r="AH31"/>
      <c r="AI31"/>
      <c r="AJ31"/>
    </row>
    <row r="32" spans="1:36">
      <c r="A32" s="41" t="s">
        <v>19</v>
      </c>
      <c r="B32" s="49" t="s">
        <v>77</v>
      </c>
    </row>
    <row r="33" spans="1:14" ht="75.75" customHeight="1">
      <c r="A33" s="38" t="s">
        <v>26</v>
      </c>
      <c r="B33" s="94" t="s">
        <v>78</v>
      </c>
      <c r="C33" s="94"/>
      <c r="D33" s="94"/>
      <c r="E33" s="94"/>
      <c r="F33" s="94"/>
      <c r="G33" s="94"/>
      <c r="H33" s="94"/>
      <c r="I33" s="94"/>
      <c r="J33" s="94"/>
      <c r="K33" s="94"/>
      <c r="L33" s="94"/>
      <c r="M33" s="94"/>
      <c r="N33" s="94"/>
    </row>
    <row r="34" spans="1:14" ht="30" customHeight="1">
      <c r="A34" s="38" t="s">
        <v>29</v>
      </c>
      <c r="B34" s="94" t="s">
        <v>79</v>
      </c>
      <c r="C34" s="94"/>
      <c r="D34" s="94"/>
      <c r="E34" s="94"/>
      <c r="F34" s="94"/>
      <c r="G34" s="94"/>
      <c r="H34" s="94"/>
      <c r="I34" s="94"/>
      <c r="J34" s="94"/>
      <c r="K34" s="94"/>
      <c r="L34" s="94"/>
      <c r="M34" s="94"/>
      <c r="N34" s="94"/>
    </row>
    <row r="35" spans="1:14" ht="24.9" customHeight="1">
      <c r="A35" s="38" t="s">
        <v>31</v>
      </c>
      <c r="B35" s="94" t="s">
        <v>80</v>
      </c>
      <c r="C35" s="94"/>
      <c r="D35" s="94"/>
      <c r="E35" s="94"/>
      <c r="F35" s="94"/>
      <c r="G35" s="94"/>
      <c r="H35" s="94"/>
      <c r="I35" s="94"/>
      <c r="J35" s="94"/>
      <c r="K35" s="94"/>
      <c r="L35" s="94"/>
      <c r="M35" s="94"/>
      <c r="N35" s="94"/>
    </row>
    <row r="36" spans="1:14" ht="18" customHeight="1">
      <c r="A36" s="38" t="s">
        <v>36</v>
      </c>
      <c r="B36" s="94" t="s">
        <v>81</v>
      </c>
      <c r="C36" s="94"/>
      <c r="D36" s="94"/>
      <c r="E36" s="94"/>
      <c r="F36" s="94"/>
      <c r="G36" s="94"/>
      <c r="H36" s="94"/>
      <c r="I36" s="94"/>
      <c r="J36" s="94"/>
      <c r="K36" s="94"/>
      <c r="L36" s="94"/>
      <c r="M36" s="94"/>
      <c r="N36" s="94"/>
    </row>
    <row r="37" spans="1:14" ht="28.5" customHeight="1">
      <c r="A37" s="38" t="s">
        <v>67</v>
      </c>
      <c r="B37" s="94" t="s">
        <v>82</v>
      </c>
      <c r="C37" s="94"/>
      <c r="D37" s="94"/>
      <c r="E37" s="94"/>
      <c r="F37" s="94"/>
      <c r="G37" s="94"/>
      <c r="H37" s="94"/>
      <c r="I37" s="94"/>
      <c r="J37" s="94"/>
      <c r="K37" s="94"/>
      <c r="L37" s="94"/>
      <c r="M37" s="94"/>
      <c r="N37" s="94"/>
    </row>
    <row r="38" spans="1:14" ht="19.5" customHeight="1">
      <c r="A38" s="38" t="s">
        <v>44</v>
      </c>
      <c r="B38" s="94" t="s">
        <v>83</v>
      </c>
      <c r="C38" s="94"/>
      <c r="D38" s="94"/>
      <c r="E38" s="94"/>
      <c r="F38" s="94"/>
      <c r="G38" s="94"/>
      <c r="H38" s="94"/>
      <c r="I38" s="94"/>
      <c r="J38" s="94"/>
      <c r="K38" s="94"/>
      <c r="L38" s="94"/>
      <c r="M38" s="94"/>
      <c r="N38" s="94"/>
    </row>
    <row r="39" spans="1:14" ht="26.25" customHeight="1">
      <c r="A39" s="41" t="s">
        <v>48</v>
      </c>
      <c r="B39" s="102" t="s">
        <v>84</v>
      </c>
      <c r="C39" s="102"/>
      <c r="D39" s="102"/>
      <c r="E39" s="102"/>
      <c r="F39" s="102"/>
      <c r="G39" s="102"/>
      <c r="H39" s="102"/>
      <c r="I39" s="102"/>
      <c r="J39" s="102"/>
      <c r="K39" s="102"/>
      <c r="L39" s="102"/>
      <c r="M39" s="102"/>
      <c r="N39" s="102"/>
    </row>
    <row r="40" spans="1:14" ht="27.75" customHeight="1">
      <c r="A40" s="38" t="s">
        <v>51</v>
      </c>
      <c r="B40" s="102" t="s">
        <v>85</v>
      </c>
      <c r="C40" s="102"/>
      <c r="D40" s="102"/>
      <c r="E40" s="102"/>
      <c r="F40" s="102"/>
      <c r="G40" s="102"/>
      <c r="H40" s="102"/>
      <c r="I40" s="102"/>
      <c r="J40" s="102"/>
      <c r="K40" s="102"/>
      <c r="L40" s="102"/>
      <c r="M40" s="102"/>
      <c r="N40" s="102"/>
    </row>
    <row r="41" spans="1:14" s="37" customFormat="1" ht="13.05" customHeight="1">
      <c r="A41" s="38" t="s">
        <v>54</v>
      </c>
      <c r="B41" s="104" t="s">
        <v>86</v>
      </c>
      <c r="C41" s="104"/>
      <c r="D41" s="104"/>
      <c r="E41" s="104"/>
      <c r="F41" s="104"/>
      <c r="G41" s="104"/>
      <c r="H41" s="104"/>
      <c r="I41" s="104"/>
      <c r="J41" s="104"/>
      <c r="K41" s="104"/>
      <c r="L41" s="104"/>
      <c r="M41" s="104"/>
      <c r="N41" s="104"/>
    </row>
    <row r="42" spans="1:14">
      <c r="A42" s="40"/>
      <c r="B42" s="26"/>
    </row>
    <row r="43" spans="1:14" ht="25.5" customHeight="1">
      <c r="A43" s="40"/>
      <c r="N43" s="3"/>
    </row>
    <row r="44" spans="1:14">
      <c r="B44" s="37"/>
      <c r="C44" s="67"/>
      <c r="N44" s="3"/>
    </row>
    <row r="45" spans="1:14">
      <c r="N45" s="3"/>
    </row>
    <row r="46" spans="1:14">
      <c r="N46" s="3"/>
    </row>
  </sheetData>
  <mergeCells count="11">
    <mergeCell ref="B40:N40"/>
    <mergeCell ref="B41:N41"/>
    <mergeCell ref="B36:N36"/>
    <mergeCell ref="B1:M1"/>
    <mergeCell ref="B2:M2"/>
    <mergeCell ref="B33:N33"/>
    <mergeCell ref="B34:N34"/>
    <mergeCell ref="B35:N35"/>
    <mergeCell ref="B37:N37"/>
    <mergeCell ref="B38:N38"/>
    <mergeCell ref="B39:N39"/>
  </mergeCells>
  <phoneticPr fontId="9" type="noConversion"/>
  <pageMargins left="0.75" right="0.75" top="1" bottom="1" header="0.5" footer="0.5"/>
  <pageSetup scale="65" fitToHeight="2"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AJ43"/>
  <sheetViews>
    <sheetView zoomScale="80" zoomScaleNormal="80" workbookViewId="0">
      <selection activeCell="I20" sqref="I20"/>
    </sheetView>
  </sheetViews>
  <sheetFormatPr defaultColWidth="8.109375" defaultRowHeight="13.2"/>
  <cols>
    <col min="1" max="1" width="14" style="41" customWidth="1"/>
    <col min="2" max="2" width="43.33203125" style="3" customWidth="1"/>
    <col min="3" max="3" width="9" style="3" customWidth="1"/>
    <col min="4" max="5" width="12.109375" style="3" customWidth="1"/>
    <col min="6" max="6" width="12.33203125" style="3" customWidth="1"/>
    <col min="7" max="7" width="10.6640625" style="3" customWidth="1"/>
    <col min="8" max="8" width="11.21875" style="3" customWidth="1"/>
    <col min="9" max="12" width="10.77734375" style="3" customWidth="1"/>
    <col min="13" max="13" width="10.88671875" style="3" customWidth="1"/>
    <col min="14" max="14" width="8.6640625" style="41" customWidth="1"/>
    <col min="15" max="15" width="8.109375" style="3"/>
    <col min="16" max="16" width="9.88671875" style="3" bestFit="1" customWidth="1"/>
    <col min="17" max="16384" width="8.109375" style="3"/>
  </cols>
  <sheetData>
    <row r="1" spans="1:36" ht="15.6">
      <c r="A1" s="1"/>
      <c r="B1" s="96" t="s">
        <v>87</v>
      </c>
      <c r="C1" s="96"/>
      <c r="D1" s="96"/>
      <c r="E1" s="96"/>
      <c r="F1" s="96"/>
      <c r="G1" s="96"/>
      <c r="H1" s="96"/>
      <c r="I1" s="96"/>
      <c r="J1" s="96"/>
      <c r="K1" s="96"/>
      <c r="L1" s="96"/>
      <c r="M1" s="96"/>
      <c r="N1" s="42"/>
    </row>
    <row r="2" spans="1:36" ht="15.6">
      <c r="A2" s="4"/>
      <c r="B2" s="97" t="s">
        <v>88</v>
      </c>
      <c r="C2" s="97"/>
      <c r="D2" s="97"/>
      <c r="E2" s="97"/>
      <c r="F2" s="97"/>
      <c r="G2" s="97"/>
      <c r="H2" s="97"/>
      <c r="I2" s="97"/>
      <c r="J2" s="97"/>
      <c r="K2" s="97"/>
      <c r="L2" s="97"/>
      <c r="M2" s="97"/>
      <c r="N2" s="43"/>
    </row>
    <row r="3" spans="1:36" s="9" customFormat="1" ht="64.5" customHeight="1">
      <c r="A3" s="6" t="s">
        <v>2</v>
      </c>
      <c r="B3" s="7" t="s">
        <v>3</v>
      </c>
      <c r="C3" s="7" t="s">
        <v>4</v>
      </c>
      <c r="D3" s="7" t="s">
        <v>5</v>
      </c>
      <c r="E3" s="7" t="s">
        <v>6</v>
      </c>
      <c r="F3" s="7" t="s">
        <v>7</v>
      </c>
      <c r="G3" s="7" t="s">
        <v>8</v>
      </c>
      <c r="H3" s="7" t="s">
        <v>9</v>
      </c>
      <c r="I3" s="7" t="s">
        <v>10</v>
      </c>
      <c r="J3" s="7" t="s">
        <v>11</v>
      </c>
      <c r="K3" s="7" t="s">
        <v>12</v>
      </c>
      <c r="L3" s="7" t="s">
        <v>13</v>
      </c>
      <c r="M3" s="7" t="s">
        <v>14</v>
      </c>
      <c r="N3" s="8" t="s">
        <v>75</v>
      </c>
      <c r="R3" s="10"/>
      <c r="S3"/>
      <c r="T3"/>
      <c r="U3"/>
      <c r="V3"/>
      <c r="W3"/>
      <c r="X3"/>
      <c r="Y3"/>
      <c r="Z3"/>
      <c r="AA3"/>
      <c r="AB3"/>
      <c r="AC3"/>
      <c r="AD3"/>
      <c r="AE3"/>
      <c r="AF3"/>
      <c r="AG3"/>
      <c r="AH3"/>
      <c r="AI3"/>
      <c r="AJ3"/>
    </row>
    <row r="4" spans="1:36" s="18" customFormat="1" ht="13.2" customHeight="1">
      <c r="A4" s="11" t="s">
        <v>16</v>
      </c>
      <c r="B4" s="12" t="s">
        <v>17</v>
      </c>
      <c r="C4" s="44"/>
      <c r="D4" s="45"/>
      <c r="E4" s="45"/>
      <c r="F4" s="45"/>
      <c r="G4" s="45"/>
      <c r="H4" s="45"/>
      <c r="I4" s="45"/>
      <c r="J4" s="45"/>
      <c r="K4" s="46"/>
      <c r="L4" s="45"/>
      <c r="M4" s="47"/>
      <c r="N4" s="48"/>
      <c r="O4" s="49"/>
      <c r="P4" s="19"/>
      <c r="Q4" s="19"/>
      <c r="R4" s="20"/>
      <c r="S4"/>
      <c r="T4"/>
      <c r="U4"/>
      <c r="V4"/>
      <c r="W4"/>
      <c r="X4"/>
      <c r="Y4"/>
      <c r="Z4"/>
      <c r="AA4"/>
      <c r="AB4"/>
      <c r="AC4"/>
      <c r="AD4"/>
      <c r="AE4"/>
      <c r="AF4"/>
      <c r="AG4"/>
      <c r="AH4"/>
      <c r="AI4"/>
      <c r="AJ4"/>
    </row>
    <row r="5" spans="1:36" s="18" customFormat="1" ht="13.2" customHeight="1">
      <c r="A5" s="11"/>
      <c r="B5" s="13" t="s">
        <v>18</v>
      </c>
      <c r="C5" s="44"/>
      <c r="D5" s="45">
        <v>0</v>
      </c>
      <c r="E5" s="45">
        <v>0</v>
      </c>
      <c r="F5" s="45">
        <f>+D5*E5</f>
        <v>0</v>
      </c>
      <c r="G5" s="45">
        <v>4</v>
      </c>
      <c r="H5" s="45"/>
      <c r="I5" s="45">
        <f>+F5*G5</f>
        <v>0</v>
      </c>
      <c r="J5" s="45"/>
      <c r="K5" s="15">
        <v>49.98</v>
      </c>
      <c r="L5" s="45"/>
      <c r="M5" s="47">
        <f>+I5*K5</f>
        <v>0</v>
      </c>
      <c r="N5" s="48" t="s">
        <v>19</v>
      </c>
      <c r="O5" s="49"/>
      <c r="P5" s="19"/>
      <c r="Q5" s="19"/>
      <c r="R5" s="20"/>
      <c r="S5"/>
      <c r="T5"/>
      <c r="U5"/>
      <c r="V5"/>
      <c r="W5"/>
      <c r="X5"/>
      <c r="Y5"/>
      <c r="Z5"/>
      <c r="AA5"/>
      <c r="AB5"/>
      <c r="AC5"/>
      <c r="AD5"/>
      <c r="AE5"/>
      <c r="AF5"/>
      <c r="AG5"/>
      <c r="AH5"/>
      <c r="AI5"/>
      <c r="AJ5"/>
    </row>
    <row r="6" spans="1:36" s="18" customFormat="1" ht="13.2" customHeight="1">
      <c r="A6" s="11"/>
      <c r="B6" s="13" t="s">
        <v>20</v>
      </c>
      <c r="C6" s="44"/>
      <c r="D6" s="45">
        <v>0</v>
      </c>
      <c r="E6" s="45">
        <v>0</v>
      </c>
      <c r="F6" s="45">
        <f>+D6*E6</f>
        <v>0</v>
      </c>
      <c r="G6" s="45">
        <v>4</v>
      </c>
      <c r="H6" s="45"/>
      <c r="I6" s="45">
        <f>+F6*G6</f>
        <v>0</v>
      </c>
      <c r="J6" s="45"/>
      <c r="K6" s="15">
        <v>49.98</v>
      </c>
      <c r="L6" s="45"/>
      <c r="M6" s="47">
        <f>+I6*K6</f>
        <v>0</v>
      </c>
      <c r="N6" s="48" t="s">
        <v>19</v>
      </c>
      <c r="O6" s="49"/>
      <c r="P6" s="19"/>
      <c r="Q6" s="19"/>
      <c r="R6" s="20"/>
      <c r="S6"/>
      <c r="T6"/>
      <c r="U6"/>
      <c r="V6"/>
      <c r="W6"/>
      <c r="X6"/>
      <c r="Y6"/>
      <c r="Z6"/>
      <c r="AA6"/>
      <c r="AB6"/>
      <c r="AC6"/>
      <c r="AD6"/>
      <c r="AE6"/>
      <c r="AF6"/>
      <c r="AG6"/>
      <c r="AH6"/>
      <c r="AI6"/>
      <c r="AJ6"/>
    </row>
    <row r="7" spans="1:36" s="18" customFormat="1" ht="13.2" customHeight="1">
      <c r="A7" s="11"/>
      <c r="B7" s="13" t="s">
        <v>21</v>
      </c>
      <c r="C7" s="44"/>
      <c r="D7" s="45">
        <v>0</v>
      </c>
      <c r="E7" s="45">
        <v>0</v>
      </c>
      <c r="F7" s="45">
        <f>+D7*E7</f>
        <v>0</v>
      </c>
      <c r="G7" s="45">
        <v>4</v>
      </c>
      <c r="H7" s="45"/>
      <c r="I7" s="45">
        <f>+F7*G7</f>
        <v>0</v>
      </c>
      <c r="J7" s="45"/>
      <c r="K7" s="15">
        <v>49.98</v>
      </c>
      <c r="L7" s="45"/>
      <c r="M7" s="47">
        <f>+I7*K7</f>
        <v>0</v>
      </c>
      <c r="N7" s="48" t="s">
        <v>19</v>
      </c>
      <c r="O7" s="26"/>
      <c r="R7"/>
      <c r="S7"/>
      <c r="T7"/>
      <c r="U7"/>
      <c r="V7"/>
      <c r="W7"/>
      <c r="X7"/>
      <c r="Y7"/>
      <c r="Z7"/>
      <c r="AA7"/>
      <c r="AB7"/>
      <c r="AC7"/>
      <c r="AD7"/>
      <c r="AE7"/>
      <c r="AF7"/>
      <c r="AG7"/>
      <c r="AH7"/>
      <c r="AI7"/>
      <c r="AJ7"/>
    </row>
    <row r="8" spans="1:36" s="18" customFormat="1" ht="13.2" customHeight="1">
      <c r="A8" s="21">
        <v>2904.5</v>
      </c>
      <c r="B8" s="50" t="s">
        <v>22</v>
      </c>
      <c r="C8" s="44"/>
      <c r="D8" s="45"/>
      <c r="E8" s="45"/>
      <c r="F8" s="45"/>
      <c r="G8" s="45"/>
      <c r="H8" s="45"/>
      <c r="I8" s="45"/>
      <c r="J8" s="45"/>
      <c r="K8" s="15"/>
      <c r="L8" s="45"/>
      <c r="M8" s="47"/>
      <c r="N8" s="48"/>
      <c r="O8" s="26"/>
      <c r="R8"/>
      <c r="S8"/>
      <c r="T8"/>
      <c r="U8"/>
      <c r="V8"/>
      <c r="W8"/>
      <c r="X8"/>
      <c r="Y8"/>
      <c r="Z8"/>
      <c r="AA8"/>
      <c r="AB8"/>
      <c r="AC8"/>
      <c r="AD8"/>
      <c r="AE8"/>
      <c r="AF8"/>
      <c r="AG8"/>
      <c r="AH8"/>
      <c r="AI8"/>
      <c r="AJ8"/>
    </row>
    <row r="9" spans="1:36" s="39" customFormat="1" ht="13.2" customHeight="1">
      <c r="A9" s="22" t="s">
        <v>23</v>
      </c>
      <c r="B9" s="13" t="s">
        <v>24</v>
      </c>
      <c r="C9" s="45" t="s">
        <v>25</v>
      </c>
      <c r="D9" s="14">
        <v>193</v>
      </c>
      <c r="E9" s="15">
        <f>+F9/D9</f>
        <v>6</v>
      </c>
      <c r="F9" s="23">
        <v>1158</v>
      </c>
      <c r="G9" s="14">
        <v>4</v>
      </c>
      <c r="H9" s="14"/>
      <c r="I9" s="23">
        <f>+F9*G9</f>
        <v>4632</v>
      </c>
      <c r="J9" s="14"/>
      <c r="K9" s="15">
        <v>49.98</v>
      </c>
      <c r="L9" s="14"/>
      <c r="M9" s="16">
        <f>+I9*K9</f>
        <v>231507.36</v>
      </c>
      <c r="N9" s="17" t="s">
        <v>26</v>
      </c>
      <c r="O9" s="65"/>
      <c r="R9" s="66"/>
      <c r="S9" s="66"/>
      <c r="T9" s="66"/>
      <c r="U9" s="66"/>
      <c r="V9" s="66"/>
      <c r="W9" s="66"/>
      <c r="X9" s="66"/>
      <c r="Y9" s="66"/>
      <c r="Z9" s="66"/>
      <c r="AA9" s="66"/>
      <c r="AB9" s="66"/>
      <c r="AC9" s="66"/>
      <c r="AD9" s="66"/>
      <c r="AE9" s="66"/>
      <c r="AF9" s="66"/>
      <c r="AG9" s="66"/>
      <c r="AH9" s="66"/>
      <c r="AI9" s="66"/>
      <c r="AJ9" s="66"/>
    </row>
    <row r="10" spans="1:36" s="39" customFormat="1" ht="26.4">
      <c r="A10" s="24" t="s">
        <v>23</v>
      </c>
      <c r="B10" s="13" t="s">
        <v>27</v>
      </c>
      <c r="C10" s="44"/>
      <c r="D10" s="14">
        <v>193</v>
      </c>
      <c r="E10" s="15">
        <f>+F10/D10</f>
        <v>2.1036269430051813</v>
      </c>
      <c r="F10" s="23">
        <v>406</v>
      </c>
      <c r="G10" s="14" t="s">
        <v>28</v>
      </c>
      <c r="H10" s="14">
        <v>1</v>
      </c>
      <c r="I10" s="14" t="s">
        <v>28</v>
      </c>
      <c r="J10" s="23">
        <f>+F10*H10</f>
        <v>406</v>
      </c>
      <c r="K10" s="15" t="s">
        <v>28</v>
      </c>
      <c r="L10" s="14">
        <v>500</v>
      </c>
      <c r="M10" s="16">
        <f>+J10*L10</f>
        <v>203000</v>
      </c>
      <c r="N10" s="17" t="s">
        <v>29</v>
      </c>
      <c r="O10" s="65"/>
      <c r="R10" s="66"/>
      <c r="S10" s="66"/>
      <c r="T10" s="66"/>
      <c r="U10" s="66"/>
      <c r="V10" s="66"/>
      <c r="W10" s="66"/>
      <c r="X10" s="66"/>
      <c r="Y10" s="66"/>
      <c r="Z10" s="66"/>
      <c r="AA10" s="66"/>
      <c r="AB10" s="66"/>
      <c r="AC10" s="66"/>
      <c r="AD10" s="66"/>
      <c r="AE10" s="66"/>
      <c r="AF10" s="66"/>
      <c r="AG10" s="66"/>
      <c r="AH10" s="66"/>
      <c r="AI10" s="66"/>
      <c r="AJ10" s="66"/>
    </row>
    <row r="11" spans="1:36" s="26" customFormat="1" ht="26.4">
      <c r="A11" s="24" t="s">
        <v>23</v>
      </c>
      <c r="B11" s="13" t="s">
        <v>30</v>
      </c>
      <c r="C11" s="44"/>
      <c r="D11" s="14">
        <v>193</v>
      </c>
      <c r="E11" s="15">
        <f>+F11/D11</f>
        <v>2.8393782383419688</v>
      </c>
      <c r="F11" s="23">
        <v>548</v>
      </c>
      <c r="G11" s="14" t="s">
        <v>28</v>
      </c>
      <c r="H11" s="14">
        <v>1</v>
      </c>
      <c r="I11" s="14" t="s">
        <v>28</v>
      </c>
      <c r="J11" s="23">
        <f>+F11*H11</f>
        <v>548</v>
      </c>
      <c r="K11" s="15" t="s">
        <v>28</v>
      </c>
      <c r="L11" s="14">
        <v>500</v>
      </c>
      <c r="M11" s="16">
        <f>+J11*L11</f>
        <v>274000</v>
      </c>
      <c r="N11" s="17" t="s">
        <v>31</v>
      </c>
      <c r="P11" s="18"/>
      <c r="Q11" s="18"/>
      <c r="R11"/>
      <c r="S11"/>
      <c r="T11"/>
      <c r="U11"/>
      <c r="V11"/>
      <c r="W11"/>
      <c r="X11"/>
      <c r="Y11"/>
      <c r="Z11"/>
      <c r="AA11"/>
      <c r="AB11"/>
      <c r="AC11"/>
      <c r="AD11"/>
      <c r="AE11"/>
      <c r="AF11"/>
      <c r="AG11"/>
      <c r="AH11"/>
      <c r="AI11"/>
      <c r="AJ11"/>
    </row>
    <row r="12" spans="1:36" s="26" customFormat="1" ht="13.2" customHeight="1">
      <c r="A12" s="25" t="s">
        <v>32</v>
      </c>
      <c r="B12" s="12" t="s">
        <v>33</v>
      </c>
      <c r="C12" s="13"/>
      <c r="D12" s="14"/>
      <c r="E12" s="14"/>
      <c r="F12" s="14"/>
      <c r="G12" s="14"/>
      <c r="H12" s="14"/>
      <c r="I12" s="14"/>
      <c r="J12" s="14"/>
      <c r="K12" s="15"/>
      <c r="L12" s="14"/>
      <c r="M12" s="16"/>
      <c r="N12" s="17"/>
      <c r="P12" s="18"/>
      <c r="Q12" s="18"/>
      <c r="R12"/>
      <c r="S12"/>
      <c r="T12"/>
      <c r="U12"/>
      <c r="V12"/>
      <c r="W12"/>
      <c r="X12"/>
      <c r="Y12"/>
      <c r="Z12"/>
      <c r="AA12"/>
      <c r="AB12"/>
      <c r="AC12"/>
      <c r="AD12"/>
      <c r="AE12"/>
      <c r="AF12"/>
      <c r="AG12"/>
      <c r="AH12"/>
      <c r="AI12"/>
      <c r="AJ12"/>
    </row>
    <row r="13" spans="1:36" s="26" customFormat="1" ht="13.2" customHeight="1">
      <c r="A13" s="27" t="s">
        <v>34</v>
      </c>
      <c r="B13" s="13" t="s">
        <v>35</v>
      </c>
      <c r="C13" s="13"/>
      <c r="D13" s="14">
        <v>193</v>
      </c>
      <c r="E13" s="15">
        <f>+F13/D13</f>
        <v>0.60103626943005184</v>
      </c>
      <c r="F13" s="23">
        <v>116</v>
      </c>
      <c r="G13" s="14">
        <v>2</v>
      </c>
      <c r="H13" s="14"/>
      <c r="I13" s="23">
        <f>+F13*G13</f>
        <v>232</v>
      </c>
      <c r="J13" s="14"/>
      <c r="K13" s="15">
        <v>49.98</v>
      </c>
      <c r="L13" s="14"/>
      <c r="M13" s="16">
        <f>+I13*K13</f>
        <v>11595.359999999999</v>
      </c>
      <c r="N13" s="17" t="s">
        <v>36</v>
      </c>
      <c r="P13" s="18"/>
      <c r="Q13" s="18"/>
      <c r="R13"/>
      <c r="S13"/>
      <c r="T13"/>
      <c r="U13"/>
      <c r="V13"/>
      <c r="W13"/>
      <c r="X13"/>
      <c r="Y13"/>
      <c r="Z13"/>
      <c r="AA13"/>
      <c r="AB13"/>
      <c r="AC13"/>
      <c r="AD13"/>
      <c r="AE13"/>
      <c r="AF13"/>
      <c r="AG13"/>
      <c r="AH13"/>
      <c r="AI13"/>
      <c r="AJ13"/>
    </row>
    <row r="14" spans="1:36" s="26" customFormat="1" ht="13.2" customHeight="1">
      <c r="A14" s="25" t="s">
        <v>37</v>
      </c>
      <c r="B14" s="28" t="s">
        <v>38</v>
      </c>
      <c r="C14" s="13"/>
      <c r="D14" s="14"/>
      <c r="E14" s="14"/>
      <c r="F14" s="14"/>
      <c r="G14" s="14"/>
      <c r="H14" s="14"/>
      <c r="I14" s="14"/>
      <c r="J14" s="14"/>
      <c r="K14" s="15"/>
      <c r="L14" s="14"/>
      <c r="M14" s="16"/>
      <c r="N14" s="17"/>
      <c r="P14" s="18"/>
      <c r="Q14" s="18"/>
      <c r="R14"/>
      <c r="S14"/>
      <c r="T14"/>
      <c r="U14"/>
      <c r="V14"/>
      <c r="W14"/>
      <c r="X14"/>
      <c r="Y14"/>
      <c r="Z14"/>
      <c r="AA14"/>
      <c r="AB14"/>
      <c r="AC14"/>
      <c r="AD14"/>
      <c r="AE14"/>
      <c r="AF14"/>
      <c r="AG14"/>
      <c r="AH14"/>
      <c r="AI14"/>
      <c r="AJ14"/>
    </row>
    <row r="15" spans="1:36" ht="13.2" customHeight="1">
      <c r="A15" s="29" t="s">
        <v>39</v>
      </c>
      <c r="B15" s="13" t="s">
        <v>40</v>
      </c>
      <c r="C15" s="13"/>
      <c r="D15" s="14">
        <v>193</v>
      </c>
      <c r="E15" s="15">
        <f>+F15/D15</f>
        <v>5.6994818652849739</v>
      </c>
      <c r="F15" s="23">
        <v>1100</v>
      </c>
      <c r="G15" s="14">
        <v>4</v>
      </c>
      <c r="H15" s="14"/>
      <c r="I15" s="23">
        <f>+F15*G15</f>
        <v>4400</v>
      </c>
      <c r="J15" s="14"/>
      <c r="K15" s="15">
        <v>49.98</v>
      </c>
      <c r="L15" s="14"/>
      <c r="M15" s="16">
        <f>+I15*K15</f>
        <v>219912</v>
      </c>
      <c r="N15" s="17" t="s">
        <v>41</v>
      </c>
      <c r="O15" s="26"/>
      <c r="P15" s="18"/>
      <c r="Q15" s="18"/>
      <c r="R15"/>
      <c r="S15"/>
      <c r="T15"/>
      <c r="U15"/>
      <c r="V15"/>
      <c r="W15"/>
      <c r="X15"/>
      <c r="Y15"/>
      <c r="Z15"/>
      <c r="AA15"/>
      <c r="AB15"/>
      <c r="AC15"/>
      <c r="AD15"/>
      <c r="AE15"/>
      <c r="AF15"/>
      <c r="AG15"/>
      <c r="AH15"/>
      <c r="AI15"/>
      <c r="AJ15"/>
    </row>
    <row r="16" spans="1:36" ht="25.5" customHeight="1">
      <c r="A16" s="25">
        <v>2904.6</v>
      </c>
      <c r="B16" s="12" t="s">
        <v>42</v>
      </c>
      <c r="C16" s="13"/>
      <c r="D16" s="14"/>
      <c r="E16" s="14"/>
      <c r="F16" s="14"/>
      <c r="G16" s="14"/>
      <c r="H16" s="14"/>
      <c r="I16" s="14"/>
      <c r="J16" s="14"/>
      <c r="K16" s="15"/>
      <c r="L16" s="14"/>
      <c r="M16" s="16"/>
      <c r="N16" s="17"/>
      <c r="O16" s="26"/>
      <c r="P16" s="18"/>
      <c r="Q16" s="18"/>
      <c r="R16"/>
      <c r="S16"/>
      <c r="T16"/>
      <c r="U16"/>
      <c r="V16"/>
      <c r="W16"/>
      <c r="X16"/>
      <c r="Y16"/>
      <c r="Z16"/>
      <c r="AA16"/>
      <c r="AB16"/>
      <c r="AC16"/>
      <c r="AD16"/>
      <c r="AE16"/>
      <c r="AF16"/>
      <c r="AG16"/>
      <c r="AH16"/>
      <c r="AI16"/>
      <c r="AJ16"/>
    </row>
    <row r="17" spans="1:36" s="18" customFormat="1" ht="13.2" customHeight="1">
      <c r="A17" s="4" t="s">
        <v>23</v>
      </c>
      <c r="B17" s="13" t="s">
        <v>43</v>
      </c>
      <c r="C17" s="13"/>
      <c r="D17" s="14">
        <v>193</v>
      </c>
      <c r="E17" s="15">
        <f>+F17/D17</f>
        <v>0.30051813471502592</v>
      </c>
      <c r="F17" s="23">
        <v>58</v>
      </c>
      <c r="G17" s="14">
        <v>40</v>
      </c>
      <c r="H17" s="14"/>
      <c r="I17" s="23">
        <f>+F17*G17</f>
        <v>2320</v>
      </c>
      <c r="J17" s="14"/>
      <c r="K17" s="15">
        <v>49.98</v>
      </c>
      <c r="L17" s="14"/>
      <c r="M17" s="16">
        <f>+I17*K17</f>
        <v>115953.59999999999</v>
      </c>
      <c r="N17" s="17" t="s">
        <v>44</v>
      </c>
      <c r="R17"/>
      <c r="S17"/>
      <c r="T17"/>
      <c r="U17"/>
      <c r="V17"/>
      <c r="W17"/>
      <c r="X17"/>
      <c r="Y17"/>
      <c r="Z17"/>
      <c r="AA17"/>
      <c r="AB17"/>
      <c r="AC17"/>
      <c r="AD17"/>
      <c r="AE17"/>
      <c r="AF17"/>
      <c r="AG17"/>
      <c r="AH17"/>
      <c r="AI17"/>
      <c r="AJ17"/>
    </row>
    <row r="18" spans="1:36" s="18" customFormat="1" ht="26.25" customHeight="1">
      <c r="A18" s="30" t="s">
        <v>45</v>
      </c>
      <c r="B18" s="12" t="s">
        <v>46</v>
      </c>
      <c r="C18" s="14"/>
      <c r="D18" s="45"/>
      <c r="E18" s="45"/>
      <c r="F18" s="14"/>
      <c r="G18" s="45"/>
      <c r="H18" s="45"/>
      <c r="I18" s="45"/>
      <c r="J18" s="45"/>
      <c r="K18" s="15"/>
      <c r="L18" s="45"/>
      <c r="M18" s="47"/>
      <c r="N18" s="48"/>
      <c r="R18"/>
      <c r="S18"/>
      <c r="T18"/>
      <c r="U18"/>
      <c r="V18"/>
      <c r="W18"/>
      <c r="X18"/>
      <c r="Y18"/>
      <c r="Z18"/>
      <c r="AA18"/>
      <c r="AB18"/>
      <c r="AC18"/>
      <c r="AD18"/>
      <c r="AE18"/>
      <c r="AF18"/>
      <c r="AG18"/>
      <c r="AH18"/>
      <c r="AI18"/>
      <c r="AJ18"/>
    </row>
    <row r="19" spans="1:36" s="18" customFormat="1" ht="13.2" customHeight="1">
      <c r="A19" s="22" t="s">
        <v>47</v>
      </c>
      <c r="B19" s="13" t="s">
        <v>24</v>
      </c>
      <c r="C19" s="14" t="s">
        <v>25</v>
      </c>
      <c r="D19" s="14">
        <v>246</v>
      </c>
      <c r="E19" s="23">
        <v>1</v>
      </c>
      <c r="F19" s="14">
        <f>+D19*E19</f>
        <v>246</v>
      </c>
      <c r="G19" s="14">
        <v>4</v>
      </c>
      <c r="H19" s="14"/>
      <c r="I19" s="14">
        <f>+F19*G19</f>
        <v>984</v>
      </c>
      <c r="J19" s="14"/>
      <c r="K19" s="15">
        <v>49.98</v>
      </c>
      <c r="L19" s="14"/>
      <c r="M19" s="16">
        <f>+I19*K19</f>
        <v>49180.32</v>
      </c>
      <c r="N19" s="17" t="s">
        <v>48</v>
      </c>
      <c r="R19"/>
      <c r="S19"/>
      <c r="T19"/>
      <c r="U19"/>
      <c r="V19"/>
      <c r="W19"/>
      <c r="X19"/>
      <c r="Y19"/>
      <c r="Z19"/>
      <c r="AA19"/>
      <c r="AB19"/>
      <c r="AC19"/>
      <c r="AD19"/>
      <c r="AE19"/>
      <c r="AF19"/>
      <c r="AG19"/>
      <c r="AH19"/>
      <c r="AI19"/>
      <c r="AJ19"/>
    </row>
    <row r="20" spans="1:36" s="26" customFormat="1" ht="13.2" customHeight="1">
      <c r="A20" s="24" t="s">
        <v>47</v>
      </c>
      <c r="B20" s="13" t="s">
        <v>49</v>
      </c>
      <c r="C20" s="13"/>
      <c r="D20" s="14">
        <v>246</v>
      </c>
      <c r="E20" s="23">
        <v>1</v>
      </c>
      <c r="F20" s="14">
        <f>+D20*E20</f>
        <v>246</v>
      </c>
      <c r="G20" s="14" t="s">
        <v>28</v>
      </c>
      <c r="H20" s="14">
        <v>1</v>
      </c>
      <c r="I20" s="14" t="s">
        <v>28</v>
      </c>
      <c r="J20" s="14">
        <f>+F20*H20</f>
        <v>246</v>
      </c>
      <c r="K20" s="15" t="s">
        <v>28</v>
      </c>
      <c r="L20" s="14">
        <v>500</v>
      </c>
      <c r="M20" s="16">
        <f>+J20*L20</f>
        <v>123000</v>
      </c>
      <c r="N20" s="17" t="s">
        <v>48</v>
      </c>
      <c r="P20" s="18"/>
      <c r="Q20" s="18"/>
      <c r="R20"/>
      <c r="S20"/>
      <c r="T20"/>
      <c r="U20"/>
      <c r="V20"/>
      <c r="W20"/>
      <c r="X20"/>
      <c r="Y20"/>
      <c r="Z20"/>
      <c r="AA20"/>
      <c r="AB20"/>
      <c r="AC20"/>
      <c r="AD20"/>
      <c r="AE20"/>
      <c r="AF20"/>
      <c r="AG20"/>
      <c r="AH20"/>
      <c r="AI20"/>
      <c r="AJ20"/>
    </row>
    <row r="21" spans="1:36" ht="13.2" customHeight="1">
      <c r="A21" s="29" t="s">
        <v>50</v>
      </c>
      <c r="B21" s="13" t="s">
        <v>40</v>
      </c>
      <c r="C21" s="13"/>
      <c r="D21" s="14">
        <v>246</v>
      </c>
      <c r="E21" s="23">
        <v>1</v>
      </c>
      <c r="F21" s="14">
        <f>+D21*E21</f>
        <v>246</v>
      </c>
      <c r="G21" s="14">
        <v>2</v>
      </c>
      <c r="H21" s="14"/>
      <c r="I21" s="14">
        <f>+F21*G21</f>
        <v>492</v>
      </c>
      <c r="J21" s="14"/>
      <c r="K21" s="15">
        <v>49.98</v>
      </c>
      <c r="L21" s="14"/>
      <c r="M21" s="16">
        <f>+I21*K21</f>
        <v>24590.16</v>
      </c>
      <c r="N21" s="17" t="s">
        <v>48</v>
      </c>
      <c r="O21" s="26"/>
      <c r="P21" s="18"/>
      <c r="Q21" s="18"/>
      <c r="R21"/>
      <c r="S21"/>
      <c r="T21"/>
      <c r="U21"/>
      <c r="V21"/>
      <c r="W21"/>
      <c r="X21"/>
      <c r="Y21"/>
      <c r="Z21"/>
      <c r="AA21"/>
      <c r="AB21"/>
      <c r="AC21"/>
      <c r="AD21"/>
      <c r="AE21"/>
      <c r="AF21"/>
      <c r="AG21"/>
      <c r="AH21"/>
      <c r="AI21"/>
      <c r="AJ21"/>
    </row>
    <row r="22" spans="1:36" s="37" customFormat="1" ht="13.2" customHeight="1">
      <c r="A22" s="32">
        <v>2904.1</v>
      </c>
      <c r="B22" s="28" t="s">
        <v>52</v>
      </c>
      <c r="C22" s="13"/>
      <c r="D22" s="14"/>
      <c r="E22" s="14"/>
      <c r="F22" s="45"/>
      <c r="G22" s="14"/>
      <c r="H22" s="14"/>
      <c r="I22" s="14"/>
      <c r="J22" s="14"/>
      <c r="K22" s="15"/>
      <c r="L22" s="14"/>
      <c r="M22" s="16"/>
      <c r="N22" s="17"/>
      <c r="O22" s="65"/>
      <c r="P22" s="39"/>
      <c r="Q22" s="39"/>
      <c r="R22" s="66"/>
      <c r="S22" s="66"/>
      <c r="T22" s="66"/>
      <c r="U22" s="66"/>
      <c r="V22" s="66"/>
      <c r="W22" s="66"/>
      <c r="X22" s="66"/>
      <c r="Y22" s="66"/>
      <c r="Z22" s="66"/>
      <c r="AA22" s="66"/>
      <c r="AB22" s="66"/>
      <c r="AC22" s="66"/>
      <c r="AD22" s="66"/>
      <c r="AE22" s="66"/>
      <c r="AF22" s="66"/>
      <c r="AG22" s="66"/>
      <c r="AH22" s="66"/>
      <c r="AI22" s="66"/>
      <c r="AJ22" s="66"/>
    </row>
    <row r="23" spans="1:36" s="37" customFormat="1" ht="13.2" customHeight="1">
      <c r="A23" s="31" t="s">
        <v>23</v>
      </c>
      <c r="B23" s="13" t="s">
        <v>53</v>
      </c>
      <c r="C23" s="13"/>
      <c r="D23" s="14">
        <v>1056</v>
      </c>
      <c r="E23" s="15">
        <f>+F23/D23</f>
        <v>5.7007575757575761</v>
      </c>
      <c r="F23" s="23">
        <v>6020</v>
      </c>
      <c r="G23" s="14">
        <v>1</v>
      </c>
      <c r="H23" s="14"/>
      <c r="I23" s="23">
        <f>+F23*G23</f>
        <v>6020</v>
      </c>
      <c r="J23" s="14"/>
      <c r="K23" s="15">
        <v>49.98</v>
      </c>
      <c r="L23" s="14"/>
      <c r="M23" s="16">
        <f>+I23*K23</f>
        <v>300879.59999999998</v>
      </c>
      <c r="N23" s="78" t="s">
        <v>51</v>
      </c>
      <c r="O23" s="65"/>
      <c r="P23" s="39"/>
      <c r="Q23" s="39"/>
      <c r="R23" s="66"/>
      <c r="S23" s="66"/>
      <c r="T23" s="66"/>
      <c r="U23" s="66"/>
      <c r="V23" s="66"/>
      <c r="W23" s="66"/>
      <c r="X23" s="66"/>
      <c r="Y23" s="66"/>
      <c r="Z23" s="66"/>
      <c r="AA23" s="66"/>
      <c r="AB23" s="66"/>
      <c r="AC23" s="66"/>
      <c r="AD23" s="66"/>
      <c r="AE23" s="66"/>
      <c r="AF23" s="66"/>
      <c r="AG23" s="66"/>
      <c r="AH23" s="66"/>
      <c r="AI23" s="66"/>
      <c r="AJ23" s="66"/>
    </row>
    <row r="24" spans="1:36" ht="13.2" customHeight="1">
      <c r="A24" s="31" t="s">
        <v>55</v>
      </c>
      <c r="B24" s="13" t="s">
        <v>56</v>
      </c>
      <c r="C24" s="13"/>
      <c r="D24" s="14">
        <v>1056</v>
      </c>
      <c r="E24" s="15">
        <f>+F24/D24</f>
        <v>5.7007575757575761</v>
      </c>
      <c r="F24" s="23">
        <v>6020</v>
      </c>
      <c r="G24" s="14">
        <v>0.5</v>
      </c>
      <c r="H24" s="14"/>
      <c r="I24" s="23">
        <f>+F24*G24</f>
        <v>3010</v>
      </c>
      <c r="J24" s="14"/>
      <c r="K24" s="15">
        <v>49.98</v>
      </c>
      <c r="L24" s="14"/>
      <c r="M24" s="16">
        <f>+I24*K24</f>
        <v>150439.79999999999</v>
      </c>
      <c r="N24" s="78" t="s">
        <v>51</v>
      </c>
      <c r="O24" s="26"/>
      <c r="P24" s="18"/>
      <c r="Q24" s="18"/>
      <c r="R24"/>
      <c r="S24"/>
      <c r="T24"/>
      <c r="U24"/>
      <c r="V24"/>
      <c r="W24"/>
      <c r="X24"/>
      <c r="Y24"/>
      <c r="Z24"/>
      <c r="AA24"/>
      <c r="AB24"/>
      <c r="AC24"/>
      <c r="AD24"/>
      <c r="AE24"/>
      <c r="AF24"/>
      <c r="AG24"/>
      <c r="AH24"/>
      <c r="AI24"/>
      <c r="AJ24"/>
    </row>
    <row r="25" spans="1:36" ht="13.2" customHeight="1">
      <c r="A25" s="31" t="s">
        <v>57</v>
      </c>
      <c r="B25" s="79" t="s">
        <v>58</v>
      </c>
      <c r="C25" s="13"/>
      <c r="D25" s="14">
        <v>1056</v>
      </c>
      <c r="E25" s="15">
        <f>+F25/D25</f>
        <v>5.7007575757575761</v>
      </c>
      <c r="F25" s="23">
        <v>6020</v>
      </c>
      <c r="G25" s="14">
        <v>0.25</v>
      </c>
      <c r="H25" s="14"/>
      <c r="I25" s="23">
        <f>+F25*G25</f>
        <v>1505</v>
      </c>
      <c r="J25" s="14"/>
      <c r="K25" s="15">
        <v>49.98</v>
      </c>
      <c r="L25" s="14"/>
      <c r="M25" s="16">
        <f>+I25*K25</f>
        <v>75219.899999999994</v>
      </c>
      <c r="N25" s="78" t="s">
        <v>51</v>
      </c>
      <c r="O25" s="18"/>
      <c r="P25" s="18"/>
      <c r="Q25" s="18"/>
      <c r="R25"/>
      <c r="S25"/>
      <c r="T25"/>
      <c r="U25"/>
      <c r="V25"/>
      <c r="W25"/>
      <c r="X25"/>
      <c r="Y25"/>
      <c r="Z25"/>
      <c r="AA25"/>
      <c r="AB25"/>
      <c r="AC25"/>
      <c r="AD25"/>
      <c r="AE25"/>
      <c r="AF25"/>
      <c r="AG25"/>
      <c r="AH25"/>
      <c r="AI25"/>
      <c r="AJ25"/>
    </row>
    <row r="26" spans="1:36" ht="13.2" customHeight="1">
      <c r="A26" s="33" t="s">
        <v>16</v>
      </c>
      <c r="B26" s="12" t="s">
        <v>59</v>
      </c>
      <c r="C26" s="13"/>
      <c r="D26" s="14">
        <v>193</v>
      </c>
      <c r="E26" s="15">
        <f>+F26/D26</f>
        <v>2.849740932642487</v>
      </c>
      <c r="F26" s="23">
        <v>550</v>
      </c>
      <c r="G26" s="14" t="s">
        <v>28</v>
      </c>
      <c r="H26" s="14"/>
      <c r="I26" s="14" t="s">
        <v>28</v>
      </c>
      <c r="J26" s="14"/>
      <c r="K26" s="15" t="s">
        <v>28</v>
      </c>
      <c r="L26" s="14">
        <v>8600</v>
      </c>
      <c r="M26" s="16">
        <f>+F26*L26</f>
        <v>4730000</v>
      </c>
      <c r="N26" s="78" t="s">
        <v>54</v>
      </c>
      <c r="O26" s="18"/>
      <c r="P26" s="18"/>
      <c r="Q26" s="18"/>
      <c r="R26"/>
      <c r="S26"/>
      <c r="T26"/>
      <c r="U26"/>
      <c r="V26"/>
      <c r="W26"/>
      <c r="X26"/>
      <c r="Y26"/>
      <c r="Z26"/>
      <c r="AA26"/>
      <c r="AB26"/>
      <c r="AC26"/>
      <c r="AD26"/>
      <c r="AE26"/>
      <c r="AF26"/>
      <c r="AG26"/>
      <c r="AH26"/>
      <c r="AI26"/>
      <c r="AJ26"/>
    </row>
    <row r="27" spans="1:36" ht="13.2" customHeight="1">
      <c r="A27" s="4"/>
      <c r="B27" s="44"/>
      <c r="C27" s="44"/>
      <c r="D27" s="45"/>
      <c r="E27" s="45"/>
      <c r="F27" s="45"/>
      <c r="G27" s="45"/>
      <c r="H27" s="45"/>
      <c r="I27" s="45"/>
      <c r="J27" s="45"/>
      <c r="K27" s="45"/>
      <c r="L27" s="45"/>
      <c r="M27" s="47"/>
      <c r="N27" s="48"/>
      <c r="O27" s="18"/>
      <c r="P27" s="18"/>
      <c r="Q27" s="18"/>
      <c r="R27"/>
      <c r="S27"/>
      <c r="T27"/>
      <c r="U27"/>
      <c r="V27"/>
      <c r="W27"/>
      <c r="X27"/>
      <c r="Y27"/>
      <c r="Z27"/>
      <c r="AA27"/>
      <c r="AB27"/>
      <c r="AC27"/>
      <c r="AD27"/>
      <c r="AE27"/>
      <c r="AF27"/>
      <c r="AG27"/>
      <c r="AH27"/>
      <c r="AI27"/>
      <c r="AJ27"/>
    </row>
    <row r="28" spans="1:36">
      <c r="A28" s="4"/>
      <c r="B28" s="44"/>
      <c r="C28" s="44"/>
      <c r="D28" s="45"/>
      <c r="E28" s="45"/>
      <c r="F28" s="45"/>
      <c r="G28" s="51"/>
      <c r="H28" s="51"/>
      <c r="I28" s="45"/>
      <c r="J28" s="45"/>
      <c r="K28" s="45"/>
      <c r="L28" s="45"/>
      <c r="M28" s="47"/>
      <c r="N28" s="48"/>
      <c r="R28"/>
      <c r="S28"/>
      <c r="T28"/>
      <c r="U28"/>
      <c r="V28"/>
      <c r="W28"/>
      <c r="X28"/>
      <c r="Y28"/>
      <c r="Z28"/>
      <c r="AA28"/>
      <c r="AB28"/>
      <c r="AC28"/>
      <c r="AD28"/>
      <c r="AE28"/>
      <c r="AF28"/>
      <c r="AG28"/>
      <c r="AH28"/>
      <c r="AI28"/>
      <c r="AJ28"/>
    </row>
    <row r="29" spans="1:36" ht="13.8" thickBot="1">
      <c r="A29" s="35"/>
      <c r="B29" s="52" t="s">
        <v>60</v>
      </c>
      <c r="C29" s="53"/>
      <c r="D29" s="54"/>
      <c r="E29" s="55">
        <f>SUM(E5:E28)</f>
        <v>40.496055110692424</v>
      </c>
      <c r="F29" s="56">
        <f>SUM(F4:F28)</f>
        <v>22734</v>
      </c>
      <c r="G29" s="57"/>
      <c r="H29" s="57"/>
      <c r="I29" s="56">
        <f>SUM(I4:I28)</f>
        <v>23595</v>
      </c>
      <c r="J29" s="56"/>
      <c r="K29" s="56"/>
      <c r="L29" s="56"/>
      <c r="M29" s="58">
        <f>SUM(M4:M28)</f>
        <v>6509278.0999999996</v>
      </c>
      <c r="N29" s="59"/>
      <c r="P29" s="76"/>
    </row>
    <row r="30" spans="1:36" ht="15" customHeight="1">
      <c r="B30" s="60"/>
      <c r="C30" s="18"/>
      <c r="D30" s="61"/>
      <c r="E30" s="61"/>
      <c r="F30" s="62"/>
      <c r="I30" s="62"/>
      <c r="J30" s="62"/>
      <c r="K30" s="62"/>
      <c r="L30" s="62"/>
      <c r="M30" s="63"/>
      <c r="N30" s="61"/>
    </row>
    <row r="31" spans="1:36" ht="13.2" customHeight="1">
      <c r="A31" s="64" t="s">
        <v>89</v>
      </c>
      <c r="B31" s="64"/>
    </row>
    <row r="32" spans="1:36" ht="17.25" customHeight="1">
      <c r="A32" s="41" t="s">
        <v>19</v>
      </c>
      <c r="B32" s="49" t="s">
        <v>77</v>
      </c>
    </row>
    <row r="33" spans="1:14" ht="78.75" customHeight="1">
      <c r="A33" s="38" t="s">
        <v>26</v>
      </c>
      <c r="B33" s="94" t="s">
        <v>90</v>
      </c>
      <c r="C33" s="101"/>
      <c r="D33" s="101"/>
      <c r="E33" s="101"/>
      <c r="F33" s="101"/>
      <c r="G33" s="101"/>
      <c r="H33" s="101"/>
      <c r="I33" s="101"/>
      <c r="J33" s="101"/>
      <c r="K33" s="101"/>
      <c r="L33" s="101"/>
      <c r="M33" s="101"/>
      <c r="N33" s="101"/>
    </row>
    <row r="34" spans="1:14" ht="25.5" customHeight="1">
      <c r="A34" s="38" t="s">
        <v>29</v>
      </c>
      <c r="B34" s="94" t="s">
        <v>91</v>
      </c>
      <c r="C34" s="95"/>
      <c r="D34" s="95"/>
      <c r="E34" s="95"/>
      <c r="F34" s="95"/>
      <c r="G34" s="95"/>
      <c r="H34" s="95"/>
      <c r="I34" s="95"/>
      <c r="J34" s="95"/>
      <c r="K34" s="95"/>
      <c r="L34" s="95"/>
      <c r="M34" s="95"/>
      <c r="N34" s="95"/>
    </row>
    <row r="35" spans="1:14" ht="14.25" customHeight="1">
      <c r="A35" s="38" t="s">
        <v>31</v>
      </c>
      <c r="B35" s="94" t="s">
        <v>92</v>
      </c>
      <c r="C35" s="95"/>
      <c r="D35" s="95"/>
      <c r="E35" s="95"/>
      <c r="F35" s="95"/>
      <c r="G35" s="95"/>
      <c r="H35" s="95"/>
      <c r="I35" s="95"/>
      <c r="J35" s="95"/>
      <c r="K35" s="95"/>
      <c r="L35" s="99"/>
      <c r="M35" s="99"/>
      <c r="N35" s="99"/>
    </row>
    <row r="36" spans="1:14" ht="18.75" customHeight="1">
      <c r="A36" s="38" t="s">
        <v>36</v>
      </c>
      <c r="B36" s="94" t="s">
        <v>93</v>
      </c>
      <c r="C36" s="95"/>
      <c r="D36" s="95"/>
      <c r="E36" s="95"/>
      <c r="F36" s="95"/>
      <c r="G36" s="95"/>
      <c r="H36" s="95"/>
      <c r="I36" s="95"/>
      <c r="J36" s="95"/>
      <c r="K36" s="95"/>
      <c r="L36" s="95"/>
      <c r="M36" s="95"/>
      <c r="N36" s="95"/>
    </row>
    <row r="37" spans="1:14" ht="31.5" customHeight="1">
      <c r="A37" s="38" t="s">
        <v>67</v>
      </c>
      <c r="B37" s="94" t="s">
        <v>94</v>
      </c>
      <c r="C37" s="101"/>
      <c r="D37" s="101"/>
      <c r="E37" s="101"/>
      <c r="F37" s="101"/>
      <c r="G37" s="101"/>
      <c r="H37" s="101"/>
      <c r="I37" s="101"/>
      <c r="J37" s="101"/>
      <c r="K37" s="101"/>
      <c r="L37" s="101"/>
      <c r="M37" s="101"/>
      <c r="N37" s="101"/>
    </row>
    <row r="38" spans="1:14" ht="19.5" customHeight="1">
      <c r="A38" s="38" t="s">
        <v>44</v>
      </c>
      <c r="B38" s="94" t="s">
        <v>95</v>
      </c>
      <c r="C38" s="95"/>
      <c r="D38" s="95"/>
      <c r="E38" s="95"/>
      <c r="F38" s="95"/>
      <c r="G38" s="95"/>
      <c r="H38" s="95"/>
      <c r="I38" s="95"/>
      <c r="J38" s="95"/>
      <c r="K38" s="95"/>
      <c r="L38" s="95"/>
      <c r="M38" s="95"/>
      <c r="N38" s="95"/>
    </row>
    <row r="39" spans="1:14" ht="27.45" customHeight="1">
      <c r="A39" s="41" t="s">
        <v>48</v>
      </c>
      <c r="B39" s="102" t="s">
        <v>96</v>
      </c>
      <c r="C39" s="99"/>
      <c r="D39" s="99"/>
      <c r="E39" s="99"/>
      <c r="F39" s="99"/>
      <c r="G39" s="99"/>
      <c r="H39" s="99"/>
      <c r="I39" s="99"/>
      <c r="J39" s="99"/>
      <c r="K39" s="99"/>
      <c r="L39" s="99"/>
      <c r="M39" s="99"/>
      <c r="N39" s="99"/>
    </row>
    <row r="40" spans="1:14" ht="24.75" customHeight="1">
      <c r="A40" s="38" t="s">
        <v>51</v>
      </c>
      <c r="B40" s="102" t="s">
        <v>97</v>
      </c>
      <c r="C40" s="103"/>
      <c r="D40" s="103"/>
      <c r="E40" s="103"/>
      <c r="F40" s="103"/>
      <c r="G40" s="103"/>
      <c r="H40" s="103"/>
      <c r="I40" s="103"/>
      <c r="J40" s="103"/>
      <c r="K40" s="103"/>
      <c r="L40" s="103"/>
      <c r="M40" s="103"/>
      <c r="N40" s="103"/>
    </row>
    <row r="41" spans="1:14">
      <c r="A41" s="38" t="s">
        <v>54</v>
      </c>
      <c r="B41" s="104" t="s">
        <v>98</v>
      </c>
      <c r="C41" s="104"/>
      <c r="D41" s="104"/>
      <c r="E41" s="104"/>
      <c r="F41" s="104"/>
      <c r="G41" s="104"/>
      <c r="H41" s="104"/>
      <c r="I41" s="104"/>
      <c r="J41" s="104"/>
      <c r="K41" s="104"/>
      <c r="L41" s="104"/>
      <c r="M41" s="104"/>
      <c r="N41" s="101"/>
    </row>
    <row r="42" spans="1:14">
      <c r="A42" s="40"/>
      <c r="B42" s="37"/>
      <c r="C42" s="37"/>
      <c r="D42" s="37"/>
      <c r="E42" s="37"/>
      <c r="F42" s="37"/>
      <c r="G42" s="37"/>
      <c r="H42" s="37"/>
      <c r="I42" s="37"/>
      <c r="J42" s="37"/>
      <c r="K42" s="37"/>
      <c r="L42" s="37"/>
      <c r="M42" s="37"/>
      <c r="N42" s="40"/>
    </row>
    <row r="43" spans="1:14">
      <c r="B43" s="37"/>
      <c r="C43" s="67"/>
    </row>
  </sheetData>
  <mergeCells count="11">
    <mergeCell ref="B37:N37"/>
    <mergeCell ref="B38:N38"/>
    <mergeCell ref="B40:N40"/>
    <mergeCell ref="B41:N41"/>
    <mergeCell ref="B39:N39"/>
    <mergeCell ref="B36:N36"/>
    <mergeCell ref="B1:M1"/>
    <mergeCell ref="B2:M2"/>
    <mergeCell ref="B33:N33"/>
    <mergeCell ref="B34:N34"/>
    <mergeCell ref="B35:N35"/>
  </mergeCells>
  <phoneticPr fontId="9" type="noConversion"/>
  <pageMargins left="0.75" right="0.75" top="1" bottom="1" header="0.5" footer="0.5"/>
  <pageSetup scale="65" fitToHeight="2" orientation="landscape" r:id="rId1"/>
  <headerFooter alignWithMargins="0"/>
</worksheet>
</file>

<file path=xl/worksheets/sheet4.xml><?xml version="1.0" encoding="utf-8"?>
<worksheet xmlns="http://schemas.openxmlformats.org/spreadsheetml/2006/main" xmlns:r="http://schemas.openxmlformats.org/officeDocument/2006/relationships">
  <dimension ref="A1:K12"/>
  <sheetViews>
    <sheetView zoomScaleNormal="100" workbookViewId="0">
      <selection activeCell="I15" sqref="I15"/>
    </sheetView>
  </sheetViews>
  <sheetFormatPr defaultRowHeight="13.2"/>
  <cols>
    <col min="1" max="1" width="13.88671875" customWidth="1"/>
    <col min="2" max="2" width="11.33203125" customWidth="1"/>
    <col min="3" max="3" width="12.6640625" customWidth="1"/>
    <col min="4" max="4" width="11.88671875" customWidth="1"/>
    <col min="5" max="5" width="12.109375" customWidth="1"/>
    <col min="6" max="6" width="10.77734375" customWidth="1"/>
    <col min="7" max="7" width="13.88671875" customWidth="1"/>
    <col min="8" max="8" width="12" customWidth="1"/>
    <col min="9" max="9" width="11.44140625" customWidth="1"/>
    <col min="10" max="10" width="10.33203125" customWidth="1"/>
    <col min="11" max="11" width="12.77734375" customWidth="1"/>
  </cols>
  <sheetData>
    <row r="1" spans="1:11" ht="52.8">
      <c r="B1" s="7" t="s">
        <v>104</v>
      </c>
      <c r="C1" s="7" t="s">
        <v>6</v>
      </c>
      <c r="D1" s="7" t="s">
        <v>7</v>
      </c>
      <c r="E1" s="7" t="s">
        <v>8</v>
      </c>
      <c r="F1" s="7" t="s">
        <v>9</v>
      </c>
      <c r="G1" s="7" t="s">
        <v>10</v>
      </c>
      <c r="H1" s="7"/>
      <c r="I1" s="7"/>
      <c r="J1" s="7"/>
      <c r="K1" s="7"/>
    </row>
    <row r="2" spans="1:11">
      <c r="A2" t="s">
        <v>99</v>
      </c>
      <c r="B2">
        <v>569</v>
      </c>
      <c r="C2" s="70">
        <f ca="1">SUM('First Year'!E28)</f>
        <v>40.456942003514939</v>
      </c>
      <c r="D2" s="71">
        <f ca="1">SUM('First Year'!F28)</f>
        <v>21313</v>
      </c>
      <c r="G2" s="71">
        <f ca="1">SUM('First Year'!I28)</f>
        <v>47935</v>
      </c>
      <c r="K2" s="69"/>
    </row>
    <row r="3" spans="1:11">
      <c r="A3" t="s">
        <v>100</v>
      </c>
      <c r="B3">
        <v>863</v>
      </c>
      <c r="C3" s="70">
        <f ca="1">SUM('Second Year'!E29)</f>
        <v>40.436461954422555</v>
      </c>
      <c r="D3" s="71">
        <f ca="1">SUM('Second Year'!F29)</f>
        <v>21224</v>
      </c>
      <c r="G3" s="71">
        <f ca="1">SUM('Second Year'!I29)</f>
        <v>26862</v>
      </c>
      <c r="K3" s="69"/>
    </row>
    <row r="4" spans="1:11">
      <c r="A4" t="s">
        <v>101</v>
      </c>
      <c r="B4">
        <v>1056</v>
      </c>
      <c r="C4" s="70">
        <f ca="1">SUM('Third Year'!E29)</f>
        <v>40.496055110692424</v>
      </c>
      <c r="D4" s="71">
        <f ca="1">SUM('Third Year'!F29)</f>
        <v>22734</v>
      </c>
      <c r="G4" s="71">
        <f ca="1">SUM('Third Year'!I29)</f>
        <v>23595</v>
      </c>
      <c r="K4" s="69"/>
    </row>
    <row r="5" spans="1:11">
      <c r="C5" s="70"/>
      <c r="D5" s="71"/>
      <c r="G5" s="71"/>
      <c r="K5" s="69"/>
    </row>
    <row r="6" spans="1:11">
      <c r="A6" s="72" t="s">
        <v>102</v>
      </c>
      <c r="B6" s="72">
        <v>829</v>
      </c>
      <c r="C6" s="73">
        <f>AVERAGE(C2:C4)</f>
        <v>40.463153022876639</v>
      </c>
      <c r="D6" s="74">
        <f>AVERAGE(D2:D4)</f>
        <v>21757</v>
      </c>
      <c r="E6" s="72"/>
      <c r="F6" s="72"/>
      <c r="G6" s="74">
        <f>AVERAGE(G2:G4)</f>
        <v>32797.333333333336</v>
      </c>
      <c r="H6" s="72"/>
      <c r="I6" s="72"/>
      <c r="J6" s="72"/>
      <c r="K6" s="75"/>
    </row>
    <row r="7" spans="1:11">
      <c r="I7" s="69"/>
    </row>
    <row r="8" spans="1:11">
      <c r="C8" s="72"/>
      <c r="D8" s="72" t="s">
        <v>103</v>
      </c>
      <c r="E8" s="72"/>
      <c r="F8" s="93"/>
      <c r="G8" s="75">
        <f>SUM(G6*49.98)</f>
        <v>1639210.72</v>
      </c>
      <c r="I8" s="69"/>
    </row>
    <row r="9" spans="1:11">
      <c r="G9" s="72"/>
      <c r="H9" s="72"/>
      <c r="I9" s="75"/>
    </row>
    <row r="10" spans="1:11">
      <c r="B10" s="105" t="s">
        <v>105</v>
      </c>
      <c r="C10" s="105"/>
      <c r="D10" s="105"/>
    </row>
    <row r="11" spans="1:11">
      <c r="B11" s="105"/>
      <c r="C11" s="105"/>
      <c r="D11" s="105"/>
    </row>
    <row r="12" spans="1:11">
      <c r="B12" s="105"/>
      <c r="C12" s="105"/>
      <c r="D12" s="105"/>
    </row>
  </sheetData>
  <mergeCells count="1">
    <mergeCell ref="B10:D12"/>
  </mergeCells>
  <phoneticPr fontId="9"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First Year</vt:lpstr>
      <vt:lpstr>Second Year</vt:lpstr>
      <vt:lpstr>Third Year</vt:lpstr>
      <vt:lpstr>3-Yr Average</vt:lpstr>
      <vt:lpstr>'3-Yr Average'!Print_Area</vt:lpstr>
    </vt:vector>
  </TitlesOfParts>
  <Company>MACTEC,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cihester</dc:creator>
  <cp:lastModifiedBy>cparker</cp:lastModifiedBy>
  <cp:lastPrinted>2009-07-31T17:40:30Z</cp:lastPrinted>
  <dcterms:created xsi:type="dcterms:W3CDTF">2008-12-03T17:55:20Z</dcterms:created>
  <dcterms:modified xsi:type="dcterms:W3CDTF">2009-07-31T17:42:16Z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-1369376464</vt:i4>
  </property>
  <property fmtid="{D5CDD505-2E9C-101B-9397-08002B2CF9AE}" pid="3" name="_NewReviewCycle">
    <vt:lpwstr/>
  </property>
  <property fmtid="{D5CDD505-2E9C-101B-9397-08002B2CF9AE}" pid="4" name="_EmailSubject">
    <vt:lpwstr>labeling burden information for Ruth Brown</vt:lpwstr>
  </property>
  <property fmtid="{D5CDD505-2E9C-101B-9397-08002B2CF9AE}" pid="5" name="_AuthorEmail">
    <vt:lpwstr>CIHESTER@mactec.com</vt:lpwstr>
  </property>
  <property fmtid="{D5CDD505-2E9C-101B-9397-08002B2CF9AE}" pid="6" name="_AuthorEmailDisplayName">
    <vt:lpwstr>Hester, Charles</vt:lpwstr>
  </property>
  <property fmtid="{D5CDD505-2E9C-101B-9397-08002B2CF9AE}" pid="7" name="_ReviewingToolsShownOnce">
    <vt:lpwstr/>
  </property>
</Properties>
</file>