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4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<sst xmlns="http://schemas.openxmlformats.org/spreadsheetml/2006/main" count="42" uniqueCount="25">
  <si>
    <t>APHIS-79:  NATIONAL CENTER FOR ANIMAL HEALTH SURVEILLANCE, Catfish 2010</t>
  </si>
  <si>
    <t>Page 1 of 2</t>
  </si>
  <si>
    <t>0579-XXXX</t>
  </si>
  <si>
    <t>FORM NO.</t>
  </si>
  <si>
    <t>TOTAL ANNUAL RESPONDENT</t>
  </si>
  <si>
    <t>AVERAGE TIME PER RESPONDENT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</si>
  <si>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</si>
  <si>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</si>
  <si>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</si>
  <si>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</si>
  <si>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</si>
  <si>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NAHMS-230 Catfish 2010 - NASS General Catfish Management Report</t>
  </si>
  <si>
    <t>Collection</t>
  </si>
  <si>
    <t xml:space="preserve">NASDA wage </t>
  </si>
  <si>
    <t>$</t>
  </si>
  <si>
    <t>NASS pay</t>
  </si>
  <si>
    <t>Analysis</t>
  </si>
  <si>
    <t>GS-13</t>
  </si>
  <si>
    <t>Data Entry</t>
  </si>
  <si>
    <t xml:space="preserve">GS-07 </t>
  </si>
  <si>
    <t>Clerical</t>
  </si>
  <si>
    <t>NAHMS-231 Catfish 2010 - Producer Evaluation</t>
  </si>
  <si>
    <t xml:space="preserve">GS-12 </t>
  </si>
  <si>
    <t>TOTAL</t>
  </si>
  <si>
    <t>updated as of May 4,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</si>
</sst>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right"/>
    </xf>
    <xf numFmtId="8" fontId="19" fillId="33" borderId="0" xfId="0" applyNumberFormat="1" applyFont="1" applyFill="1" applyAlignment="1">
      <alignment horizontal="center"/>
    </xf>
    <xf numFmtId="8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9" fillId="33" borderId="0" xfId="0" applyFont="1" applyFill="1" applyAlignment="1">
      <alignment horizontal="center"/>
    </xf>
    <xf numFmtId="8" fontId="19" fillId="0" borderId="0" xfId="0" applyNumberFormat="1" applyFont="1" applyAlignment="1">
      <alignment horizontal="center"/>
    </xf>
    <xf numFmtId="8" fontId="19" fillId="34" borderId="0" xfId="0" applyNumberFormat="1" applyFont="1" applyFill="1" applyAlignment="1">
      <alignment horizontal="center"/>
    </xf>
    <xf numFmtId="8" fontId="19" fillId="0" borderId="11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center"/>
    </xf>
    <xf numFmtId="8" fontId="19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right"/>
    </xf>
    <xf numFmtId="164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1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.Catfish%2071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HIS 71"/>
      <sheetName val="APHIS 79"/>
    </sheetNames>
    <sheetDataSet>
      <sheetData sheetId="0">
        <row r="8">
          <cell r="D8">
            <v>560</v>
          </cell>
          <cell r="G8">
            <v>0.75</v>
          </cell>
        </row>
        <row r="10">
          <cell r="D10">
            <v>168</v>
          </cell>
          <cell r="G10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14.00390625" style="0" customWidth="1"/>
    <col min="5" max="5" width="13.8515625" style="0" customWidth="1"/>
    <col min="6" max="6" width="10.140625" style="0" customWidth="1"/>
    <col min="7" max="7" width="5.7109375" style="0" customWidth="1"/>
    <col min="8" max="8" width="12.421875" style="0" customWidth="1"/>
    <col min="9" max="9" width="13.421875" style="0" customWidth="1"/>
    <col min="10" max="10" width="15.4218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2"/>
      <c r="J1" s="3" t="s">
        <v>1</v>
      </c>
    </row>
    <row r="2" spans="1:10" ht="15">
      <c r="A2" s="2"/>
      <c r="B2" s="2"/>
      <c r="C2" s="2"/>
      <c r="D2" s="2"/>
      <c r="E2" s="4"/>
      <c r="F2" s="2"/>
      <c r="G2" s="2"/>
      <c r="H2" s="2"/>
      <c r="I2" s="2"/>
      <c r="J2" s="3" t="s">
        <v>2</v>
      </c>
    </row>
    <row r="3" spans="1:11" ht="1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/>
      <c r="G3" s="6"/>
      <c r="H3" s="6" t="s">
        <v>8</v>
      </c>
      <c r="I3" s="6" t="s">
        <v>9</v>
      </c>
      <c r="J3" s="6" t="s">
        <v>10</v>
      </c>
      <c r="K3" s="7"/>
    </row>
    <row r="4" spans="1:10" ht="1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2" t="s">
        <v>11</v>
      </c>
      <c r="B8" s="12"/>
      <c r="C8" s="12"/>
      <c r="D8" s="12"/>
      <c r="E8" s="12"/>
      <c r="F8" s="13"/>
      <c r="G8" s="4"/>
      <c r="H8" s="4"/>
      <c r="I8" s="13"/>
      <c r="J8" s="13"/>
    </row>
    <row r="9" spans="1:10" ht="15">
      <c r="A9" s="2" t="s">
        <v>12</v>
      </c>
      <c r="B9" s="14">
        <f>'[1]APHIS 71'!D8</f>
        <v>560</v>
      </c>
      <c r="C9" s="13">
        <f>SUM('[1]APHIS 71'!G8)</f>
        <v>0.75</v>
      </c>
      <c r="D9" s="15">
        <f>PRODUCT(B9,C9)</f>
        <v>420</v>
      </c>
      <c r="E9" s="16" t="s">
        <v>13</v>
      </c>
      <c r="F9" s="17">
        <v>-12.6</v>
      </c>
      <c r="G9" s="18" t="s">
        <v>14</v>
      </c>
      <c r="H9" s="19">
        <f>PRODUCT(D9,F9)*(-1)</f>
        <v>5292</v>
      </c>
      <c r="I9" s="13"/>
      <c r="J9" s="20" t="s">
        <v>15</v>
      </c>
    </row>
    <row r="10" spans="1:10" ht="15">
      <c r="A10" s="2" t="s">
        <v>16</v>
      </c>
      <c r="B10" s="13"/>
      <c r="C10" s="13">
        <v>1</v>
      </c>
      <c r="D10" s="15">
        <f>PRODUCT(B9,C10)</f>
        <v>560</v>
      </c>
      <c r="E10" s="4" t="s">
        <v>17</v>
      </c>
      <c r="F10" s="21">
        <v>-42.35</v>
      </c>
      <c r="G10" s="18" t="s">
        <v>14</v>
      </c>
      <c r="H10" s="19">
        <f>PRODUCT(D10,F10)*(-1)</f>
        <v>23716</v>
      </c>
      <c r="I10" s="13"/>
      <c r="J10" s="13"/>
    </row>
    <row r="11" spans="1:10" ht="15">
      <c r="A11" s="2" t="s">
        <v>18</v>
      </c>
      <c r="B11" s="13"/>
      <c r="C11" s="13">
        <v>0.25</v>
      </c>
      <c r="D11" s="15">
        <f>PRODUCT(B9,C11)</f>
        <v>140</v>
      </c>
      <c r="E11" s="4" t="s">
        <v>19</v>
      </c>
      <c r="F11" s="22">
        <v>-22.85</v>
      </c>
      <c r="G11" s="18" t="s">
        <v>14</v>
      </c>
      <c r="H11" s="19">
        <f>PRODUCT(D11,F11)*(-1)</f>
        <v>3199</v>
      </c>
      <c r="I11" s="13"/>
      <c r="J11" s="20" t="s">
        <v>15</v>
      </c>
    </row>
    <row r="12" spans="1:10" ht="15">
      <c r="A12" s="2" t="s">
        <v>20</v>
      </c>
      <c r="B12" s="13"/>
      <c r="C12" s="13">
        <v>0.25</v>
      </c>
      <c r="D12" s="15">
        <f>PRODUCT(B9,C12)</f>
        <v>140</v>
      </c>
      <c r="E12" s="4" t="s">
        <v>19</v>
      </c>
      <c r="F12" s="21">
        <v>-20.08</v>
      </c>
      <c r="G12" s="23" t="s">
        <v>14</v>
      </c>
      <c r="H12" s="24">
        <f>PRODUCT(D12,F12)*(-1)</f>
        <v>2811.2</v>
      </c>
      <c r="I12" s="13"/>
      <c r="J12" s="13"/>
    </row>
    <row r="13" spans="1:10" ht="15">
      <c r="A13" s="2"/>
      <c r="B13" s="13"/>
      <c r="C13" s="13"/>
      <c r="D13" s="15"/>
      <c r="E13" s="4"/>
      <c r="F13" s="21"/>
      <c r="G13" s="4" t="s">
        <v>14</v>
      </c>
      <c r="H13" s="19">
        <f>SUM(H9:H12)</f>
        <v>35018.2</v>
      </c>
      <c r="I13" s="25">
        <f>PRODUCT(H13,0.139)</f>
        <v>4867.5298</v>
      </c>
      <c r="J13" s="25">
        <f>SUM(I13,H13)</f>
        <v>39885.7298</v>
      </c>
    </row>
    <row r="14" spans="1:10" ht="15">
      <c r="A14" s="2"/>
      <c r="B14" s="2"/>
      <c r="C14" s="2"/>
      <c r="D14" s="2"/>
      <c r="E14" s="4"/>
      <c r="F14" s="2"/>
      <c r="G14" s="4"/>
      <c r="H14" s="19"/>
      <c r="I14" s="25"/>
      <c r="J14" s="25"/>
    </row>
    <row r="15" spans="1:10" ht="15">
      <c r="A15" s="12" t="s">
        <v>21</v>
      </c>
      <c r="B15" s="12"/>
      <c r="C15" s="12"/>
      <c r="D15" s="12"/>
      <c r="E15" s="12"/>
      <c r="F15" s="13"/>
      <c r="G15" s="4"/>
      <c r="H15" s="4"/>
      <c r="I15" s="13"/>
      <c r="J15" s="13"/>
    </row>
    <row r="16" spans="1:10" ht="15">
      <c r="A16" s="2" t="s">
        <v>12</v>
      </c>
      <c r="B16" s="14">
        <f>SUM('[1]APHIS 71'!D10)</f>
        <v>168</v>
      </c>
      <c r="C16" s="15">
        <f>SUM('[1]APHIS 71'!G10)</f>
        <v>0.25</v>
      </c>
      <c r="D16" s="15">
        <f>PRODUCT(B16,C16)</f>
        <v>42</v>
      </c>
      <c r="E16" s="4" t="s">
        <v>22</v>
      </c>
      <c r="F16" s="21">
        <v>-29.68</v>
      </c>
      <c r="G16" s="18" t="s">
        <v>14</v>
      </c>
      <c r="H16" s="19">
        <f>PRODUCT(D16,F16)*(-1)</f>
        <v>1246.56</v>
      </c>
      <c r="I16" s="13"/>
      <c r="J16" s="13"/>
    </row>
    <row r="17" spans="1:10" ht="15">
      <c r="A17" s="2" t="s">
        <v>16</v>
      </c>
      <c r="B17" s="13"/>
      <c r="C17" s="13">
        <v>1</v>
      </c>
      <c r="D17" s="15">
        <f>PRODUCT(B16,C17)</f>
        <v>168</v>
      </c>
      <c r="E17" s="4" t="s">
        <v>17</v>
      </c>
      <c r="F17" s="21">
        <v>-42.35</v>
      </c>
      <c r="G17" s="18" t="s">
        <v>14</v>
      </c>
      <c r="H17" s="19">
        <f>PRODUCT(D17,F17)*(-1)</f>
        <v>7114.8</v>
      </c>
      <c r="I17" s="13"/>
      <c r="J17" s="13"/>
    </row>
    <row r="18" spans="1:10" ht="15">
      <c r="A18" s="2" t="s">
        <v>18</v>
      </c>
      <c r="B18" s="13"/>
      <c r="C18" s="13">
        <v>0.25</v>
      </c>
      <c r="D18" s="15">
        <f>PRODUCT(B16,C18)</f>
        <v>42</v>
      </c>
      <c r="E18" s="4" t="s">
        <v>19</v>
      </c>
      <c r="F18" s="21">
        <v>-20.08</v>
      </c>
      <c r="G18" s="18" t="s">
        <v>14</v>
      </c>
      <c r="H18" s="19">
        <f>PRODUCT(D18,F18)*(-1)</f>
        <v>843.3599999999999</v>
      </c>
      <c r="I18" s="13"/>
      <c r="J18" s="13"/>
    </row>
    <row r="19" spans="1:10" ht="15">
      <c r="A19" s="2" t="s">
        <v>20</v>
      </c>
      <c r="B19" s="13"/>
      <c r="C19" s="13">
        <v>0.25</v>
      </c>
      <c r="D19" s="15">
        <f>PRODUCT(B16,C19)</f>
        <v>42</v>
      </c>
      <c r="E19" s="4" t="s">
        <v>19</v>
      </c>
      <c r="F19" s="21">
        <v>-20.08</v>
      </c>
      <c r="G19" s="23" t="s">
        <v>14</v>
      </c>
      <c r="H19" s="24">
        <f>PRODUCT(D19,F19)*(-1)</f>
        <v>843.3599999999999</v>
      </c>
      <c r="I19" s="13"/>
      <c r="J19" s="13"/>
    </row>
    <row r="20" spans="1:10" ht="15">
      <c r="A20" s="2"/>
      <c r="B20" s="13"/>
      <c r="C20" s="13"/>
      <c r="D20" s="15"/>
      <c r="E20" s="4"/>
      <c r="F20" s="21"/>
      <c r="G20" s="26"/>
      <c r="H20" s="19">
        <f>SUM(H16:H19)</f>
        <v>10048.080000000002</v>
      </c>
      <c r="I20" s="25">
        <f>PRODUCT(H20,0.139)</f>
        <v>1396.6831200000004</v>
      </c>
      <c r="J20" s="25">
        <f>SUM(I20,H20)</f>
        <v>11444.763120000001</v>
      </c>
    </row>
    <row r="21" spans="1:10" ht="15.75" thickBot="1">
      <c r="A21" s="2"/>
      <c r="B21" s="13"/>
      <c r="C21" s="13"/>
      <c r="D21" s="15"/>
      <c r="E21" s="4"/>
      <c r="F21" s="21"/>
      <c r="G21" s="26"/>
      <c r="H21" s="19"/>
      <c r="I21" s="25"/>
      <c r="J21" s="25"/>
    </row>
    <row r="22" spans="1:10" ht="15.75" thickBot="1">
      <c r="A22" s="27"/>
      <c r="B22" s="28"/>
      <c r="C22" s="28"/>
      <c r="D22" s="28"/>
      <c r="E22" s="29"/>
      <c r="F22" s="29" t="s">
        <v>23</v>
      </c>
      <c r="G22" s="28"/>
      <c r="H22" s="30">
        <f>SUM(H13,H20)</f>
        <v>45066.28</v>
      </c>
      <c r="I22" s="30">
        <f>SUM(I13,I20)</f>
        <v>6264.212920000001</v>
      </c>
      <c r="J22" s="31">
        <f>SUM(J13,J20)</f>
        <v>51330.492920000004</v>
      </c>
    </row>
    <row r="23" ht="15">
      <c r="E23" s="32"/>
    </row>
    <row r="24" spans="1:5" ht="15">
      <c r="A24" s="33" t="s">
        <v>24</v>
      </c>
      <c r="B24" s="33"/>
      <c r="E24" s="32"/>
    </row>
  </sheetData>
  <sheetProtection/>
  <mergeCells count="12">
    <mergeCell ref="I3:I7"/>
    <mergeCell ref="J3:J7"/>
    <mergeCell ref="A8:E8"/>
    <mergeCell ref="A15:E15"/>
    <mergeCell ref="A24:B24"/>
    <mergeCell ref="A1:H1"/>
    <mergeCell ref="A3:A7"/>
    <mergeCell ref="B3:B7"/>
    <mergeCell ref="C3:C7"/>
    <mergeCell ref="D3:D7"/>
    <mergeCell ref="E3:G7"/>
    <mergeCell ref="H3:H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smharris</dc:creator>
  <cp:keywords/>
  <dc:description/>
  <cp:lastModifiedBy>smharris</cp:lastModifiedBy>
  <dcterms:created xsi:type="dcterms:W3CDTF">2009-10-14T15:38:25Z</dcterms:created>
  <dcterms:modified xsi:type="dcterms:W3CDTF">2009-10-14T15:41:42Z</dcterms:modified>
  <cp:category/>
  <cp:version/>
  <cp:contentType/>
  <cp:contentStatus/>
</cp:coreProperties>
</file>