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<sst xmlns="http://schemas.openxmlformats.org/spreadsheetml/2006/main" count="247" uniqueCount="72">
  <si>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</si>
  <si>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</si>
  <si>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</si>
  <si>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</si>
  <si>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</si>
  <si>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</si>
  <si>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</si>
  <si>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</si>
  <si>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</si>
  <si>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</si>
  <si>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 xml:space="preserve">   Not-for profits</t>
  </si>
  <si>
    <t xml:space="preserve">   Farms</t>
  </si>
  <si>
    <t>State, Local, or Tribal Governments</t>
  </si>
  <si>
    <t>Description</t>
  </si>
  <si>
    <t>CURRENT INVENTORY</t>
  </si>
  <si>
    <t>Sub-total</t>
  </si>
  <si>
    <t>Current Inventory of Hours</t>
  </si>
  <si>
    <t>Difference</t>
  </si>
  <si>
    <t xml:space="preserve"> </t>
  </si>
  <si>
    <t>Total</t>
  </si>
  <si>
    <t xml:space="preserve">Section A: Burden by Affected Entity
</t>
  </si>
  <si>
    <t>Section B: Burden Impact Totals</t>
  </si>
  <si>
    <t>Section C: Burden by Regulation Group</t>
  </si>
  <si>
    <t>Individuals</t>
  </si>
  <si>
    <t>GRAND TOTAL</t>
  </si>
  <si>
    <t>Current # of Responses</t>
  </si>
  <si>
    <t>Current # of Respondents</t>
  </si>
  <si>
    <t>REVISED # OF RESPONDENTS</t>
  </si>
  <si>
    <t>REVISED # OF RESPONSES</t>
  </si>
  <si>
    <t>REVISED # OF BURDEN HOURS</t>
  </si>
  <si>
    <t>TOTAL # RESPONDENTS</t>
  </si>
  <si>
    <t>TOTAL # RESPONSES</t>
  </si>
  <si>
    <t>TOTAL # HOURS</t>
  </si>
  <si>
    <t>Business or other for-profits</t>
  </si>
  <si>
    <t>34 CFR 668.186 - 668.211</t>
  </si>
  <si>
    <t>Cohort default rates</t>
  </si>
  <si>
    <t>Institutions - Proprietary</t>
  </si>
  <si>
    <t>Institutions - Private</t>
  </si>
  <si>
    <t>Institutions - Public</t>
  </si>
  <si>
    <t>34 CFR 668.14(b)(31)</t>
  </si>
  <si>
    <t>Teach-out plans</t>
  </si>
  <si>
    <t>34 CFR 668.14(b)(30)</t>
  </si>
  <si>
    <t>Peer to peer</t>
  </si>
  <si>
    <t>34 CFR 668.43(a)(5)(iv)</t>
  </si>
  <si>
    <t>Plans for improving academics</t>
  </si>
  <si>
    <t>34 CFR 668.43(a)(7)</t>
  </si>
  <si>
    <t>34 CFR 668.43(a)(10)</t>
  </si>
  <si>
    <t>Unauthorized dist of copyrighted material</t>
  </si>
  <si>
    <t>34 CFR 668.46(b)</t>
  </si>
  <si>
    <t>Missing student notification-Ann Report</t>
  </si>
  <si>
    <t>34 CFR 668.46(c)(3)</t>
  </si>
  <si>
    <t>Hate crime reporting</t>
  </si>
  <si>
    <t>34 CFR 668.46(e)</t>
  </si>
  <si>
    <t>Timely warning &amp; emerg notification</t>
  </si>
  <si>
    <t>34 CFR 668.46(g)</t>
  </si>
  <si>
    <t>Emergency response &amp; eval</t>
  </si>
  <si>
    <t>34 CFR 668.46(h)</t>
  </si>
  <si>
    <t>Missing student notification</t>
  </si>
  <si>
    <t>Increase in burden</t>
  </si>
  <si>
    <t>1. 34 CFR 668.14(b)(30)</t>
  </si>
  <si>
    <t>2. 34 CFR 668.14(b)(31)</t>
  </si>
  <si>
    <t>3. 34 CFR 668.43(a)(5)(iv)</t>
  </si>
  <si>
    <t>4. 34 CFR 668.43(a)(7)</t>
  </si>
  <si>
    <t>Special Facilities for disabled students</t>
  </si>
  <si>
    <t>5. 34 CFR 668.43(a)(10)</t>
  </si>
  <si>
    <t>6. 34 CFR 668.46(b)</t>
  </si>
  <si>
    <t>7. 34 CFR 668.46(c)(3)</t>
  </si>
  <si>
    <t>8. 34 CFR 668.46(e)</t>
  </si>
  <si>
    <t>9. 34 CFR 668.46(g)</t>
  </si>
  <si>
    <t>11. 34 CFR 668.186 - 668.211</t>
  </si>
  <si>
    <t>10.  34 CFR 668.46.(h)</t>
  </si>
  <si>
    <t>OMB.1845.0022.v.6         Table.07.14.09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</si>
</sst>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3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zoomScalePageLayoutView="0" workbookViewId="0" topLeftCell="A39">
      <selection activeCell="F182" sqref="F182"/>
    </sheetView>
  </sheetViews>
  <sheetFormatPr defaultColWidth="9.140625" defaultRowHeight="12.75"/>
  <cols>
    <col min="1" max="1" width="36.28125" style="0" customWidth="1"/>
    <col min="2" max="2" width="20.00390625" style="0" customWidth="1"/>
    <col min="3" max="3" width="16.57421875" style="0" customWidth="1"/>
    <col min="4" max="4" width="15.7109375" style="0" customWidth="1"/>
    <col min="5" max="5" width="15.57421875" style="11" customWidth="1"/>
    <col min="6" max="6" width="11.8515625" style="0" customWidth="1"/>
    <col min="7" max="7" width="34.00390625" style="0" customWidth="1"/>
  </cols>
  <sheetData>
    <row r="1" spans="1:2" ht="13.5" thickBot="1">
      <c r="A1" t="s">
        <v>71</v>
      </c>
      <c r="B1" s="4"/>
    </row>
    <row r="2" spans="1:7" ht="13.5" thickBot="1">
      <c r="A2" s="2" t="s">
        <v>0</v>
      </c>
      <c r="B2" s="2" t="s">
        <v>1</v>
      </c>
      <c r="C2" s="2" t="s">
        <v>2</v>
      </c>
      <c r="D2" s="2" t="s">
        <v>3</v>
      </c>
      <c r="E2" s="12" t="s">
        <v>4</v>
      </c>
      <c r="F2" s="2" t="s">
        <v>5</v>
      </c>
      <c r="G2" s="2" t="s">
        <v>13</v>
      </c>
    </row>
    <row r="3" ht="25.5">
      <c r="A3" s="6" t="s">
        <v>20</v>
      </c>
    </row>
    <row r="4" ht="12.75">
      <c r="A4" s="1" t="s">
        <v>6</v>
      </c>
    </row>
    <row r="6" ht="12.75">
      <c r="A6" s="1" t="s">
        <v>7</v>
      </c>
    </row>
    <row r="7" spans="2:7" ht="12.75">
      <c r="B7" s="5"/>
      <c r="C7" s="3"/>
      <c r="D7" s="3"/>
      <c r="G7" s="5"/>
    </row>
    <row r="8" spans="2:7" ht="12.75">
      <c r="B8" s="5"/>
      <c r="C8" s="3"/>
      <c r="D8" s="3"/>
      <c r="G8" s="5"/>
    </row>
    <row r="9" spans="2:7" ht="12.75">
      <c r="B9" s="5"/>
      <c r="C9" s="3"/>
      <c r="D9" s="3"/>
      <c r="G9" s="5"/>
    </row>
    <row r="10" spans="2:7" ht="12.75">
      <c r="B10" s="5"/>
      <c r="C10" s="3"/>
      <c r="D10" s="3"/>
      <c r="G10" s="5"/>
    </row>
    <row r="11" spans="1:7" ht="12.75">
      <c r="A11" t="s">
        <v>15</v>
      </c>
      <c r="C11" s="8">
        <f>SUM(C7:C10)</f>
        <v>0</v>
      </c>
      <c r="D11" s="8">
        <f>SUM(D7:D10)</f>
        <v>0</v>
      </c>
      <c r="F11" s="8">
        <f>SUM(F7:F10)</f>
        <v>0</v>
      </c>
      <c r="G11" s="5" t="s">
        <v>58</v>
      </c>
    </row>
    <row r="12" spans="3:6" ht="12.75">
      <c r="C12" s="8"/>
      <c r="D12" s="8"/>
      <c r="F12" s="8"/>
    </row>
    <row r="13" spans="1:6" ht="12.75">
      <c r="A13" s="1" t="s">
        <v>8</v>
      </c>
      <c r="C13" s="8"/>
      <c r="D13" s="8"/>
      <c r="F13" s="8"/>
    </row>
    <row r="14" spans="1:6" ht="12.75">
      <c r="A14" t="s">
        <v>9</v>
      </c>
      <c r="C14" s="8"/>
      <c r="D14" s="8"/>
      <c r="F14" s="8"/>
    </row>
    <row r="15" spans="1:7" ht="12.75">
      <c r="A15" t="s">
        <v>36</v>
      </c>
      <c r="B15" t="s">
        <v>41</v>
      </c>
      <c r="C15" s="8">
        <v>2055</v>
      </c>
      <c r="D15" s="8">
        <v>2055</v>
      </c>
      <c r="E15" s="11">
        <v>16</v>
      </c>
      <c r="F15" s="8">
        <f>+C15*E15</f>
        <v>32880</v>
      </c>
      <c r="G15" s="7" t="s">
        <v>42</v>
      </c>
    </row>
    <row r="16" spans="3:6" ht="12.75">
      <c r="C16" s="8"/>
      <c r="D16" s="8"/>
      <c r="F16" s="8"/>
    </row>
    <row r="17" spans="1:7" ht="12.75">
      <c r="A17" t="s">
        <v>36</v>
      </c>
      <c r="B17" t="s">
        <v>39</v>
      </c>
      <c r="C17" s="8">
        <v>16</v>
      </c>
      <c r="D17" s="8">
        <v>16</v>
      </c>
      <c r="E17" s="11">
        <v>10</v>
      </c>
      <c r="F17" s="8">
        <v>160</v>
      </c>
      <c r="G17" t="s">
        <v>40</v>
      </c>
    </row>
    <row r="18" spans="3:6" ht="12.75">
      <c r="C18" s="8"/>
      <c r="D18" s="8"/>
      <c r="F18" s="8"/>
    </row>
    <row r="19" spans="1:7" ht="12.75">
      <c r="A19" t="s">
        <v>36</v>
      </c>
      <c r="B19" s="7" t="s">
        <v>43</v>
      </c>
      <c r="C19" s="8">
        <v>2055</v>
      </c>
      <c r="D19" s="8">
        <v>2055</v>
      </c>
      <c r="E19" s="11">
        <v>0.17</v>
      </c>
      <c r="F19" s="8">
        <f>+C19*E19</f>
        <v>349.35</v>
      </c>
      <c r="G19" s="7" t="s">
        <v>44</v>
      </c>
    </row>
    <row r="20" spans="3:6" ht="12.75">
      <c r="C20" s="8"/>
      <c r="D20" s="8"/>
      <c r="F20" s="8"/>
    </row>
    <row r="21" spans="1:7" ht="12.75">
      <c r="A21" t="s">
        <v>36</v>
      </c>
      <c r="B21" s="7" t="s">
        <v>45</v>
      </c>
      <c r="C21" s="8">
        <v>1</v>
      </c>
      <c r="D21" s="8">
        <v>1</v>
      </c>
      <c r="E21" s="11">
        <v>0.17</v>
      </c>
      <c r="F21" s="8">
        <f>+C21*E21</f>
        <v>0.17</v>
      </c>
      <c r="G21" s="7" t="s">
        <v>63</v>
      </c>
    </row>
    <row r="22" spans="3:6" ht="12.75">
      <c r="C22" s="8"/>
      <c r="D22" s="8"/>
      <c r="F22" s="8"/>
    </row>
    <row r="23" spans="1:7" ht="12.75">
      <c r="A23" t="s">
        <v>36</v>
      </c>
      <c r="B23" s="7" t="s">
        <v>46</v>
      </c>
      <c r="C23" s="8">
        <v>2055</v>
      </c>
      <c r="D23" s="8">
        <v>2055</v>
      </c>
      <c r="E23" s="11">
        <v>0.25</v>
      </c>
      <c r="F23" s="8">
        <f>+C23*E23</f>
        <v>513.75</v>
      </c>
      <c r="G23" s="7" t="s">
        <v>47</v>
      </c>
    </row>
    <row r="24" spans="3:6" ht="12.75">
      <c r="C24" s="8"/>
      <c r="D24" s="8"/>
      <c r="F24" s="8"/>
    </row>
    <row r="25" spans="1:7" ht="12.75">
      <c r="A25" t="s">
        <v>36</v>
      </c>
      <c r="B25" s="7" t="s">
        <v>48</v>
      </c>
      <c r="C25" s="8">
        <v>2055</v>
      </c>
      <c r="D25" s="8">
        <v>2055</v>
      </c>
      <c r="E25" s="11">
        <v>0.08</v>
      </c>
      <c r="F25" s="8">
        <f>+C25*E25</f>
        <v>164.4</v>
      </c>
      <c r="G25" s="7" t="s">
        <v>49</v>
      </c>
    </row>
    <row r="26" spans="2:7" ht="12.75">
      <c r="B26" s="7"/>
      <c r="C26" s="8"/>
      <c r="D26" s="8"/>
      <c r="F26" s="8"/>
      <c r="G26" s="7"/>
    </row>
    <row r="27" spans="1:7" ht="12.75">
      <c r="A27" t="s">
        <v>36</v>
      </c>
      <c r="B27" s="7" t="s">
        <v>50</v>
      </c>
      <c r="C27" s="8">
        <v>2055</v>
      </c>
      <c r="D27" s="8">
        <v>2055</v>
      </c>
      <c r="E27" s="11">
        <v>1</v>
      </c>
      <c r="F27" s="8">
        <f>+C27*E27</f>
        <v>2055</v>
      </c>
      <c r="G27" s="7" t="s">
        <v>51</v>
      </c>
    </row>
    <row r="28" spans="2:7" ht="12.75">
      <c r="B28" s="7"/>
      <c r="C28" s="8"/>
      <c r="D28" s="8"/>
      <c r="F28" s="8"/>
      <c r="G28" s="7"/>
    </row>
    <row r="29" spans="1:7" ht="12.75">
      <c r="A29" t="s">
        <v>36</v>
      </c>
      <c r="B29" s="7" t="s">
        <v>52</v>
      </c>
      <c r="C29" s="8">
        <v>2055</v>
      </c>
      <c r="D29" s="8">
        <v>2055</v>
      </c>
      <c r="E29" s="11">
        <v>0.25</v>
      </c>
      <c r="F29" s="8">
        <f>+C29*E29</f>
        <v>513.75</v>
      </c>
      <c r="G29" s="7" t="s">
        <v>53</v>
      </c>
    </row>
    <row r="30" spans="2:7" ht="12.75">
      <c r="B30" s="7"/>
      <c r="C30" s="8"/>
      <c r="D30" s="8"/>
      <c r="F30" s="8"/>
      <c r="G30" s="7"/>
    </row>
    <row r="31" spans="1:7" ht="12.75">
      <c r="A31" t="s">
        <v>36</v>
      </c>
      <c r="B31" s="7" t="s">
        <v>54</v>
      </c>
      <c r="C31" s="8">
        <v>2055</v>
      </c>
      <c r="D31" s="8">
        <v>2055</v>
      </c>
      <c r="E31" s="11">
        <v>2</v>
      </c>
      <c r="F31" s="8">
        <f>+C31*E31</f>
        <v>4110</v>
      </c>
      <c r="G31" s="7" t="s">
        <v>55</v>
      </c>
    </row>
    <row r="32" spans="2:7" ht="12.75">
      <c r="B32" s="7"/>
      <c r="C32" s="8"/>
      <c r="D32" s="8"/>
      <c r="F32" s="8"/>
      <c r="G32" s="7"/>
    </row>
    <row r="33" spans="1:7" ht="12.75">
      <c r="A33" t="s">
        <v>36</v>
      </c>
      <c r="B33" s="7" t="s">
        <v>56</v>
      </c>
      <c r="C33" s="8">
        <v>62</v>
      </c>
      <c r="D33" s="8">
        <v>62</v>
      </c>
      <c r="E33" s="11">
        <v>0.67</v>
      </c>
      <c r="F33" s="8">
        <f>+C33*E33</f>
        <v>41.54</v>
      </c>
      <c r="G33" s="7" t="s">
        <v>57</v>
      </c>
    </row>
    <row r="34" spans="3:6" ht="12.75">
      <c r="C34" s="8"/>
      <c r="D34" s="8"/>
      <c r="F34" s="8"/>
    </row>
    <row r="35" spans="1:7" ht="25.5">
      <c r="A35" t="s">
        <v>36</v>
      </c>
      <c r="B35" s="5" t="s">
        <v>34</v>
      </c>
      <c r="C35" s="8">
        <v>174</v>
      </c>
      <c r="D35" s="8">
        <v>174</v>
      </c>
      <c r="E35" s="11">
        <v>1.5</v>
      </c>
      <c r="F35" s="8">
        <f>-(D35*E35)</f>
        <v>-261</v>
      </c>
      <c r="G35" t="s">
        <v>35</v>
      </c>
    </row>
    <row r="36" spans="2:6" ht="12.75">
      <c r="B36" s="5"/>
      <c r="C36" s="8"/>
      <c r="D36" s="8"/>
      <c r="F36" s="8"/>
    </row>
    <row r="37" spans="2:7" ht="12.75">
      <c r="B37" s="5"/>
      <c r="C37" s="8"/>
      <c r="D37" s="8"/>
      <c r="F37" s="8"/>
      <c r="G37" s="5"/>
    </row>
    <row r="38" spans="2:7" ht="12.75">
      <c r="B38" s="5"/>
      <c r="C38" s="8"/>
      <c r="D38" s="8"/>
      <c r="F38" s="8"/>
      <c r="G38" s="5"/>
    </row>
    <row r="39" spans="1:7" ht="12.75">
      <c r="A39" t="s">
        <v>15</v>
      </c>
      <c r="C39" s="8">
        <f>SUM(C15:C38)</f>
        <v>14638</v>
      </c>
      <c r="D39" s="8">
        <f>SUM(D15:D38)</f>
        <v>14638</v>
      </c>
      <c r="F39" s="8">
        <f>SUM(F15:F38)</f>
        <v>40526.96</v>
      </c>
      <c r="G39" s="9" t="s">
        <v>58</v>
      </c>
    </row>
    <row r="40" spans="3:6" ht="12.75">
      <c r="C40" s="8"/>
      <c r="D40" s="8"/>
      <c r="F40" s="8"/>
    </row>
    <row r="41" spans="1:6" ht="12.75">
      <c r="A41" s="1" t="s">
        <v>10</v>
      </c>
      <c r="C41" s="8"/>
      <c r="D41" s="8"/>
      <c r="F41" s="8"/>
    </row>
    <row r="42" spans="1:7" ht="12.75">
      <c r="A42" t="s">
        <v>37</v>
      </c>
      <c r="B42" t="s">
        <v>41</v>
      </c>
      <c r="C42" s="8">
        <v>1745</v>
      </c>
      <c r="D42" s="8">
        <v>1745</v>
      </c>
      <c r="E42" s="11">
        <v>16</v>
      </c>
      <c r="F42" s="8">
        <f>+C42*E42</f>
        <v>27920</v>
      </c>
      <c r="G42" s="7" t="s">
        <v>42</v>
      </c>
    </row>
    <row r="43" spans="3:6" ht="12.75">
      <c r="C43" s="8"/>
      <c r="D43" s="8"/>
      <c r="F43" s="8"/>
    </row>
    <row r="44" spans="1:7" ht="12.75">
      <c r="A44" t="s">
        <v>37</v>
      </c>
      <c r="B44" s="7" t="s">
        <v>43</v>
      </c>
      <c r="C44" s="8">
        <v>1745</v>
      </c>
      <c r="D44" s="8">
        <v>1745</v>
      </c>
      <c r="E44" s="11">
        <v>0.17</v>
      </c>
      <c r="F44" s="8">
        <f>+C44*E44</f>
        <v>296.65000000000003</v>
      </c>
      <c r="G44" s="7" t="s">
        <v>44</v>
      </c>
    </row>
    <row r="45" spans="3:6" ht="12.75">
      <c r="C45" s="8"/>
      <c r="D45" s="8"/>
      <c r="F45" s="8"/>
    </row>
    <row r="46" spans="1:7" ht="12.75">
      <c r="A46" t="s">
        <v>37</v>
      </c>
      <c r="B46" s="7" t="s">
        <v>45</v>
      </c>
      <c r="C46" s="8">
        <v>60</v>
      </c>
      <c r="D46" s="8">
        <v>60</v>
      </c>
      <c r="E46" s="11">
        <v>0.17</v>
      </c>
      <c r="F46" s="8">
        <f>+C46*E46</f>
        <v>10.200000000000001</v>
      </c>
      <c r="G46" s="7" t="s">
        <v>63</v>
      </c>
    </row>
    <row r="47" spans="3:6" ht="12.75">
      <c r="C47" s="8"/>
      <c r="D47" s="8"/>
      <c r="F47" s="8"/>
    </row>
    <row r="48" spans="1:7" ht="12.75">
      <c r="A48" t="s">
        <v>37</v>
      </c>
      <c r="B48" s="7" t="s">
        <v>46</v>
      </c>
      <c r="C48" s="8">
        <v>1745</v>
      </c>
      <c r="D48" s="8">
        <v>1745</v>
      </c>
      <c r="E48" s="11">
        <v>0.25</v>
      </c>
      <c r="F48" s="8">
        <f>+C48*E48</f>
        <v>436.25</v>
      </c>
      <c r="G48" s="7" t="s">
        <v>47</v>
      </c>
    </row>
    <row r="49" spans="2:7" ht="12.75">
      <c r="B49" s="7"/>
      <c r="C49" s="8"/>
      <c r="D49" s="8"/>
      <c r="F49" s="8"/>
      <c r="G49" s="7"/>
    </row>
    <row r="50" spans="1:7" ht="12.75">
      <c r="A50" t="s">
        <v>37</v>
      </c>
      <c r="B50" s="7" t="s">
        <v>48</v>
      </c>
      <c r="C50" s="8">
        <v>1745</v>
      </c>
      <c r="D50" s="8">
        <v>1745</v>
      </c>
      <c r="E50" s="11">
        <v>0.08</v>
      </c>
      <c r="F50" s="8">
        <f>+C50*E50</f>
        <v>139.6</v>
      </c>
      <c r="G50" s="7" t="s">
        <v>49</v>
      </c>
    </row>
    <row r="51" spans="2:7" ht="12.75">
      <c r="B51" s="7"/>
      <c r="C51" s="8"/>
      <c r="D51" s="8"/>
      <c r="F51" s="8"/>
      <c r="G51" s="7"/>
    </row>
    <row r="52" spans="1:7" ht="12.75">
      <c r="A52" t="s">
        <v>37</v>
      </c>
      <c r="B52" s="7" t="s">
        <v>50</v>
      </c>
      <c r="C52" s="8">
        <v>1745</v>
      </c>
      <c r="D52" s="8">
        <v>1745</v>
      </c>
      <c r="E52" s="11">
        <v>1</v>
      </c>
      <c r="F52" s="8">
        <f>+C52*E52</f>
        <v>1745</v>
      </c>
      <c r="G52" s="7" t="s">
        <v>51</v>
      </c>
    </row>
    <row r="53" spans="2:7" ht="12.75">
      <c r="B53" s="7"/>
      <c r="C53" s="8"/>
      <c r="D53" s="8"/>
      <c r="F53" s="8"/>
      <c r="G53" s="7"/>
    </row>
    <row r="54" spans="1:7" ht="12.75">
      <c r="A54" t="s">
        <v>37</v>
      </c>
      <c r="B54" s="7" t="s">
        <v>52</v>
      </c>
      <c r="C54" s="8">
        <v>1745</v>
      </c>
      <c r="D54" s="8">
        <v>1745</v>
      </c>
      <c r="E54" s="11">
        <v>0.25</v>
      </c>
      <c r="F54" s="8">
        <f>+C54*E54</f>
        <v>436.25</v>
      </c>
      <c r="G54" s="7" t="s">
        <v>53</v>
      </c>
    </row>
    <row r="55" spans="2:7" ht="12.75">
      <c r="B55" s="7"/>
      <c r="C55" s="8"/>
      <c r="D55" s="8"/>
      <c r="F55" s="8"/>
      <c r="G55" s="7"/>
    </row>
    <row r="56" spans="1:7" ht="12.75">
      <c r="A56" t="s">
        <v>37</v>
      </c>
      <c r="B56" s="7" t="s">
        <v>54</v>
      </c>
      <c r="C56" s="8">
        <v>1745</v>
      </c>
      <c r="D56" s="8">
        <v>1745</v>
      </c>
      <c r="E56" s="11">
        <v>2</v>
      </c>
      <c r="F56" s="8">
        <f>+C56*E56</f>
        <v>3490</v>
      </c>
      <c r="G56" s="7" t="s">
        <v>55</v>
      </c>
    </row>
    <row r="57" spans="2:7" ht="12.75">
      <c r="B57" s="7"/>
      <c r="C57" s="8"/>
      <c r="D57" s="8"/>
      <c r="F57" s="8"/>
      <c r="G57" s="7"/>
    </row>
    <row r="58" spans="1:7" ht="12.75">
      <c r="A58" t="s">
        <v>37</v>
      </c>
      <c r="B58" s="7" t="s">
        <v>56</v>
      </c>
      <c r="C58" s="8">
        <v>1658</v>
      </c>
      <c r="D58" s="8">
        <v>1658</v>
      </c>
      <c r="E58" s="11">
        <v>0.67</v>
      </c>
      <c r="F58" s="8">
        <f>+C58*E58</f>
        <v>1110.8600000000001</v>
      </c>
      <c r="G58" s="7" t="s">
        <v>57</v>
      </c>
    </row>
    <row r="59" spans="3:6" ht="12.75">
      <c r="C59" s="8"/>
      <c r="D59" s="8"/>
      <c r="F59" s="8"/>
    </row>
    <row r="60" spans="1:7" ht="25.5">
      <c r="A60" t="s">
        <v>37</v>
      </c>
      <c r="B60" s="5" t="s">
        <v>34</v>
      </c>
      <c r="C60" s="8">
        <v>150</v>
      </c>
      <c r="D60" s="8">
        <v>150</v>
      </c>
      <c r="E60" s="11">
        <v>1.5</v>
      </c>
      <c r="F60" s="8">
        <f>-(D60*E60)</f>
        <v>-225</v>
      </c>
      <c r="G60" t="s">
        <v>35</v>
      </c>
    </row>
    <row r="61" spans="2:7" ht="12.75">
      <c r="B61" s="5"/>
      <c r="C61" s="8"/>
      <c r="D61" s="8"/>
      <c r="F61" s="8"/>
      <c r="G61" s="5"/>
    </row>
    <row r="62" spans="2:7" ht="12.75">
      <c r="B62" s="5"/>
      <c r="C62" s="8"/>
      <c r="D62" s="8"/>
      <c r="F62" s="8"/>
      <c r="G62" s="5"/>
    </row>
    <row r="63" spans="2:7" ht="12.75">
      <c r="B63" s="5"/>
      <c r="C63" s="8"/>
      <c r="D63" s="8"/>
      <c r="F63" s="8"/>
      <c r="G63" s="5"/>
    </row>
    <row r="64" spans="1:7" ht="12.75">
      <c r="A64" t="s">
        <v>15</v>
      </c>
      <c r="C64" s="8">
        <f>SUM(C42:C63)</f>
        <v>14083</v>
      </c>
      <c r="D64" s="8">
        <f>SUM(D42:D63)</f>
        <v>14083</v>
      </c>
      <c r="F64" s="8">
        <f>SUM(F42:F63)</f>
        <v>35359.81</v>
      </c>
      <c r="G64" s="9" t="s">
        <v>58</v>
      </c>
    </row>
    <row r="65" spans="3:6" ht="12.75">
      <c r="C65" s="8"/>
      <c r="D65" s="8"/>
      <c r="F65" s="8"/>
    </row>
    <row r="66" spans="1:6" ht="12.75">
      <c r="A66" s="1" t="s">
        <v>11</v>
      </c>
      <c r="C66" s="8"/>
      <c r="D66" s="8"/>
      <c r="F66" s="8"/>
    </row>
    <row r="67" spans="3:6" ht="12.75">
      <c r="C67" s="8"/>
      <c r="D67" s="8"/>
      <c r="F67" s="8"/>
    </row>
    <row r="68" spans="1:6" ht="12.75">
      <c r="A68" s="1" t="s">
        <v>12</v>
      </c>
      <c r="C68" s="8"/>
      <c r="D68" s="8"/>
      <c r="F68" s="8"/>
    </row>
    <row r="69" spans="1:7" ht="12.75">
      <c r="A69" t="s">
        <v>38</v>
      </c>
      <c r="B69" t="s">
        <v>41</v>
      </c>
      <c r="C69" s="8">
        <v>1895</v>
      </c>
      <c r="D69" s="8">
        <v>1895</v>
      </c>
      <c r="E69" s="11">
        <v>16</v>
      </c>
      <c r="F69" s="8">
        <f>+C69*E69</f>
        <v>30320</v>
      </c>
      <c r="G69" s="7" t="s">
        <v>42</v>
      </c>
    </row>
    <row r="70" spans="1:6" ht="12.75">
      <c r="A70" s="1"/>
      <c r="C70" s="8"/>
      <c r="D70" s="8"/>
      <c r="F70" s="8"/>
    </row>
    <row r="71" spans="1:7" ht="12.75">
      <c r="A71" t="s">
        <v>38</v>
      </c>
      <c r="B71" s="7" t="s">
        <v>43</v>
      </c>
      <c r="C71" s="8">
        <v>1895</v>
      </c>
      <c r="D71" s="8">
        <v>1895</v>
      </c>
      <c r="E71" s="11">
        <v>0.17</v>
      </c>
      <c r="F71" s="8">
        <f>+C71*E71</f>
        <v>322.15000000000003</v>
      </c>
      <c r="G71" s="7" t="s">
        <v>44</v>
      </c>
    </row>
    <row r="72" spans="1:6" ht="12.75">
      <c r="A72" s="1"/>
      <c r="C72" s="8"/>
      <c r="D72" s="8"/>
      <c r="F72" s="8"/>
    </row>
    <row r="73" spans="1:7" ht="12.75">
      <c r="A73" t="s">
        <v>38</v>
      </c>
      <c r="B73" s="7" t="s">
        <v>45</v>
      </c>
      <c r="C73" s="8">
        <v>200</v>
      </c>
      <c r="D73" s="8">
        <v>200</v>
      </c>
      <c r="E73" s="11">
        <v>0.17</v>
      </c>
      <c r="F73" s="8">
        <f>+C73*E73</f>
        <v>34</v>
      </c>
      <c r="G73" s="7" t="s">
        <v>63</v>
      </c>
    </row>
    <row r="74" spans="1:6" ht="12.75">
      <c r="A74" s="1"/>
      <c r="C74" s="8"/>
      <c r="D74" s="8"/>
      <c r="F74" s="8"/>
    </row>
    <row r="75" spans="1:7" ht="12.75">
      <c r="A75" t="s">
        <v>38</v>
      </c>
      <c r="B75" s="7" t="s">
        <v>46</v>
      </c>
      <c r="C75" s="8">
        <v>1895</v>
      </c>
      <c r="D75" s="8">
        <v>1895</v>
      </c>
      <c r="E75" s="11">
        <v>0.25</v>
      </c>
      <c r="F75" s="8">
        <f>+C75*E75</f>
        <v>473.75</v>
      </c>
      <c r="G75" s="7" t="s">
        <v>47</v>
      </c>
    </row>
    <row r="76" spans="2:7" ht="12.75">
      <c r="B76" s="7"/>
      <c r="C76" s="8"/>
      <c r="D76" s="8"/>
      <c r="F76" s="8"/>
      <c r="G76" s="7"/>
    </row>
    <row r="77" spans="1:7" ht="12.75">
      <c r="A77" t="s">
        <v>38</v>
      </c>
      <c r="B77" s="7" t="s">
        <v>48</v>
      </c>
      <c r="C77" s="8">
        <v>1895</v>
      </c>
      <c r="D77" s="8">
        <v>1895</v>
      </c>
      <c r="E77" s="11">
        <v>0.08</v>
      </c>
      <c r="F77" s="8">
        <f>+C77*E77</f>
        <v>151.6</v>
      </c>
      <c r="G77" s="7" t="s">
        <v>49</v>
      </c>
    </row>
    <row r="78" spans="2:7" ht="12.75">
      <c r="B78" s="7"/>
      <c r="C78" s="8"/>
      <c r="D78" s="8"/>
      <c r="F78" s="8"/>
      <c r="G78" s="7"/>
    </row>
    <row r="79" spans="1:7" ht="12.75">
      <c r="A79" t="s">
        <v>38</v>
      </c>
      <c r="B79" s="7" t="s">
        <v>50</v>
      </c>
      <c r="C79" s="8">
        <v>1895</v>
      </c>
      <c r="D79" s="8">
        <v>1895</v>
      </c>
      <c r="E79" s="11">
        <v>1</v>
      </c>
      <c r="F79" s="8">
        <f>+C79*E79</f>
        <v>1895</v>
      </c>
      <c r="G79" s="7" t="s">
        <v>51</v>
      </c>
    </row>
    <row r="80" spans="2:7" ht="12.75">
      <c r="B80" s="7"/>
      <c r="C80" s="8"/>
      <c r="D80" s="8"/>
      <c r="F80" s="8"/>
      <c r="G80" s="7"/>
    </row>
    <row r="81" spans="1:7" ht="12.75">
      <c r="A81" t="s">
        <v>38</v>
      </c>
      <c r="B81" s="7" t="s">
        <v>52</v>
      </c>
      <c r="C81" s="8">
        <v>1895</v>
      </c>
      <c r="D81" s="8">
        <v>1895</v>
      </c>
      <c r="E81" s="11">
        <v>0.25</v>
      </c>
      <c r="F81" s="8">
        <f>+C81*E81</f>
        <v>473.75</v>
      </c>
      <c r="G81" s="7" t="s">
        <v>53</v>
      </c>
    </row>
    <row r="82" spans="2:7" ht="12.75">
      <c r="B82" s="7"/>
      <c r="C82" s="8"/>
      <c r="D82" s="8"/>
      <c r="F82" s="8"/>
      <c r="G82" s="7"/>
    </row>
    <row r="83" spans="1:7" ht="12.75">
      <c r="A83" t="s">
        <v>38</v>
      </c>
      <c r="B83" s="7" t="s">
        <v>54</v>
      </c>
      <c r="C83" s="8">
        <v>1895</v>
      </c>
      <c r="D83" s="8">
        <v>1895</v>
      </c>
      <c r="E83" s="11">
        <v>2</v>
      </c>
      <c r="F83" s="8">
        <f>+C83*E83</f>
        <v>3790</v>
      </c>
      <c r="G83" s="7" t="s">
        <v>55</v>
      </c>
    </row>
    <row r="84" spans="2:7" ht="12.75">
      <c r="B84" s="7"/>
      <c r="C84" s="8"/>
      <c r="D84" s="8"/>
      <c r="F84" s="8"/>
      <c r="G84" s="7"/>
    </row>
    <row r="85" spans="1:7" ht="12.75">
      <c r="A85" t="s">
        <v>38</v>
      </c>
      <c r="B85" s="7" t="s">
        <v>56</v>
      </c>
      <c r="C85" s="8">
        <v>1895</v>
      </c>
      <c r="D85" s="8">
        <v>1895</v>
      </c>
      <c r="E85" s="11">
        <v>0.67</v>
      </c>
      <c r="F85" s="8">
        <f>+C85*E85</f>
        <v>1269.65</v>
      </c>
      <c r="G85" s="7" t="s">
        <v>57</v>
      </c>
    </row>
    <row r="86" spans="1:6" ht="12.75">
      <c r="A86" s="1"/>
      <c r="C86" s="8"/>
      <c r="D86" s="8"/>
      <c r="F86" s="8"/>
    </row>
    <row r="87" spans="1:7" ht="25.5">
      <c r="A87" t="s">
        <v>38</v>
      </c>
      <c r="B87" s="5" t="s">
        <v>34</v>
      </c>
      <c r="C87" s="8">
        <v>159</v>
      </c>
      <c r="D87" s="8">
        <v>159</v>
      </c>
      <c r="E87" s="11">
        <v>1.5</v>
      </c>
      <c r="F87" s="8">
        <f>-(D87*E87)</f>
        <v>-238.5</v>
      </c>
      <c r="G87" t="s">
        <v>35</v>
      </c>
    </row>
    <row r="88" spans="2:7" ht="12.75">
      <c r="B88" s="5"/>
      <c r="C88" s="8"/>
      <c r="D88" s="8"/>
      <c r="F88" s="8"/>
      <c r="G88" s="5"/>
    </row>
    <row r="89" spans="2:7" ht="12.75">
      <c r="B89" s="5"/>
      <c r="C89" s="8"/>
      <c r="D89" s="8"/>
      <c r="F89" s="8"/>
      <c r="G89" s="5"/>
    </row>
    <row r="90" spans="2:7" ht="12.75">
      <c r="B90" s="5"/>
      <c r="C90" s="8"/>
      <c r="D90" s="8"/>
      <c r="F90" s="8"/>
      <c r="G90" s="5"/>
    </row>
    <row r="91" spans="1:7" ht="12.75">
      <c r="A91" t="s">
        <v>15</v>
      </c>
      <c r="C91" s="8">
        <f>SUM(C69:C90)</f>
        <v>15519</v>
      </c>
      <c r="D91" s="8">
        <f>SUM(D69:D90)</f>
        <v>15519</v>
      </c>
      <c r="F91" s="8">
        <v>38492</v>
      </c>
      <c r="G91" s="9" t="s">
        <v>58</v>
      </c>
    </row>
    <row r="92" spans="3:6" ht="12.75">
      <c r="C92" s="8"/>
      <c r="D92" s="8"/>
      <c r="F92" s="8"/>
    </row>
    <row r="93" spans="1:6" ht="12.75">
      <c r="A93" s="1" t="s">
        <v>21</v>
      </c>
      <c r="C93" s="8"/>
      <c r="D93" s="8"/>
      <c r="F93" s="8"/>
    </row>
    <row r="94" spans="1:6" ht="12.75">
      <c r="A94" s="1" t="s">
        <v>19</v>
      </c>
      <c r="B94" s="1"/>
      <c r="C94" s="10">
        <f>C11+C39+C64+C91</f>
        <v>44240</v>
      </c>
      <c r="D94" s="10">
        <f>D11+D39+D64+D91</f>
        <v>44240</v>
      </c>
      <c r="E94" s="13" t="s">
        <v>18</v>
      </c>
      <c r="F94" s="10">
        <f>F11+F39+F64+F91</f>
        <v>114378.76999999999</v>
      </c>
    </row>
    <row r="95" spans="3:6" ht="12.75">
      <c r="C95" s="8"/>
      <c r="D95" s="8"/>
      <c r="F95" s="8"/>
    </row>
    <row r="96" spans="1:6" ht="12.75">
      <c r="A96" s="1" t="s">
        <v>14</v>
      </c>
      <c r="C96" s="8"/>
      <c r="D96" s="8"/>
      <c r="F96" s="8"/>
    </row>
    <row r="97" spans="1:6" ht="12.75">
      <c r="A97" t="s">
        <v>26</v>
      </c>
      <c r="C97" s="8">
        <v>409364</v>
      </c>
      <c r="D97" s="8"/>
      <c r="F97" s="8"/>
    </row>
    <row r="98" spans="1:6" ht="12.75">
      <c r="A98" s="7" t="s">
        <v>25</v>
      </c>
      <c r="C98" s="8"/>
      <c r="D98" s="8">
        <v>245368</v>
      </c>
      <c r="F98" s="8"/>
    </row>
    <row r="99" spans="1:6" ht="12.75">
      <c r="A99" t="s">
        <v>16</v>
      </c>
      <c r="C99" s="8"/>
      <c r="D99" s="8"/>
      <c r="F99" s="8">
        <v>1191391</v>
      </c>
    </row>
    <row r="100" spans="3:6" ht="12.75">
      <c r="C100" s="8"/>
      <c r="D100" s="8"/>
      <c r="F100" s="8"/>
    </row>
    <row r="101" spans="1:6" ht="12.75">
      <c r="A101" s="1" t="s">
        <v>27</v>
      </c>
      <c r="C101" s="8">
        <f>C94</f>
        <v>44240</v>
      </c>
      <c r="D101" s="8"/>
      <c r="F101" s="8"/>
    </row>
    <row r="102" spans="1:6" ht="12.75">
      <c r="A102" t="s">
        <v>28</v>
      </c>
      <c r="C102" s="8"/>
      <c r="D102" s="8">
        <f>D94</f>
        <v>44240</v>
      </c>
      <c r="F102" s="8"/>
    </row>
    <row r="103" spans="1:6" ht="12.75">
      <c r="A103" s="1" t="s">
        <v>29</v>
      </c>
      <c r="C103" s="8"/>
      <c r="D103" s="8"/>
      <c r="F103" s="8">
        <f>F94</f>
        <v>114378.76999999999</v>
      </c>
    </row>
    <row r="104" spans="1:6" ht="12.75">
      <c r="A104" s="1"/>
      <c r="C104" s="8"/>
      <c r="D104" s="8"/>
      <c r="F104" s="8"/>
    </row>
    <row r="105" spans="1:6" ht="12.75">
      <c r="A105" s="1" t="s">
        <v>30</v>
      </c>
      <c r="C105" s="10">
        <f>SUM(C97:C104)</f>
        <v>453604</v>
      </c>
      <c r="D105" s="10"/>
      <c r="E105" s="13"/>
      <c r="F105" s="10"/>
    </row>
    <row r="106" spans="1:6" ht="12.75">
      <c r="A106" s="1" t="s">
        <v>31</v>
      </c>
      <c r="C106" s="10"/>
      <c r="D106" s="10">
        <f>SUM(D98:D105)</f>
        <v>289608</v>
      </c>
      <c r="E106" s="13"/>
      <c r="F106" s="10"/>
    </row>
    <row r="107" spans="1:6" ht="12.75">
      <c r="A107" s="1" t="s">
        <v>32</v>
      </c>
      <c r="C107" s="10"/>
      <c r="D107" s="10"/>
      <c r="E107" s="13"/>
      <c r="F107" s="10">
        <f>SUM(F99:F103)</f>
        <v>1305769.77</v>
      </c>
    </row>
    <row r="108" spans="3:6" ht="12.75">
      <c r="C108" s="8"/>
      <c r="D108" s="8"/>
      <c r="F108" s="8"/>
    </row>
    <row r="109" spans="1:6" ht="12.75">
      <c r="A109" t="s">
        <v>17</v>
      </c>
      <c r="C109" s="8"/>
      <c r="D109" s="8"/>
      <c r="F109" s="8">
        <f>+F94</f>
        <v>114378.76999999999</v>
      </c>
    </row>
    <row r="110" spans="3:6" ht="12.75">
      <c r="C110" s="8"/>
      <c r="D110" s="8"/>
      <c r="F110" s="8"/>
    </row>
    <row r="111" spans="1:6" ht="12.75">
      <c r="A111" s="1" t="s">
        <v>22</v>
      </c>
      <c r="C111" s="8"/>
      <c r="D111" s="8"/>
      <c r="F111" s="8"/>
    </row>
    <row r="112" spans="1:6" ht="12.75">
      <c r="A112" s="1" t="s">
        <v>59</v>
      </c>
      <c r="C112" s="8"/>
      <c r="D112" s="8"/>
      <c r="F112" s="8"/>
    </row>
    <row r="113" spans="1:7" ht="12.75">
      <c r="A113" t="s">
        <v>36</v>
      </c>
      <c r="B113" t="s">
        <v>41</v>
      </c>
      <c r="C113" s="8">
        <v>2055</v>
      </c>
      <c r="D113" s="8">
        <v>2055</v>
      </c>
      <c r="E113" s="11">
        <v>16</v>
      </c>
      <c r="F113" s="8">
        <f>+C113*E113</f>
        <v>32880</v>
      </c>
      <c r="G113" s="7" t="s">
        <v>42</v>
      </c>
    </row>
    <row r="114" spans="1:7" ht="12.75">
      <c r="A114" t="s">
        <v>37</v>
      </c>
      <c r="B114" t="s">
        <v>41</v>
      </c>
      <c r="C114" s="8">
        <v>1745</v>
      </c>
      <c r="D114" s="8">
        <v>1745</v>
      </c>
      <c r="E114" s="11">
        <v>16</v>
      </c>
      <c r="F114" s="8">
        <f>+C114*E114</f>
        <v>27920</v>
      </c>
      <c r="G114" s="7" t="s">
        <v>42</v>
      </c>
    </row>
    <row r="115" spans="1:7" ht="12.75">
      <c r="A115" t="s">
        <v>38</v>
      </c>
      <c r="B115" t="s">
        <v>41</v>
      </c>
      <c r="C115" s="8">
        <v>1895</v>
      </c>
      <c r="D115" s="8">
        <v>1895</v>
      </c>
      <c r="E115" s="11">
        <v>16</v>
      </c>
      <c r="F115" s="8">
        <f>+C115*E115</f>
        <v>30320</v>
      </c>
      <c r="G115" s="7" t="s">
        <v>42</v>
      </c>
    </row>
    <row r="116" spans="1:6" ht="12.75">
      <c r="A116" s="1"/>
      <c r="C116" s="8"/>
      <c r="D116" s="8"/>
      <c r="F116" s="8"/>
    </row>
    <row r="117" spans="1:6" ht="12.75">
      <c r="A117" s="1" t="s">
        <v>15</v>
      </c>
      <c r="C117" s="8">
        <f>SUM(C113:C115)</f>
        <v>5695</v>
      </c>
      <c r="D117" s="8">
        <f>SUM(D113:D115)</f>
        <v>5695</v>
      </c>
      <c r="F117" s="8">
        <f>SUM(F113:F115)</f>
        <v>91120</v>
      </c>
    </row>
    <row r="118" spans="1:6" ht="12.75">
      <c r="A118" s="1"/>
      <c r="C118" s="8"/>
      <c r="D118" s="8"/>
      <c r="F118" s="8"/>
    </row>
    <row r="119" spans="1:6" ht="12.75">
      <c r="A119" s="1" t="s">
        <v>60</v>
      </c>
      <c r="C119" s="8"/>
      <c r="D119" s="8"/>
      <c r="F119" s="8"/>
    </row>
    <row r="120" spans="1:7" ht="12.75">
      <c r="A120" t="s">
        <v>36</v>
      </c>
      <c r="B120" t="s">
        <v>39</v>
      </c>
      <c r="C120" s="8">
        <v>16</v>
      </c>
      <c r="D120" s="8">
        <v>16</v>
      </c>
      <c r="E120" s="11">
        <v>10</v>
      </c>
      <c r="F120" s="8">
        <v>160</v>
      </c>
      <c r="G120" t="s">
        <v>40</v>
      </c>
    </row>
    <row r="121" spans="1:6" ht="12.75">
      <c r="A121" s="1"/>
      <c r="C121" s="8"/>
      <c r="D121" s="8"/>
      <c r="F121" s="8"/>
    </row>
    <row r="122" spans="1:6" ht="12.75">
      <c r="A122" s="1" t="s">
        <v>15</v>
      </c>
      <c r="C122" s="8">
        <f>SUM(C118:C120)</f>
        <v>16</v>
      </c>
      <c r="D122" s="8">
        <f>SUM(D118:D120)</f>
        <v>16</v>
      </c>
      <c r="F122" s="8">
        <f>SUM(F118:F120)</f>
        <v>160</v>
      </c>
    </row>
    <row r="123" spans="1:6" ht="12.75">
      <c r="A123" s="1"/>
      <c r="C123" s="8"/>
      <c r="D123" s="8"/>
      <c r="F123" s="8"/>
    </row>
    <row r="124" spans="1:6" ht="12.75">
      <c r="A124" s="1" t="s">
        <v>61</v>
      </c>
      <c r="C124" s="8"/>
      <c r="D124" s="8"/>
      <c r="F124" s="8"/>
    </row>
    <row r="125" spans="1:7" ht="12.75">
      <c r="A125" t="s">
        <v>36</v>
      </c>
      <c r="B125" s="7" t="s">
        <v>43</v>
      </c>
      <c r="C125" s="8">
        <v>2055</v>
      </c>
      <c r="D125" s="8">
        <v>2055</v>
      </c>
      <c r="E125" s="11">
        <v>0.17</v>
      </c>
      <c r="F125" s="8">
        <f>+C125*E125</f>
        <v>349.35</v>
      </c>
      <c r="G125" s="7" t="s">
        <v>44</v>
      </c>
    </row>
    <row r="126" spans="1:7" ht="12.75">
      <c r="A126" t="s">
        <v>37</v>
      </c>
      <c r="B126" s="7" t="s">
        <v>43</v>
      </c>
      <c r="C126" s="8">
        <v>1745</v>
      </c>
      <c r="D126" s="8">
        <v>1745</v>
      </c>
      <c r="E126" s="11">
        <v>0.17</v>
      </c>
      <c r="F126" s="8">
        <f>+C126*E126</f>
        <v>296.65000000000003</v>
      </c>
      <c r="G126" s="7" t="s">
        <v>44</v>
      </c>
    </row>
    <row r="127" spans="1:7" ht="12.75">
      <c r="A127" t="s">
        <v>38</v>
      </c>
      <c r="B127" s="7" t="s">
        <v>43</v>
      </c>
      <c r="C127" s="8">
        <v>1895</v>
      </c>
      <c r="D127" s="8">
        <v>1895</v>
      </c>
      <c r="E127" s="11">
        <v>0.17</v>
      </c>
      <c r="F127" s="8">
        <f>+C127*E127</f>
        <v>322.15000000000003</v>
      </c>
      <c r="G127" s="7" t="s">
        <v>44</v>
      </c>
    </row>
    <row r="128" spans="1:6" ht="12.75">
      <c r="A128" s="1"/>
      <c r="C128" s="8"/>
      <c r="D128" s="8"/>
      <c r="F128" s="8"/>
    </row>
    <row r="129" spans="1:6" ht="12.75">
      <c r="A129" s="1" t="s">
        <v>15</v>
      </c>
      <c r="C129" s="8">
        <f>SUM(C125:C127)</f>
        <v>5695</v>
      </c>
      <c r="D129" s="8">
        <f>SUM(D125:D127)</f>
        <v>5695</v>
      </c>
      <c r="F129" s="8">
        <f>SUM(F125:F127)</f>
        <v>968.1500000000001</v>
      </c>
    </row>
    <row r="130" spans="1:6" ht="12.75">
      <c r="A130" s="1"/>
      <c r="C130" s="8"/>
      <c r="D130" s="8"/>
      <c r="F130" s="8"/>
    </row>
    <row r="131" spans="1:6" ht="12.75">
      <c r="A131" s="1" t="s">
        <v>62</v>
      </c>
      <c r="C131" s="8"/>
      <c r="D131" s="8"/>
      <c r="F131" s="8"/>
    </row>
    <row r="132" spans="1:7" ht="12.75">
      <c r="A132" t="s">
        <v>36</v>
      </c>
      <c r="B132" s="7" t="s">
        <v>45</v>
      </c>
      <c r="C132" s="8">
        <v>1</v>
      </c>
      <c r="D132" s="8">
        <v>1</v>
      </c>
      <c r="E132" s="11">
        <v>0.17</v>
      </c>
      <c r="F132" s="8">
        <f>+C132*E132</f>
        <v>0.17</v>
      </c>
      <c r="G132" s="7" t="s">
        <v>63</v>
      </c>
    </row>
    <row r="133" spans="1:7" ht="12.75">
      <c r="A133" t="s">
        <v>37</v>
      </c>
      <c r="B133" s="7" t="s">
        <v>45</v>
      </c>
      <c r="C133" s="8">
        <v>60</v>
      </c>
      <c r="D133" s="8">
        <v>60</v>
      </c>
      <c r="E133" s="11">
        <v>0.17</v>
      </c>
      <c r="F133" s="8">
        <f>+C133*E133</f>
        <v>10.200000000000001</v>
      </c>
      <c r="G133" s="7" t="s">
        <v>63</v>
      </c>
    </row>
    <row r="134" spans="1:7" ht="12.75">
      <c r="A134" t="s">
        <v>38</v>
      </c>
      <c r="B134" s="7" t="s">
        <v>45</v>
      </c>
      <c r="C134" s="8">
        <v>200</v>
      </c>
      <c r="D134" s="8">
        <v>200</v>
      </c>
      <c r="E134" s="11">
        <v>0.17</v>
      </c>
      <c r="F134" s="8">
        <f>+C134*E134</f>
        <v>34</v>
      </c>
      <c r="G134" s="7" t="s">
        <v>63</v>
      </c>
    </row>
    <row r="135" spans="1:6" ht="12.75">
      <c r="A135" s="1"/>
      <c r="C135" s="8"/>
      <c r="D135" s="8"/>
      <c r="F135" s="8"/>
    </row>
    <row r="136" spans="1:6" ht="12.75">
      <c r="A136" s="1" t="s">
        <v>15</v>
      </c>
      <c r="C136" s="8">
        <f>SUM(C132:C134)</f>
        <v>261</v>
      </c>
      <c r="D136" s="8">
        <f>SUM(D132:D134)</f>
        <v>261</v>
      </c>
      <c r="F136" s="8">
        <f>SUM(F132:F134)</f>
        <v>44.370000000000005</v>
      </c>
    </row>
    <row r="137" spans="1:6" ht="12.75">
      <c r="A137" s="1"/>
      <c r="C137" s="8"/>
      <c r="D137" s="8"/>
      <c r="F137" s="8"/>
    </row>
    <row r="138" spans="1:6" ht="12.75">
      <c r="A138" s="1" t="s">
        <v>64</v>
      </c>
      <c r="C138" s="8"/>
      <c r="D138" s="8"/>
      <c r="F138" s="8"/>
    </row>
    <row r="139" spans="1:7" ht="12.75">
      <c r="A139" t="s">
        <v>36</v>
      </c>
      <c r="B139" s="7" t="s">
        <v>46</v>
      </c>
      <c r="C139" s="8">
        <v>2055</v>
      </c>
      <c r="D139" s="8">
        <v>2055</v>
      </c>
      <c r="E139" s="11">
        <v>0.25</v>
      </c>
      <c r="F139" s="8">
        <f>+C139*E139</f>
        <v>513.75</v>
      </c>
      <c r="G139" s="7" t="s">
        <v>47</v>
      </c>
    </row>
    <row r="140" spans="1:7" ht="12.75">
      <c r="A140" t="s">
        <v>37</v>
      </c>
      <c r="B140" s="7" t="s">
        <v>46</v>
      </c>
      <c r="C140" s="8">
        <v>1745</v>
      </c>
      <c r="D140" s="8">
        <v>1745</v>
      </c>
      <c r="E140" s="11">
        <v>0.25</v>
      </c>
      <c r="F140" s="8">
        <f>+C140*E140</f>
        <v>436.25</v>
      </c>
      <c r="G140" s="7" t="s">
        <v>47</v>
      </c>
    </row>
    <row r="141" spans="1:7" ht="12.75">
      <c r="A141" t="s">
        <v>38</v>
      </c>
      <c r="B141" s="7" t="s">
        <v>46</v>
      </c>
      <c r="C141" s="8">
        <v>1895</v>
      </c>
      <c r="D141" s="8">
        <v>1895</v>
      </c>
      <c r="E141" s="11">
        <v>0.25</v>
      </c>
      <c r="F141" s="8">
        <f>+C141*E141</f>
        <v>473.75</v>
      </c>
      <c r="G141" s="7" t="s">
        <v>47</v>
      </c>
    </row>
    <row r="142" spans="1:6" ht="12.75">
      <c r="A142" s="1"/>
      <c r="C142" s="8"/>
      <c r="D142" s="8"/>
      <c r="F142" s="8"/>
    </row>
    <row r="143" spans="1:6" ht="12.75">
      <c r="A143" s="1" t="s">
        <v>15</v>
      </c>
      <c r="C143" s="8">
        <f>SUM(C139:C141)</f>
        <v>5695</v>
      </c>
      <c r="D143" s="8">
        <f>SUM(D139:D141)</f>
        <v>5695</v>
      </c>
      <c r="F143" s="8">
        <f>SUM(F139:F141)</f>
        <v>1423.75</v>
      </c>
    </row>
    <row r="144" spans="1:6" ht="12.75">
      <c r="A144" s="1"/>
      <c r="C144" s="8"/>
      <c r="D144" s="8"/>
      <c r="F144" s="8"/>
    </row>
    <row r="145" spans="1:6" ht="12.75">
      <c r="A145" s="1" t="s">
        <v>65</v>
      </c>
      <c r="C145" s="8"/>
      <c r="D145" s="8"/>
      <c r="F145" s="8"/>
    </row>
    <row r="146" spans="1:7" ht="12.75">
      <c r="A146" t="s">
        <v>36</v>
      </c>
      <c r="B146" s="7" t="s">
        <v>48</v>
      </c>
      <c r="C146" s="8">
        <v>2055</v>
      </c>
      <c r="D146" s="8">
        <v>2055</v>
      </c>
      <c r="E146" s="11">
        <v>0.08</v>
      </c>
      <c r="F146" s="8">
        <f>+C146*E146</f>
        <v>164.4</v>
      </c>
      <c r="G146" s="7" t="s">
        <v>49</v>
      </c>
    </row>
    <row r="147" spans="1:7" ht="12.75">
      <c r="A147" t="s">
        <v>37</v>
      </c>
      <c r="B147" s="7" t="s">
        <v>48</v>
      </c>
      <c r="C147" s="8">
        <v>1745</v>
      </c>
      <c r="D147" s="8">
        <v>1745</v>
      </c>
      <c r="E147" s="11">
        <v>0.08</v>
      </c>
      <c r="F147" s="8">
        <f>+C147*E147</f>
        <v>139.6</v>
      </c>
      <c r="G147" s="7" t="s">
        <v>49</v>
      </c>
    </row>
    <row r="148" spans="1:7" ht="12.75">
      <c r="A148" t="s">
        <v>38</v>
      </c>
      <c r="B148" s="7" t="s">
        <v>48</v>
      </c>
      <c r="C148" s="8">
        <v>1895</v>
      </c>
      <c r="D148" s="8">
        <v>1895</v>
      </c>
      <c r="E148" s="11">
        <v>0.08</v>
      </c>
      <c r="F148" s="8">
        <f>+C148*E148</f>
        <v>151.6</v>
      </c>
      <c r="G148" s="7" t="s">
        <v>49</v>
      </c>
    </row>
    <row r="149" spans="1:6" ht="12.75">
      <c r="A149" s="1"/>
      <c r="C149" s="8"/>
      <c r="D149" s="8"/>
      <c r="F149" s="8"/>
    </row>
    <row r="150" spans="1:6" ht="12.75">
      <c r="A150" s="1" t="s">
        <v>15</v>
      </c>
      <c r="C150" s="8">
        <f>SUM(C146:C148)</f>
        <v>5695</v>
      </c>
      <c r="D150" s="8">
        <f>SUM(D146:D148)</f>
        <v>5695</v>
      </c>
      <c r="F150" s="8">
        <f>SUM(F146:F148)</f>
        <v>455.6</v>
      </c>
    </row>
    <row r="151" spans="1:6" ht="12.75">
      <c r="A151" s="1"/>
      <c r="C151" s="8"/>
      <c r="D151" s="8"/>
      <c r="F151" s="8"/>
    </row>
    <row r="152" spans="1:6" ht="12.75">
      <c r="A152" s="1" t="s">
        <v>66</v>
      </c>
      <c r="C152" s="8"/>
      <c r="D152" s="8"/>
      <c r="F152" s="8"/>
    </row>
    <row r="153" spans="1:7" ht="12.75">
      <c r="A153" t="s">
        <v>36</v>
      </c>
      <c r="B153" s="7" t="s">
        <v>50</v>
      </c>
      <c r="C153" s="8">
        <v>2055</v>
      </c>
      <c r="D153" s="8">
        <v>2055</v>
      </c>
      <c r="E153" s="11">
        <v>1</v>
      </c>
      <c r="F153" s="8">
        <f>+C153*E153</f>
        <v>2055</v>
      </c>
      <c r="G153" s="7" t="s">
        <v>51</v>
      </c>
    </row>
    <row r="154" spans="1:7" ht="12.75">
      <c r="A154" t="s">
        <v>37</v>
      </c>
      <c r="B154" s="7" t="s">
        <v>50</v>
      </c>
      <c r="C154" s="8">
        <v>1745</v>
      </c>
      <c r="D154" s="8">
        <v>1745</v>
      </c>
      <c r="E154" s="11">
        <v>1</v>
      </c>
      <c r="F154" s="8">
        <f>+C154*E154</f>
        <v>1745</v>
      </c>
      <c r="G154" s="7" t="s">
        <v>51</v>
      </c>
    </row>
    <row r="155" spans="1:7" ht="12.75">
      <c r="A155" t="s">
        <v>38</v>
      </c>
      <c r="B155" s="7" t="s">
        <v>50</v>
      </c>
      <c r="C155" s="8">
        <v>1895</v>
      </c>
      <c r="D155" s="8">
        <v>1895</v>
      </c>
      <c r="E155" s="11">
        <v>1</v>
      </c>
      <c r="F155" s="8">
        <f>+C155*E155</f>
        <v>1895</v>
      </c>
      <c r="G155" s="7" t="s">
        <v>51</v>
      </c>
    </row>
    <row r="156" spans="1:6" ht="12.75">
      <c r="A156" s="1"/>
      <c r="C156" s="8"/>
      <c r="D156" s="8"/>
      <c r="F156" s="8"/>
    </row>
    <row r="157" spans="1:6" ht="12.75">
      <c r="A157" s="1" t="s">
        <v>15</v>
      </c>
      <c r="C157" s="8">
        <f>SUM(C153:C155)</f>
        <v>5695</v>
      </c>
      <c r="D157" s="8">
        <f>SUM(D153:D155)</f>
        <v>5695</v>
      </c>
      <c r="F157" s="8">
        <f>SUM(F153:F155)</f>
        <v>5695</v>
      </c>
    </row>
    <row r="158" spans="1:6" ht="12.75">
      <c r="A158" s="1"/>
      <c r="C158" s="8"/>
      <c r="D158" s="8"/>
      <c r="F158" s="8"/>
    </row>
    <row r="159" spans="1:6" ht="12.75">
      <c r="A159" s="1" t="s">
        <v>67</v>
      </c>
      <c r="C159" s="8"/>
      <c r="D159" s="8"/>
      <c r="F159" s="8"/>
    </row>
    <row r="160" spans="1:7" ht="12.75">
      <c r="A160" t="s">
        <v>36</v>
      </c>
      <c r="B160" s="7" t="s">
        <v>52</v>
      </c>
      <c r="C160" s="8">
        <v>2055</v>
      </c>
      <c r="D160" s="8">
        <v>2055</v>
      </c>
      <c r="E160" s="11">
        <v>0.25</v>
      </c>
      <c r="F160" s="8">
        <f>+C160*E160</f>
        <v>513.75</v>
      </c>
      <c r="G160" s="7" t="s">
        <v>53</v>
      </c>
    </row>
    <row r="161" spans="1:7" ht="12.75">
      <c r="A161" t="s">
        <v>37</v>
      </c>
      <c r="B161" s="7" t="s">
        <v>52</v>
      </c>
      <c r="C161" s="8">
        <v>1745</v>
      </c>
      <c r="D161" s="8">
        <v>1745</v>
      </c>
      <c r="E161" s="11">
        <v>0.25</v>
      </c>
      <c r="F161" s="8">
        <f>+C161*E161</f>
        <v>436.25</v>
      </c>
      <c r="G161" s="7" t="s">
        <v>53</v>
      </c>
    </row>
    <row r="162" spans="1:7" ht="12.75">
      <c r="A162" t="s">
        <v>38</v>
      </c>
      <c r="B162" s="7" t="s">
        <v>52</v>
      </c>
      <c r="C162" s="8">
        <v>1895</v>
      </c>
      <c r="D162" s="8">
        <v>1895</v>
      </c>
      <c r="E162" s="11">
        <v>0.25</v>
      </c>
      <c r="F162" s="8">
        <f>+C162*E162</f>
        <v>473.75</v>
      </c>
      <c r="G162" s="7" t="s">
        <v>53</v>
      </c>
    </row>
    <row r="163" spans="1:6" ht="12.75">
      <c r="A163" s="1"/>
      <c r="C163" s="8"/>
      <c r="D163" s="8"/>
      <c r="F163" s="8"/>
    </row>
    <row r="164" spans="1:6" ht="12.75">
      <c r="A164" s="1" t="s">
        <v>15</v>
      </c>
      <c r="C164" s="8">
        <f>SUM(C160:C162)</f>
        <v>5695</v>
      </c>
      <c r="D164" s="8">
        <f>SUM(D160:D162)</f>
        <v>5695</v>
      </c>
      <c r="F164" s="8">
        <f>SUM(F160:F162)</f>
        <v>1423.75</v>
      </c>
    </row>
    <row r="165" spans="1:6" ht="12.75">
      <c r="A165" s="1"/>
      <c r="C165" s="8"/>
      <c r="D165" s="8"/>
      <c r="F165" s="8"/>
    </row>
    <row r="166" spans="1:6" ht="12.75">
      <c r="A166" s="1" t="s">
        <v>68</v>
      </c>
      <c r="C166" s="8"/>
      <c r="D166" s="8"/>
      <c r="F166" s="8"/>
    </row>
    <row r="167" spans="1:7" ht="12.75">
      <c r="A167" t="s">
        <v>36</v>
      </c>
      <c r="B167" s="7" t="s">
        <v>54</v>
      </c>
      <c r="C167" s="8">
        <v>2055</v>
      </c>
      <c r="D167" s="8">
        <v>2055</v>
      </c>
      <c r="E167" s="11">
        <v>2</v>
      </c>
      <c r="F167" s="8">
        <f>+C167*E167</f>
        <v>4110</v>
      </c>
      <c r="G167" s="7" t="s">
        <v>55</v>
      </c>
    </row>
    <row r="168" spans="1:7" ht="12.75">
      <c r="A168" t="s">
        <v>37</v>
      </c>
      <c r="B168" s="7" t="s">
        <v>54</v>
      </c>
      <c r="C168" s="8">
        <v>1745</v>
      </c>
      <c r="D168" s="8">
        <v>1745</v>
      </c>
      <c r="E168" s="11">
        <v>2</v>
      </c>
      <c r="F168" s="8">
        <f>+C168*E168</f>
        <v>3490</v>
      </c>
      <c r="G168" s="7" t="s">
        <v>55</v>
      </c>
    </row>
    <row r="169" spans="1:7" ht="12.75">
      <c r="A169" t="s">
        <v>38</v>
      </c>
      <c r="B169" s="7" t="s">
        <v>54</v>
      </c>
      <c r="C169" s="8">
        <v>1895</v>
      </c>
      <c r="D169" s="8">
        <v>1895</v>
      </c>
      <c r="E169" s="11">
        <v>2</v>
      </c>
      <c r="F169" s="8">
        <f>+C169*E169</f>
        <v>3790</v>
      </c>
      <c r="G169" s="7" t="s">
        <v>55</v>
      </c>
    </row>
    <row r="170" spans="1:6" ht="12.75">
      <c r="A170" s="1"/>
      <c r="C170" s="8"/>
      <c r="D170" s="8"/>
      <c r="F170" s="8"/>
    </row>
    <row r="171" spans="1:6" ht="12.75">
      <c r="A171" s="1" t="s">
        <v>15</v>
      </c>
      <c r="C171" s="8">
        <f>SUM(C167:C169)</f>
        <v>5695</v>
      </c>
      <c r="D171" s="8">
        <f>SUM(D167:D169)</f>
        <v>5695</v>
      </c>
      <c r="F171" s="8">
        <f>SUM(F167:F169)</f>
        <v>11390</v>
      </c>
    </row>
    <row r="172" spans="1:6" ht="12.75">
      <c r="A172" s="1"/>
      <c r="C172" s="8"/>
      <c r="D172" s="8"/>
      <c r="F172" s="8"/>
    </row>
    <row r="173" spans="1:6" ht="12.75">
      <c r="A173" s="1" t="s">
        <v>70</v>
      </c>
      <c r="C173" s="8"/>
      <c r="D173" s="8"/>
      <c r="F173" s="8"/>
    </row>
    <row r="174" spans="1:7" ht="12.75">
      <c r="A174" t="s">
        <v>36</v>
      </c>
      <c r="B174" s="7" t="s">
        <v>56</v>
      </c>
      <c r="C174" s="8">
        <v>62</v>
      </c>
      <c r="D174" s="8">
        <v>62</v>
      </c>
      <c r="E174" s="11">
        <v>0.67</v>
      </c>
      <c r="F174" s="8">
        <f>+C174*E174</f>
        <v>41.54</v>
      </c>
      <c r="G174" s="7" t="s">
        <v>57</v>
      </c>
    </row>
    <row r="175" spans="1:7" ht="12.75">
      <c r="A175" t="s">
        <v>37</v>
      </c>
      <c r="B175" s="7" t="s">
        <v>56</v>
      </c>
      <c r="C175" s="8">
        <v>1658</v>
      </c>
      <c r="D175" s="8">
        <v>1658</v>
      </c>
      <c r="E175" s="11">
        <v>0.67</v>
      </c>
      <c r="F175" s="8">
        <f>+C175*E175</f>
        <v>1110.8600000000001</v>
      </c>
      <c r="G175" s="7" t="s">
        <v>57</v>
      </c>
    </row>
    <row r="176" spans="1:7" ht="12.75">
      <c r="A176" t="s">
        <v>38</v>
      </c>
      <c r="B176" s="7" t="s">
        <v>56</v>
      </c>
      <c r="C176" s="8">
        <v>1895</v>
      </c>
      <c r="D176" s="8">
        <v>1895</v>
      </c>
      <c r="E176" s="11">
        <v>0.67</v>
      </c>
      <c r="F176" s="8">
        <f>+C176*E176</f>
        <v>1269.65</v>
      </c>
      <c r="G176" s="7" t="s">
        <v>57</v>
      </c>
    </row>
    <row r="177" spans="1:6" ht="12.75">
      <c r="A177" s="1"/>
      <c r="C177" s="8"/>
      <c r="D177" s="8"/>
      <c r="F177" s="8"/>
    </row>
    <row r="178" spans="1:6" ht="12.75">
      <c r="A178" s="1" t="s">
        <v>15</v>
      </c>
      <c r="C178" s="8">
        <f>SUM(C174:C176)</f>
        <v>3615</v>
      </c>
      <c r="D178" s="8">
        <f>SUM(D174:D176)</f>
        <v>3615</v>
      </c>
      <c r="F178" s="8">
        <v>2423</v>
      </c>
    </row>
    <row r="179" spans="1:6" ht="12.75">
      <c r="A179" s="1"/>
      <c r="C179" s="8"/>
      <c r="D179" s="8"/>
      <c r="F179" s="8"/>
    </row>
    <row r="180" spans="1:6" ht="12.75">
      <c r="A180" s="6" t="s">
        <v>69</v>
      </c>
      <c r="C180" s="8"/>
      <c r="D180" s="8"/>
      <c r="F180" s="8"/>
    </row>
    <row r="181" spans="1:6" ht="25.5">
      <c r="A181" t="s">
        <v>23</v>
      </c>
      <c r="B181" s="5" t="s">
        <v>34</v>
      </c>
      <c r="C181" s="8"/>
      <c r="D181" s="8"/>
      <c r="F181" s="8"/>
    </row>
    <row r="182" spans="1:6" ht="25.5">
      <c r="A182" t="s">
        <v>33</v>
      </c>
      <c r="B182" s="5" t="s">
        <v>34</v>
      </c>
      <c r="C182" s="8">
        <v>174</v>
      </c>
      <c r="D182" s="8">
        <v>174</v>
      </c>
      <c r="E182" s="11">
        <v>1.5</v>
      </c>
      <c r="F182" s="8">
        <f>-(D182*E182)</f>
        <v>-261</v>
      </c>
    </row>
    <row r="183" spans="1:6" ht="25.5">
      <c r="A183" t="s">
        <v>10</v>
      </c>
      <c r="B183" s="5" t="s">
        <v>34</v>
      </c>
      <c r="C183" s="8">
        <v>150</v>
      </c>
      <c r="D183" s="8">
        <v>150</v>
      </c>
      <c r="E183" s="11">
        <v>1.5</v>
      </c>
      <c r="F183" s="8">
        <f>-(D183*E183)</f>
        <v>-225</v>
      </c>
    </row>
    <row r="184" spans="1:6" ht="25.5">
      <c r="A184" t="s">
        <v>12</v>
      </c>
      <c r="B184" s="5" t="s">
        <v>34</v>
      </c>
      <c r="C184" s="8">
        <v>159</v>
      </c>
      <c r="D184" s="8">
        <v>159</v>
      </c>
      <c r="E184" s="11">
        <v>1.5</v>
      </c>
      <c r="F184" s="8">
        <f>-(D184*E184)</f>
        <v>-238.5</v>
      </c>
    </row>
    <row r="185" spans="2:6" ht="12.75">
      <c r="B185" s="5"/>
      <c r="C185" s="8"/>
      <c r="D185" s="8"/>
      <c r="F185" s="8"/>
    </row>
    <row r="186" spans="1:6" ht="12.75">
      <c r="A186" s="1" t="s">
        <v>15</v>
      </c>
      <c r="B186" s="5"/>
      <c r="C186" s="8">
        <f>SUM(C181:C185)</f>
        <v>483</v>
      </c>
      <c r="D186" s="8">
        <f>SUM(D181:D185)</f>
        <v>483</v>
      </c>
      <c r="F186" s="8">
        <f>SUM(F182:F184)</f>
        <v>-724.5</v>
      </c>
    </row>
    <row r="187" spans="3:6" ht="12.75">
      <c r="C187" s="8"/>
      <c r="D187" s="8"/>
      <c r="F187" s="8"/>
    </row>
    <row r="188" spans="3:6" ht="12.75">
      <c r="C188" s="8"/>
      <c r="D188" s="8"/>
      <c r="F188" s="8"/>
    </row>
    <row r="189" spans="1:6" ht="12.75">
      <c r="A189" s="1" t="s">
        <v>24</v>
      </c>
      <c r="C189" s="10">
        <f>+C117+C122+C129+C136+C143+C150+C157+C164+C171+C178+C186</f>
        <v>44240</v>
      </c>
      <c r="D189" s="10">
        <f>+D117+D122+D129+D136+D143+D150+D157+D164+D171+D178+D186</f>
        <v>44240</v>
      </c>
      <c r="E189" s="13"/>
      <c r="F189" s="10">
        <f>+F117+F122+F129+F136+F143+F150+F157+F164+F171+F178+F186</f>
        <v>114379.12</v>
      </c>
    </row>
    <row r="190" spans="3:6" ht="12.75">
      <c r="C190" s="8"/>
      <c r="D190" s="8"/>
      <c r="F190" s="8"/>
    </row>
  </sheetData>
  <sheetProtection/>
  <printOptions gridLines="1"/>
  <pageMargins left="0.75" right="0.75" top="1" bottom="1" header="0.5" footer="0.5"/>
  <pageSetup blackAndWhite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2009-07-14T14:03:54Z</cp:lastPrinted>
  <dcterms:created xsi:type="dcterms:W3CDTF">2007-05-03T16:01:36Z</dcterms:created>
  <dcterms:modified xsi:type="dcterms:W3CDTF">2009-07-15T15:05:02Z</dcterms:modified>
  <cp:category/>
  <cp:version/>
  <cp:contentType/>
  <cp:contentStatus/>
</cp:coreProperties>
</file>