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480" yWindow="465" windowWidth="15210" windowHeight="36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33" i="1"/>
  <c r="F33"/>
  <c r="D33"/>
  <c r="D32"/>
  <c r="F26"/>
  <c r="H14"/>
  <c r="F15"/>
  <c r="F22"/>
  <c r="F23" s="1"/>
  <c r="H23" s="1"/>
  <c r="D23"/>
  <c r="F19"/>
  <c r="D19"/>
  <c r="H18"/>
  <c r="H19" s="1"/>
  <c r="F32"/>
  <c r="H31"/>
  <c r="H30"/>
  <c r="H29"/>
  <c r="H28"/>
  <c r="H27"/>
  <c r="H26"/>
  <c r="H32" s="1"/>
  <c r="H13"/>
  <c r="H12"/>
  <c r="H11"/>
  <c r="H10"/>
  <c r="H9"/>
  <c r="H8"/>
  <c r="H7"/>
  <c r="H6"/>
  <c r="H5"/>
  <c r="H4"/>
  <c r="H15" l="1"/>
  <c r="H22"/>
</calcChain>
</file>

<file path=xl/sharedStrings.xml><?xml version="1.0" encoding="utf-8"?>
<sst xmlns="http://schemas.openxmlformats.org/spreadsheetml/2006/main" count="58" uniqueCount="48">
  <si>
    <t>Title</t>
  </si>
  <si>
    <t>State Plan</t>
  </si>
  <si>
    <t xml:space="preserve">Local Agency Applications </t>
  </si>
  <si>
    <t>Certification data for seniors</t>
  </si>
  <si>
    <t>Monitoring/review of outlets</t>
  </si>
  <si>
    <t>Financial management system</t>
  </si>
  <si>
    <t>State agency corrective action plans</t>
  </si>
  <si>
    <t>Audit responses</t>
  </si>
  <si>
    <t>Financial/recipient reports</t>
  </si>
  <si>
    <t>Nutrition education</t>
  </si>
  <si>
    <t>Authorized outlet agreements</t>
  </si>
  <si>
    <t>Summary of authorized outlet monitoring</t>
  </si>
  <si>
    <t>Record of financial expenditures</t>
  </si>
  <si>
    <t>Fair hearings</t>
  </si>
  <si>
    <t>Subtotal</t>
  </si>
  <si>
    <t>(Reporting Requirements)</t>
  </si>
  <si>
    <t>(Recordkeeping Requirements)</t>
  </si>
  <si>
    <t>Recordkeeping</t>
  </si>
  <si>
    <t>Coupon/CSA management system</t>
  </si>
  <si>
    <t>249.3(e)</t>
  </si>
  <si>
    <t>249.23(a)</t>
  </si>
  <si>
    <t>249.10(e)</t>
  </si>
  <si>
    <t>249.23(b)</t>
  </si>
  <si>
    <t>249.16(a)</t>
  </si>
  <si>
    <t>249.10(b)</t>
  </si>
  <si>
    <t>Prior Approval for costs per 7 CFR 3016.22</t>
  </si>
  <si>
    <t>Reporting</t>
  </si>
  <si>
    <t>249.10(f)</t>
  </si>
  <si>
    <t>249.10(h)</t>
  </si>
  <si>
    <t xml:space="preserve">Coupon reconciliation </t>
  </si>
  <si>
    <t>249.17(b)(2)</t>
  </si>
  <si>
    <t>249.18(b)</t>
  </si>
  <si>
    <t>Record of program operations</t>
  </si>
  <si>
    <t>Forms</t>
  </si>
  <si>
    <t>TOTAL BURDEN</t>
  </si>
  <si>
    <t>Estimated No. of Respondents</t>
  </si>
  <si>
    <t>Reports Filed Annually</t>
  </si>
  <si>
    <t>Total Annual Response</t>
  </si>
  <si>
    <t>Estimated Hrs/ Response</t>
  </si>
  <si>
    <t>Annual Burden Hrs</t>
  </si>
  <si>
    <t>Regulation Section</t>
  </si>
  <si>
    <t>Affected Public:  STATE &amp; LOCAL AGENCIES (Including Indian Tribal Organizations and US Territories)</t>
  </si>
  <si>
    <t>Affected Public:  INDIVIDUALS/HOUSEHOLDS (Applicants for Program Benefits)</t>
  </si>
  <si>
    <t>Affected Public: Farms (Farmers/Markets/Roadside stands/CSA's)</t>
  </si>
  <si>
    <t>Farmer applications &amp; agreements</t>
  </si>
  <si>
    <t xml:space="preserve">  (Reporting &amp; Recordkeeping)</t>
  </si>
  <si>
    <t>Annual Financial and Program Data Report</t>
  </si>
  <si>
    <t>FNS 683-A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</si>
</sst>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,##0;[Red]#,##0"/>
    <numFmt numFmtId="165" formatCode="#,##0.00000"/>
  </numFmts>
  <fonts count="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0" fillId="0" borderId="2" xfId="0" applyBorder="1"/>
    <xf numFmtId="0" fontId="2" fillId="0" borderId="2" xfId="0" applyFont="1" applyBorder="1" applyAlignment="1">
      <alignment horizontal="left"/>
    </xf>
    <xf numFmtId="3" fontId="0" fillId="0" borderId="2" xfId="0" applyNumberFormat="1" applyBorder="1"/>
    <xf numFmtId="3" fontId="0" fillId="0" borderId="4" xfId="0" applyNumberFormat="1" applyBorder="1"/>
    <xf numFmtId="0" fontId="0" fillId="0" borderId="6" xfId="0" applyBorder="1"/>
    <xf numFmtId="1" fontId="0" fillId="0" borderId="0" xfId="0" applyNumberFormat="1" applyBorder="1"/>
    <xf numFmtId="164" fontId="0" fillId="0" borderId="2" xfId="0" applyNumberFormat="1" applyBorder="1"/>
    <xf numFmtId="0" fontId="0" fillId="0" borderId="7" xfId="0" applyBorder="1"/>
    <xf numFmtId="0" fontId="0" fillId="0" borderId="9" xfId="0" applyBorder="1"/>
    <xf numFmtId="3" fontId="0" fillId="0" borderId="0" xfId="0" applyNumberFormat="1" applyBorder="1"/>
    <xf numFmtId="3" fontId="2" fillId="0" borderId="0" xfId="0" applyNumberFormat="1" applyFont="1" applyBorder="1"/>
    <xf numFmtId="0" fontId="0" fillId="0" borderId="4" xfId="0" applyBorder="1" applyAlignment="1">
      <alignment wrapText="1"/>
    </xf>
    <xf numFmtId="0" fontId="2" fillId="0" borderId="10" xfId="0" applyFont="1" applyBorder="1"/>
    <xf numFmtId="0" fontId="2" fillId="0" borderId="8" xfId="0" applyFont="1" applyBorder="1"/>
    <xf numFmtId="0" fontId="0" fillId="0" borderId="8" xfId="0" applyBorder="1"/>
    <xf numFmtId="165" fontId="0" fillId="0" borderId="0" xfId="0" applyNumberFormat="1" applyBorder="1"/>
    <xf numFmtId="0" fontId="2" fillId="0" borderId="11" xfId="0" applyFont="1" applyBorder="1"/>
    <xf numFmtId="3" fontId="2" fillId="0" borderId="11" xfId="0" applyNumberFormat="1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2" borderId="5" xfId="0" applyFont="1" applyFill="1" applyBorder="1"/>
    <xf numFmtId="3" fontId="2" fillId="2" borderId="5" xfId="0" applyNumberFormat="1" applyFont="1" applyFill="1" applyBorder="1"/>
    <xf numFmtId="0" fontId="2" fillId="0" borderId="11" xfId="0" applyNumberFormat="1" applyFont="1" applyBorder="1"/>
    <xf numFmtId="2" fontId="2" fillId="2" borderId="5" xfId="0" applyNumberFormat="1" applyFont="1" applyFill="1" applyBorder="1"/>
    <xf numFmtId="2" fontId="2" fillId="0" borderId="11" xfId="0" applyNumberFormat="1" applyFont="1" applyBorder="1"/>
    <xf numFmtId="0" fontId="2" fillId="3" borderId="10" xfId="0" applyFont="1" applyFill="1" applyBorder="1" applyAlignment="1">
      <alignment horizontal="left"/>
    </xf>
    <xf numFmtId="0" fontId="2" fillId="5" borderId="8" xfId="0" applyFont="1" applyFill="1" applyBorder="1" applyAlignment="1"/>
    <xf numFmtId="0" fontId="2" fillId="6" borderId="10" xfId="0" applyFont="1" applyFill="1" applyBorder="1" applyAlignment="1">
      <alignment horizontal="left"/>
    </xf>
    <xf numFmtId="3" fontId="2" fillId="0" borderId="3" xfId="0" applyNumberFormat="1" applyFont="1" applyBorder="1"/>
    <xf numFmtId="4" fontId="2" fillId="0" borderId="3" xfId="0" applyNumberFormat="1" applyFont="1" applyBorder="1"/>
    <xf numFmtId="3" fontId="2" fillId="0" borderId="2" xfId="0" applyNumberFormat="1" applyFont="1" applyBorder="1"/>
    <xf numFmtId="165" fontId="2" fillId="0" borderId="2" xfId="0" applyNumberFormat="1" applyFont="1" applyBorder="1"/>
    <xf numFmtId="4" fontId="2" fillId="0" borderId="2" xfId="0" applyNumberFormat="1" applyFont="1" applyBorder="1"/>
    <xf numFmtId="0" fontId="3" fillId="0" borderId="2" xfId="0" applyFont="1" applyBorder="1"/>
    <xf numFmtId="3" fontId="3" fillId="0" borderId="2" xfId="0" applyNumberFormat="1" applyFont="1" applyBorder="1"/>
    <xf numFmtId="4" fontId="3" fillId="0" borderId="2" xfId="0" applyNumberFormat="1" applyFont="1" applyBorder="1"/>
    <xf numFmtId="0" fontId="2" fillId="0" borderId="12" xfId="0" applyFont="1" applyBorder="1"/>
    <xf numFmtId="3" fontId="3" fillId="0" borderId="12" xfId="0" applyNumberFormat="1" applyFont="1" applyBorder="1"/>
    <xf numFmtId="4" fontId="3" fillId="0" borderId="12" xfId="0" applyNumberFormat="1" applyFont="1" applyBorder="1"/>
    <xf numFmtId="0" fontId="2" fillId="5" borderId="10" xfId="0" applyFont="1" applyFill="1" applyBorder="1" applyAlignment="1"/>
    <xf numFmtId="0" fontId="2" fillId="0" borderId="10" xfId="0" applyFont="1" applyBorder="1" applyAlignment="1"/>
    <xf numFmtId="0" fontId="2" fillId="0" borderId="8" xfId="0" applyFont="1" applyBorder="1" applyAlignment="1"/>
    <xf numFmtId="0" fontId="2" fillId="0" borderId="7" xfId="0" applyFont="1" applyBorder="1" applyAlignment="1"/>
    <xf numFmtId="0" fontId="2" fillId="6" borderId="8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left"/>
    </xf>
    <xf numFmtId="0" fontId="2" fillId="5" borderId="7" xfId="0" applyFont="1" applyFill="1" applyBorder="1" applyAlignment="1"/>
    <xf numFmtId="0" fontId="2" fillId="3" borderId="8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164" fontId="0" fillId="0" borderId="4" xfId="0" applyNumberFormat="1" applyBorder="1"/>
    <xf numFmtId="0" fontId="2" fillId="4" borderId="9" xfId="0" applyFont="1" applyFill="1" applyBorder="1" applyAlignment="1"/>
    <xf numFmtId="0" fontId="2" fillId="0" borderId="15" xfId="0" applyFont="1" applyBorder="1"/>
    <xf numFmtId="0" fontId="2" fillId="0" borderId="16" xfId="0" applyFont="1" applyBorder="1"/>
    <xf numFmtId="3" fontId="2" fillId="0" borderId="17" xfId="0" applyNumberFormat="1" applyFont="1" applyBorder="1"/>
    <xf numFmtId="0" fontId="2" fillId="0" borderId="17" xfId="0" applyNumberFormat="1" applyFont="1" applyBorder="1"/>
    <xf numFmtId="3" fontId="2" fillId="0" borderId="16" xfId="0" applyNumberFormat="1" applyFont="1" applyBorder="1"/>
    <xf numFmtId="4" fontId="2" fillId="0" borderId="17" xfId="0" applyNumberFormat="1" applyFont="1" applyBorder="1"/>
    <xf numFmtId="3" fontId="2" fillId="0" borderId="18" xfId="1" applyNumberFormat="1" applyFont="1" applyBorder="1"/>
    <xf numFmtId="0" fontId="2" fillId="4" borderId="20" xfId="0" applyFont="1" applyFill="1" applyBorder="1" applyAlignment="1"/>
    <xf numFmtId="0" fontId="2" fillId="4" borderId="19" xfId="0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66"/>
  <sheetViews>
    <sheetView tabSelected="1" view="pageLayout" topLeftCell="B4" zoomScaleNormal="100" workbookViewId="0">
      <selection activeCell="H33" sqref="H33"/>
    </sheetView>
  </sheetViews>
  <sheetFormatPr defaultRowHeight="12.75"/>
  <cols>
    <col min="1" max="1" width="14.42578125" style="6" customWidth="1"/>
    <col min="2" max="2" width="38.7109375" style="5" customWidth="1"/>
    <col min="3" max="3" width="10" style="5" customWidth="1"/>
    <col min="4" max="4" width="14.85546875" style="6" customWidth="1"/>
    <col min="5" max="5" width="13.42578125" style="6" customWidth="1"/>
    <col min="6" max="6" width="13.28515625" style="5" customWidth="1"/>
    <col min="7" max="7" width="13.7109375" style="5" customWidth="1"/>
    <col min="8" max="8" width="11.28515625" style="14" bestFit="1" customWidth="1"/>
    <col min="9" max="9" width="10.42578125" style="1" bestFit="1" customWidth="1"/>
    <col min="10" max="47" width="9.140625" style="1"/>
  </cols>
  <sheetData>
    <row r="1" spans="1:47" s="28" customFormat="1" ht="35.25" customHeight="1">
      <c r="A1" s="24" t="s">
        <v>40</v>
      </c>
      <c r="B1" s="25" t="s">
        <v>0</v>
      </c>
      <c r="C1" s="25" t="s">
        <v>33</v>
      </c>
      <c r="D1" s="24" t="s">
        <v>35</v>
      </c>
      <c r="E1" s="24" t="s">
        <v>36</v>
      </c>
      <c r="F1" s="25" t="s">
        <v>37</v>
      </c>
      <c r="G1" s="25" t="s">
        <v>38</v>
      </c>
      <c r="H1" s="24" t="s">
        <v>39</v>
      </c>
      <c r="I1" s="26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</row>
    <row r="2" spans="1:47" s="1" customFormat="1" ht="15.75" customHeight="1">
      <c r="A2" s="34" t="s">
        <v>41</v>
      </c>
      <c r="B2" s="55"/>
      <c r="C2" s="55"/>
      <c r="D2" s="55"/>
      <c r="E2" s="55"/>
      <c r="F2" s="55"/>
      <c r="G2" s="55"/>
      <c r="H2" s="56"/>
    </row>
    <row r="3" spans="1:47" s="1" customFormat="1">
      <c r="A3" s="18" t="s">
        <v>26</v>
      </c>
      <c r="B3" s="19"/>
      <c r="C3" s="19"/>
      <c r="D3" s="20"/>
      <c r="E3" s="20"/>
      <c r="F3" s="20"/>
      <c r="G3" s="20"/>
      <c r="H3" s="13"/>
    </row>
    <row r="4" spans="1:47" ht="14.25" customHeight="1">
      <c r="A4" s="3" t="s">
        <v>19</v>
      </c>
      <c r="B4" s="5" t="s">
        <v>2</v>
      </c>
      <c r="D4" s="6">
        <v>490</v>
      </c>
      <c r="E4" s="6">
        <v>1</v>
      </c>
      <c r="F4" s="5">
        <v>490</v>
      </c>
      <c r="G4" s="5">
        <v>2</v>
      </c>
      <c r="H4" s="12">
        <f>SUM(F4*G4)</f>
        <v>980</v>
      </c>
      <c r="I4" s="15"/>
    </row>
    <row r="5" spans="1:47">
      <c r="A5" s="7">
        <v>249.4</v>
      </c>
      <c r="B5" s="5" t="s">
        <v>1</v>
      </c>
      <c r="D5" s="6">
        <v>49</v>
      </c>
      <c r="E5" s="6">
        <v>1</v>
      </c>
      <c r="F5" s="5">
        <v>49</v>
      </c>
      <c r="G5" s="5">
        <v>40</v>
      </c>
      <c r="H5" s="12">
        <f t="shared" ref="H5:H14" si="0">SUM(F5*G5)</f>
        <v>1960</v>
      </c>
    </row>
    <row r="6" spans="1:47">
      <c r="A6" s="3" t="s">
        <v>21</v>
      </c>
      <c r="B6" s="5" t="s">
        <v>4</v>
      </c>
      <c r="D6" s="6">
        <v>587</v>
      </c>
      <c r="E6" s="6">
        <v>1</v>
      </c>
      <c r="F6" s="5">
        <v>587</v>
      </c>
      <c r="G6" s="5">
        <v>1.5</v>
      </c>
      <c r="H6" s="12">
        <f t="shared" si="0"/>
        <v>880.5</v>
      </c>
    </row>
    <row r="7" spans="1:47">
      <c r="A7" s="3" t="s">
        <v>27</v>
      </c>
      <c r="B7" s="5" t="s">
        <v>18</v>
      </c>
      <c r="D7" s="6">
        <v>49</v>
      </c>
      <c r="E7" s="6">
        <v>1</v>
      </c>
      <c r="F7" s="5">
        <v>49</v>
      </c>
      <c r="G7" s="5">
        <v>5</v>
      </c>
      <c r="H7" s="12">
        <f t="shared" si="0"/>
        <v>245</v>
      </c>
    </row>
    <row r="8" spans="1:47">
      <c r="A8" s="3" t="s">
        <v>28</v>
      </c>
      <c r="B8" s="5" t="s">
        <v>29</v>
      </c>
      <c r="D8" s="6">
        <v>49</v>
      </c>
      <c r="E8" s="6">
        <v>1</v>
      </c>
      <c r="F8" s="5">
        <v>49</v>
      </c>
      <c r="G8" s="5">
        <v>3</v>
      </c>
      <c r="H8" s="12">
        <f t="shared" si="0"/>
        <v>147</v>
      </c>
    </row>
    <row r="9" spans="1:47">
      <c r="A9" s="7">
        <v>249.11</v>
      </c>
      <c r="B9" s="5" t="s">
        <v>5</v>
      </c>
      <c r="D9" s="6">
        <v>49</v>
      </c>
      <c r="E9" s="6">
        <v>1</v>
      </c>
      <c r="F9" s="5">
        <v>49</v>
      </c>
      <c r="G9" s="5">
        <v>10</v>
      </c>
      <c r="H9" s="12">
        <f t="shared" si="0"/>
        <v>490</v>
      </c>
    </row>
    <row r="10" spans="1:47" ht="15.75" customHeight="1">
      <c r="A10" s="7">
        <v>249.12</v>
      </c>
      <c r="B10" s="17" t="s">
        <v>25</v>
      </c>
      <c r="D10" s="6">
        <v>5</v>
      </c>
      <c r="E10" s="6">
        <v>1</v>
      </c>
      <c r="F10" s="5">
        <v>5</v>
      </c>
      <c r="G10" s="5">
        <v>160</v>
      </c>
      <c r="H10" s="12">
        <f t="shared" si="0"/>
        <v>800</v>
      </c>
      <c r="I10" s="11"/>
    </row>
    <row r="11" spans="1:47">
      <c r="A11" s="7" t="s">
        <v>30</v>
      </c>
      <c r="B11" s="5" t="s">
        <v>6</v>
      </c>
      <c r="D11" s="6">
        <v>12</v>
      </c>
      <c r="E11" s="6">
        <v>1</v>
      </c>
      <c r="F11" s="5">
        <v>12</v>
      </c>
      <c r="G11" s="5">
        <v>10</v>
      </c>
      <c r="H11" s="12">
        <f t="shared" si="0"/>
        <v>120</v>
      </c>
    </row>
    <row r="12" spans="1:47">
      <c r="A12" s="7" t="s">
        <v>31</v>
      </c>
      <c r="B12" s="5" t="s">
        <v>7</v>
      </c>
      <c r="D12" s="6">
        <v>12</v>
      </c>
      <c r="E12" s="6">
        <v>1</v>
      </c>
      <c r="F12" s="5">
        <v>12</v>
      </c>
      <c r="G12" s="5">
        <v>15</v>
      </c>
      <c r="H12" s="12">
        <f t="shared" si="0"/>
        <v>180</v>
      </c>
    </row>
    <row r="13" spans="1:47" s="2" customFormat="1">
      <c r="A13" s="3" t="s">
        <v>22</v>
      </c>
      <c r="B13" s="5" t="s">
        <v>8</v>
      </c>
      <c r="C13" s="5"/>
      <c r="D13" s="6">
        <v>49</v>
      </c>
      <c r="E13" s="6">
        <v>1</v>
      </c>
      <c r="F13" s="5">
        <v>49</v>
      </c>
      <c r="G13" s="5">
        <v>38</v>
      </c>
      <c r="H13" s="12">
        <f t="shared" si="0"/>
        <v>1862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s="2" customFormat="1" ht="13.5" thickBot="1">
      <c r="A14" s="3"/>
      <c r="B14" s="5" t="s">
        <v>46</v>
      </c>
      <c r="C14" s="5" t="s">
        <v>47</v>
      </c>
      <c r="D14" s="6">
        <v>49</v>
      </c>
      <c r="E14" s="6">
        <v>1</v>
      </c>
      <c r="F14" s="5">
        <v>49</v>
      </c>
      <c r="G14" s="5">
        <v>2</v>
      </c>
      <c r="H14" s="57">
        <f t="shared" si="0"/>
        <v>98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s="2" customFormat="1" ht="13.5" thickBot="1">
      <c r="A15" s="59" t="s">
        <v>14</v>
      </c>
      <c r="B15" s="60" t="s">
        <v>15</v>
      </c>
      <c r="C15" s="60"/>
      <c r="D15" s="61">
        <v>587</v>
      </c>
      <c r="E15" s="62"/>
      <c r="F15" s="63">
        <f>SUM(F4:F14)</f>
        <v>1400</v>
      </c>
      <c r="G15" s="64">
        <v>0.17</v>
      </c>
      <c r="H15" s="65">
        <f>SUM(H4:H14)</f>
        <v>7762.5</v>
      </c>
      <c r="I15" s="1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s="1" customFormat="1">
      <c r="A16" s="58" t="s">
        <v>42</v>
      </c>
      <c r="B16" s="66"/>
      <c r="C16" s="66"/>
      <c r="D16" s="66"/>
      <c r="E16" s="66"/>
      <c r="F16" s="66"/>
      <c r="G16" s="66"/>
      <c r="H16" s="67"/>
      <c r="I16" s="16"/>
    </row>
    <row r="17" spans="1:47" s="1" customFormat="1">
      <c r="A17" s="3" t="s">
        <v>26</v>
      </c>
      <c r="B17" s="3"/>
      <c r="C17" s="3"/>
      <c r="D17" s="39"/>
      <c r="E17" s="40"/>
      <c r="F17" s="39"/>
      <c r="G17" s="40"/>
      <c r="H17" s="41"/>
      <c r="I17" s="16"/>
    </row>
    <row r="18" spans="1:47" s="1" customFormat="1">
      <c r="A18" s="7">
        <v>249.6</v>
      </c>
      <c r="B18" s="42" t="s">
        <v>3</v>
      </c>
      <c r="C18" s="3"/>
      <c r="D18" s="43">
        <v>963685</v>
      </c>
      <c r="E18" s="43">
        <v>1</v>
      </c>
      <c r="F18" s="43">
        <v>963685</v>
      </c>
      <c r="G18" s="44">
        <v>0.25</v>
      </c>
      <c r="H18" s="43">
        <f>SUM(D18*G18)</f>
        <v>240921.25</v>
      </c>
      <c r="I18" s="16"/>
    </row>
    <row r="19" spans="1:47" s="1" customFormat="1">
      <c r="A19" s="4" t="s">
        <v>14</v>
      </c>
      <c r="B19" s="4" t="s">
        <v>15</v>
      </c>
      <c r="C19" s="4"/>
      <c r="D19" s="37">
        <f>SUM(D18)</f>
        <v>963685</v>
      </c>
      <c r="E19" s="37"/>
      <c r="F19" s="37">
        <f>SUM(F18)</f>
        <v>963685</v>
      </c>
      <c r="G19" s="38"/>
      <c r="H19" s="37">
        <f>SUM(H18)</f>
        <v>240921.25</v>
      </c>
      <c r="I19" s="16"/>
    </row>
    <row r="20" spans="1:47" s="1" customFormat="1">
      <c r="A20" s="48" t="s">
        <v>43</v>
      </c>
      <c r="B20" s="35"/>
      <c r="C20" s="35"/>
      <c r="D20" s="35"/>
      <c r="E20" s="35"/>
      <c r="F20" s="35"/>
      <c r="G20" s="35"/>
      <c r="H20" s="54"/>
      <c r="I20" s="16"/>
    </row>
    <row r="21" spans="1:47" s="1" customFormat="1">
      <c r="A21" s="45" t="s">
        <v>26</v>
      </c>
      <c r="B21" s="45"/>
      <c r="C21" s="45"/>
      <c r="D21" s="46"/>
      <c r="E21" s="46"/>
      <c r="F21" s="46"/>
      <c r="G21" s="47"/>
      <c r="H21" s="46"/>
      <c r="I21" s="16"/>
    </row>
    <row r="22" spans="1:47" s="1" customFormat="1">
      <c r="A22" s="3" t="s">
        <v>24</v>
      </c>
      <c r="B22" s="42" t="s">
        <v>44</v>
      </c>
      <c r="C22" s="3"/>
      <c r="D22" s="43">
        <v>5870</v>
      </c>
      <c r="E22" s="43">
        <v>1</v>
      </c>
      <c r="F22" s="43">
        <f>SUM(D22*E22)</f>
        <v>5870</v>
      </c>
      <c r="G22" s="43">
        <v>1</v>
      </c>
      <c r="H22" s="43">
        <f>SUM(F22)</f>
        <v>5870</v>
      </c>
      <c r="I22" s="16"/>
    </row>
    <row r="23" spans="1:47" s="1" customFormat="1">
      <c r="A23" s="3" t="s">
        <v>14</v>
      </c>
      <c r="B23" s="3" t="s">
        <v>15</v>
      </c>
      <c r="C23" s="3"/>
      <c r="D23" s="39">
        <f>SUM(D22)</f>
        <v>5870</v>
      </c>
      <c r="E23" s="39"/>
      <c r="F23" s="39">
        <f>SUM(F22)</f>
        <v>5870</v>
      </c>
      <c r="G23" s="41"/>
      <c r="H23" s="39">
        <f>SUM(F23)</f>
        <v>5870</v>
      </c>
      <c r="I23" s="16"/>
    </row>
    <row r="24" spans="1:47" s="1" customFormat="1">
      <c r="A24" s="36" t="s">
        <v>41</v>
      </c>
      <c r="B24" s="52"/>
      <c r="C24" s="52"/>
      <c r="D24" s="52"/>
      <c r="E24" s="52"/>
      <c r="F24" s="52"/>
      <c r="G24" s="52"/>
      <c r="H24" s="53"/>
      <c r="I24" s="16"/>
    </row>
    <row r="25" spans="1:47">
      <c r="A25" s="49" t="s">
        <v>17</v>
      </c>
      <c r="B25" s="50"/>
      <c r="C25" s="50"/>
      <c r="D25" s="50"/>
      <c r="E25" s="50"/>
      <c r="F25" s="50"/>
      <c r="G25" s="50"/>
      <c r="H25" s="51"/>
    </row>
    <row r="26" spans="1:47">
      <c r="A26" s="7">
        <v>249.9</v>
      </c>
      <c r="B26" s="5" t="s">
        <v>9</v>
      </c>
      <c r="D26" s="8">
        <v>49</v>
      </c>
      <c r="E26" s="8">
        <v>19667</v>
      </c>
      <c r="F26" s="9">
        <f>SUM(D26*E26)</f>
        <v>963683</v>
      </c>
      <c r="G26" s="5">
        <v>0.25</v>
      </c>
      <c r="H26" s="8">
        <f t="shared" ref="H26:H31" si="1">SUM(F26*G26)</f>
        <v>240920.75</v>
      </c>
    </row>
    <row r="27" spans="1:47">
      <c r="A27" s="7" t="s">
        <v>24</v>
      </c>
      <c r="B27" s="5" t="s">
        <v>10</v>
      </c>
      <c r="D27" s="8">
        <v>49</v>
      </c>
      <c r="E27" s="8">
        <v>1</v>
      </c>
      <c r="F27" s="9">
        <v>49</v>
      </c>
      <c r="G27" s="9">
        <v>2</v>
      </c>
      <c r="H27" s="8">
        <f t="shared" si="1"/>
        <v>98</v>
      </c>
      <c r="I27" s="15"/>
    </row>
    <row r="28" spans="1:47">
      <c r="A28" s="7" t="s">
        <v>21</v>
      </c>
      <c r="B28" s="5" t="s">
        <v>11</v>
      </c>
      <c r="D28" s="8">
        <v>49</v>
      </c>
      <c r="E28" s="6">
        <v>1</v>
      </c>
      <c r="F28" s="9">
        <v>49</v>
      </c>
      <c r="G28" s="5">
        <v>2</v>
      </c>
      <c r="H28" s="6">
        <f t="shared" si="1"/>
        <v>98</v>
      </c>
    </row>
    <row r="29" spans="1:47">
      <c r="A29" s="7">
        <v>249.11</v>
      </c>
      <c r="B29" s="5" t="s">
        <v>12</v>
      </c>
      <c r="D29" s="8">
        <v>49</v>
      </c>
      <c r="E29" s="6">
        <v>1</v>
      </c>
      <c r="F29" s="9">
        <v>49</v>
      </c>
      <c r="G29" s="5">
        <v>2</v>
      </c>
      <c r="H29" s="6">
        <f t="shared" si="1"/>
        <v>98</v>
      </c>
    </row>
    <row r="30" spans="1:47">
      <c r="A30" s="7" t="s">
        <v>23</v>
      </c>
      <c r="B30" s="5" t="s">
        <v>13</v>
      </c>
      <c r="D30" s="8">
        <v>49</v>
      </c>
      <c r="E30" s="6">
        <v>1</v>
      </c>
      <c r="F30" s="9">
        <v>49</v>
      </c>
      <c r="G30" s="5">
        <v>1</v>
      </c>
      <c r="H30" s="6">
        <f t="shared" si="1"/>
        <v>49</v>
      </c>
    </row>
    <row r="31" spans="1:47">
      <c r="A31" s="7" t="s">
        <v>20</v>
      </c>
      <c r="B31" s="5" t="s">
        <v>32</v>
      </c>
      <c r="D31" s="8">
        <v>49</v>
      </c>
      <c r="E31" s="6">
        <v>1</v>
      </c>
      <c r="F31" s="9">
        <v>49</v>
      </c>
      <c r="G31" s="5">
        <v>40</v>
      </c>
      <c r="H31" s="12">
        <f t="shared" si="1"/>
        <v>1960</v>
      </c>
    </row>
    <row r="32" spans="1:47" s="2" customFormat="1">
      <c r="A32" s="29" t="s">
        <v>14</v>
      </c>
      <c r="B32" s="29" t="s">
        <v>16</v>
      </c>
      <c r="C32" s="29"/>
      <c r="D32" s="30">
        <f>SUM(D26)</f>
        <v>49</v>
      </c>
      <c r="E32" s="30"/>
      <c r="F32" s="30">
        <f>SUM(F26:F31)</f>
        <v>963928</v>
      </c>
      <c r="G32" s="32"/>
      <c r="H32" s="30">
        <f>SUM(H26:H31)</f>
        <v>243223.75</v>
      </c>
      <c r="I32" s="1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s="10" customFormat="1" ht="13.5" thickBot="1">
      <c r="A33" s="22" t="s">
        <v>34</v>
      </c>
      <c r="B33" s="22" t="s">
        <v>45</v>
      </c>
      <c r="C33" s="22"/>
      <c r="D33" s="23">
        <f>SUM(D15+D19+D23)</f>
        <v>970142</v>
      </c>
      <c r="E33" s="31"/>
      <c r="F33" s="23">
        <f>SUM(F15+F19+F23+F32+D32)</f>
        <v>1934932</v>
      </c>
      <c r="G33" s="33"/>
      <c r="H33" s="23">
        <f>SUM(H15+H19+H23+H32)</f>
        <v>497777.5</v>
      </c>
      <c r="I33" s="1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s="1" customFormat="1" ht="13.5" thickTop="1">
      <c r="H34" s="11"/>
    </row>
    <row r="35" spans="1:47" s="1" customFormat="1"/>
    <row r="36" spans="1:47" s="1" customFormat="1"/>
    <row r="37" spans="1:47" s="1" customFormat="1"/>
    <row r="38" spans="1:47" s="1" customFormat="1"/>
    <row r="39" spans="1:47" s="1" customFormat="1">
      <c r="G39" s="21"/>
    </row>
    <row r="40" spans="1:47" s="1" customFormat="1"/>
    <row r="41" spans="1:47" s="1" customFormat="1"/>
    <row r="42" spans="1:47" s="1" customFormat="1"/>
    <row r="43" spans="1:47" s="1" customFormat="1"/>
    <row r="44" spans="1:47" s="1" customFormat="1"/>
    <row r="45" spans="1:47" s="1" customFormat="1"/>
    <row r="46" spans="1:47" s="1" customFormat="1"/>
    <row r="47" spans="1:47" s="1" customFormat="1"/>
    <row r="48" spans="1:47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</sheetData>
  <phoneticPr fontId="0" type="noConversion"/>
  <pageMargins left="0.5" right="0.5" top="1" bottom="0.75" header="0.25" footer="0.5"/>
  <pageSetup orientation="landscape" r:id="rId1"/>
  <headerFooter alignWithMargins="0">
    <oddHeader>&amp;COMB #0584-0541
Senior Farmers' Market Program (SFMNP)
 Reporting and Recordkeeping Requirements&amp;RJanuary 2010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rgreene</cp:lastModifiedBy>
  <cp:lastPrinted>2010-01-25T17:59:24Z</cp:lastPrinted>
  <dcterms:created xsi:type="dcterms:W3CDTF">2004-05-03T14:52:40Z</dcterms:created>
  <dcterms:modified xsi:type="dcterms:W3CDTF">2010-01-25T18:01:00Z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