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5" windowWidth="9375" windowHeight="4965" activeTab="0"/>
  </bookViews>
  <sheets>
    <sheet name="1980-D Brdn Pkg " sheetId="1" r:id="rId1"/>
  </sheets>
  <definedNames>
    <definedName name="_xlnm.Print_Area" localSheetId="0">'1980-D Brdn Pkg '!$1:$68</definedName>
  </definedNames>
  <calcPr fullCalcOnLoad="1"/>
</workbook>
</file>

<file path=xl/sharedStrings.xml><?xml version="1.0" encoding="utf-8"?>
<sst xmlns="http://schemas.openxmlformats.org/spreadsheetml/2006/main" count="179" uniqueCount="110">
  <si>
    <t>Section of Regulation</t>
  </si>
  <si>
    <t>Title</t>
  </si>
  <si>
    <t>Form No.
(if any)</t>
  </si>
  <si>
    <t>Estimated 
No. of
Respondents</t>
  </si>
  <si>
    <t>Reports 
filed
Annually</t>
  </si>
  <si>
    <t>Total
Annual
Responses
(D) x (E)</t>
  </si>
  <si>
    <t>Estimated
No. of
Man-hours
per response</t>
  </si>
  <si>
    <t>Estimated
Total
Man-hours
(F) x (G)</t>
  </si>
  <si>
    <t>Wage
Class</t>
  </si>
  <si>
    <t>Total
Cost
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</si>
  <si>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</si>
  <si>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</si>
  <si>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</si>
  <si>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</si>
  <si>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</si>
  <si>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</si>
  <si>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</si>
  <si>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</si>
  <si>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</si>
  <si>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</si>
  <si>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 -  NO FORMS</t>
  </si>
  <si>
    <t>Section 1980.334</t>
  </si>
  <si>
    <t>Uniform Residential Appraisal Report (Lender)</t>
  </si>
  <si>
    <t xml:space="preserve"> URAR</t>
  </si>
  <si>
    <t>Section 1980.341</t>
  </si>
  <si>
    <t>Written                   New Construction</t>
  </si>
  <si>
    <t>Existing Dwellings</t>
  </si>
  <si>
    <t>Section 1980.366</t>
  </si>
  <si>
    <t>Transfer &amp; Assumption (Lender)</t>
  </si>
  <si>
    <t>Written</t>
  </si>
  <si>
    <t>Section 1980.376</t>
  </si>
  <si>
    <t>Property Disposition Plan (Lender)</t>
  </si>
  <si>
    <t>Section 1980.390</t>
  </si>
  <si>
    <t>Overpayment Notification (Lender)</t>
  </si>
  <si>
    <t>Section 1980.392</t>
  </si>
  <si>
    <t>Mortgage Credit Certificate (Applicant)</t>
  </si>
  <si>
    <t>NO-FORM TOTAL:</t>
  </si>
  <si>
    <t>REPORTING REQUIREMENTS  -  FORMS APPROVED WITH THIS DOCKET</t>
  </si>
  <si>
    <t>Section 1980.309 (e)</t>
  </si>
  <si>
    <t>Guaranteed Rural Housing Lender Record Change</t>
  </si>
  <si>
    <t>Section 1980.309 (d)</t>
  </si>
  <si>
    <t>Agreement for Participation Guaranteed/Insured Loan Programs of the U.S. Government</t>
  </si>
  <si>
    <t>Form 1980-16</t>
  </si>
  <si>
    <t>Section 1980.309 (f)(3)</t>
  </si>
  <si>
    <t>Rural Housing Guarantee Report of Loss</t>
  </si>
  <si>
    <t>Form 1980-20</t>
  </si>
  <si>
    <t>Section 1980.351</t>
  </si>
  <si>
    <t>Form 1980-86</t>
  </si>
  <si>
    <t>Section 1980.353 (c)</t>
  </si>
  <si>
    <t>Lender</t>
  </si>
  <si>
    <t>Section 1980.355</t>
  </si>
  <si>
    <t>Conditional Commitment for SFH Guarantee</t>
  </si>
  <si>
    <t>Form 1980-18</t>
  </si>
  <si>
    <t>Section 1980.361</t>
  </si>
  <si>
    <t>Loan Note Guarantee</t>
  </si>
  <si>
    <t>Form 1980-17</t>
  </si>
  <si>
    <t>Section 1980.370 (d)(2)</t>
  </si>
  <si>
    <t>Section 1980.370 (d)(1)</t>
  </si>
  <si>
    <t>Section 1980.390 (f)(2)</t>
  </si>
  <si>
    <t>Master Interest Assistance and Shared Equity Agreement with Promissory Note</t>
  </si>
  <si>
    <t>Form 1980-12 - No Activity at This Time</t>
  </si>
  <si>
    <t>Form 1980-13   Borrower</t>
  </si>
  <si>
    <t>FORM TOTAL:</t>
  </si>
  <si>
    <t>REPORTING REQUIREMENTS  -  APPROVED UNDER OTHER OMB NUMBERS</t>
  </si>
  <si>
    <t>Form RD 400-1    (0575-0018)</t>
  </si>
  <si>
    <t>Section 1980.317</t>
  </si>
  <si>
    <t>Form RD 400-6   (0575-0018)</t>
  </si>
  <si>
    <t>Section 1980.353 (e)   Section 1980.390 (h)</t>
  </si>
  <si>
    <t>Form RD 1910-5   (0575-0172)</t>
  </si>
  <si>
    <t>Section 1980.361 (a)</t>
  </si>
  <si>
    <t>SUMMARY</t>
  </si>
  <si>
    <t>TOTAL BURDEN:</t>
  </si>
  <si>
    <t xml:space="preserve">Inspections of Construction (Lender) </t>
  </si>
  <si>
    <t>Request for Reservation of Funds</t>
  </si>
  <si>
    <t>Guaranteed Rural Housing Borrower Default Status</t>
  </si>
  <si>
    <t>Annual Interest Assistance Agreement</t>
  </si>
  <si>
    <t>Section 1980.317       Section 1980.353 (c)</t>
  </si>
  <si>
    <t>Form RD 1980-19   (0575-0137)</t>
  </si>
  <si>
    <t>Equal Opportunity Agreement      RD Form 400-1</t>
  </si>
  <si>
    <t>Compliance Statement             RD Form 400-6</t>
  </si>
  <si>
    <t>Request for Verification of Employment  RD Form 1910-5</t>
  </si>
  <si>
    <t>Guaranteed Loan Closing Report  RD Form 1980-19</t>
  </si>
  <si>
    <t>Transfer of Servicer</t>
  </si>
  <si>
    <t>Forced Transfer</t>
  </si>
  <si>
    <t>Form 1980-11   Initial Loan Sale</t>
  </si>
  <si>
    <t xml:space="preserve">Form 1980-21        </t>
  </si>
  <si>
    <t xml:space="preserve">Guaranteed Rural Housing Loan Status Report </t>
  </si>
  <si>
    <t>Electronically</t>
  </si>
  <si>
    <t>FORMS APPROVED UNDER OTHER OMB NUMBERS:</t>
  </si>
  <si>
    <t>Section 1980.374(d)</t>
  </si>
  <si>
    <t>Servicing Plan</t>
  </si>
  <si>
    <t>Estimated No. Lenders [1500/state; 681/natl]</t>
  </si>
  <si>
    <t>Est. No. Respondents:</t>
  </si>
  <si>
    <t>New Lenders</t>
  </si>
  <si>
    <t>Borrowers on Payment Asst.</t>
  </si>
  <si>
    <t>New Applicants</t>
  </si>
  <si>
    <t>Future Recovery (Verification of Sale)</t>
  </si>
  <si>
    <t>URLA</t>
  </si>
  <si>
    <t>Section 1980.353( c)</t>
  </si>
  <si>
    <t>Standard Credit Documentation-Application</t>
  </si>
  <si>
    <t>Estimated No. Servicers</t>
  </si>
  <si>
    <t>Estimated No. Servicers/Default</t>
  </si>
  <si>
    <t>Section 1980.377</t>
  </si>
  <si>
    <t>Withdrawn</t>
  </si>
  <si>
    <t>Rejected</t>
  </si>
  <si>
    <t xml:space="preserve">     -  Lenders  (loan officer &amp; underwriter review)</t>
  </si>
  <si>
    <t xml:space="preserve">     -  Borrower/Applicant</t>
  </si>
  <si>
    <t>Request for Single Family Housing Loan Guarantee                                                                  - Borrower/Applicant</t>
  </si>
  <si>
    <t xml:space="preserve">   - Borrower/Applicant</t>
  </si>
  <si>
    <t xml:space="preserve">   - Lender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</si>
</sst>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.0"/>
    <numFmt numFmtId="166" formatCode="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Univers (W1)"/>
      <family val="2"/>
    </font>
    <font>
      <b/>
      <sz val="10"/>
      <name val="Univers (W1)"/>
      <family val="2"/>
    </font>
    <font>
      <b/>
      <sz val="8"/>
      <name val="Univers (W1)"/>
      <family val="2"/>
    </font>
    <font>
      <b/>
      <i/>
      <u val="single"/>
      <sz val="10"/>
      <name val="Univers (W1)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Univers (W1)"/>
      <family val="0"/>
    </font>
    <font>
      <b/>
      <u val="single"/>
      <sz val="14"/>
      <name val="Arial"/>
      <family val="2"/>
    </font>
    <font>
      <b/>
      <u val="single"/>
      <sz val="8"/>
      <name val="Univers (W1)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56" applyFont="1" applyBorder="1" applyAlignment="1">
      <alignment horizontal="center"/>
      <protection/>
    </xf>
    <xf numFmtId="3" fontId="4" fillId="0" borderId="0" xfId="56" applyNumberFormat="1" applyFont="1" applyBorder="1" applyAlignment="1">
      <alignment horizontal="center"/>
      <protection/>
    </xf>
    <xf numFmtId="0" fontId="4" fillId="0" borderId="0" xfId="46" applyNumberFormat="1" applyFont="1" applyBorder="1" applyAlignment="1">
      <alignment horizontal="center" wrapText="1"/>
    </xf>
    <xf numFmtId="0" fontId="5" fillId="0" borderId="0" xfId="56" applyFont="1" applyAlignment="1">
      <alignment horizontal="centerContinuous"/>
      <protection/>
    </xf>
    <xf numFmtId="3" fontId="5" fillId="0" borderId="0" xfId="56" applyNumberFormat="1" applyFont="1" applyAlignment="1">
      <alignment horizontal="centerContinuous"/>
      <protection/>
    </xf>
    <xf numFmtId="0" fontId="5" fillId="0" borderId="0" xfId="46" applyNumberFormat="1" applyFont="1" applyAlignment="1">
      <alignment horizontal="centerContinuous"/>
    </xf>
    <xf numFmtId="3" fontId="6" fillId="0" borderId="10" xfId="56" applyNumberFormat="1" applyFont="1" applyBorder="1" applyAlignment="1" quotePrefix="1">
      <alignment horizontal="right" vertical="top" wrapText="1"/>
      <protection/>
    </xf>
    <xf numFmtId="6" fontId="6" fillId="0" borderId="10" xfId="46" applyNumberFormat="1" applyFont="1" applyBorder="1" applyAlignment="1" quotePrefix="1">
      <alignment horizontal="right" vertical="top" wrapText="1"/>
    </xf>
    <xf numFmtId="0" fontId="6" fillId="0" borderId="10" xfId="56" applyFont="1" applyBorder="1" applyAlignment="1" applyProtection="1">
      <alignment horizontal="center" vertical="top" wrapText="1"/>
      <protection locked="0"/>
    </xf>
    <xf numFmtId="3" fontId="6" fillId="0" borderId="10" xfId="56" applyNumberFormat="1" applyFont="1" applyBorder="1" applyAlignment="1" applyProtection="1" quotePrefix="1">
      <alignment horizontal="right" vertical="top" wrapText="1"/>
      <protection locked="0"/>
    </xf>
    <xf numFmtId="0" fontId="4" fillId="0" borderId="0" xfId="56" applyFont="1" applyBorder="1" applyAlignment="1" applyProtection="1">
      <alignment horizontal="center"/>
      <protection locked="0"/>
    </xf>
    <xf numFmtId="0" fontId="5" fillId="0" borderId="0" xfId="56" applyFont="1" applyAlignment="1" applyProtection="1">
      <alignment horizontal="centerContinuous"/>
      <protection locked="0"/>
    </xf>
    <xf numFmtId="0" fontId="6" fillId="0" borderId="10" xfId="56" applyFont="1" applyBorder="1" applyAlignment="1" applyProtection="1">
      <alignment vertical="top" wrapText="1"/>
      <protection locked="0"/>
    </xf>
    <xf numFmtId="0" fontId="6" fillId="0" borderId="10" xfId="56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8" fontId="6" fillId="0" borderId="10" xfId="56" applyNumberFormat="1" applyFont="1" applyBorder="1" applyAlignment="1" applyProtection="1" quotePrefix="1">
      <alignment horizontal="center" vertical="top" wrapText="1"/>
      <protection locked="0"/>
    </xf>
    <xf numFmtId="0" fontId="4" fillId="0" borderId="10" xfId="56" applyFont="1" applyBorder="1" applyAlignment="1" applyProtection="1">
      <alignment horizontal="center"/>
      <protection/>
    </xf>
    <xf numFmtId="3" fontId="4" fillId="0" borderId="10" xfId="56" applyNumberFormat="1" applyFont="1" applyBorder="1" applyAlignment="1" applyProtection="1">
      <alignment horizontal="center"/>
      <protection/>
    </xf>
    <xf numFmtId="0" fontId="4" fillId="0" borderId="10" xfId="46" applyNumberFormat="1" applyFont="1" applyBorder="1" applyAlignment="1" applyProtection="1">
      <alignment horizontal="center" wrapText="1"/>
      <protection/>
    </xf>
    <xf numFmtId="0" fontId="7" fillId="0" borderId="0" xfId="56" applyFont="1" applyAlignment="1" applyProtection="1">
      <alignment horizontal="centerContinuous"/>
      <protection locked="0"/>
    </xf>
    <xf numFmtId="0" fontId="7" fillId="0" borderId="0" xfId="56" applyFont="1" applyAlignment="1">
      <alignment horizontal="centerContinuous"/>
      <protection/>
    </xf>
    <xf numFmtId="3" fontId="7" fillId="0" borderId="0" xfId="56" applyNumberFormat="1" applyFont="1" applyAlignment="1">
      <alignment horizontal="centerContinuous"/>
      <protection/>
    </xf>
    <xf numFmtId="0" fontId="7" fillId="0" borderId="0" xfId="46" applyNumberFormat="1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56" applyFont="1" applyAlignment="1" applyProtection="1">
      <alignment horizontal="centerContinuous"/>
      <protection/>
    </xf>
    <xf numFmtId="0" fontId="6" fillId="0" borderId="11" xfId="56" applyFont="1" applyBorder="1" applyAlignment="1" applyProtection="1">
      <alignment vertical="top" wrapText="1"/>
      <protection locked="0"/>
    </xf>
    <xf numFmtId="0" fontId="6" fillId="0" borderId="11" xfId="56" applyFont="1" applyBorder="1" applyAlignment="1" applyProtection="1">
      <alignment horizontal="left" vertical="top" wrapText="1"/>
      <protection locked="0"/>
    </xf>
    <xf numFmtId="0" fontId="6" fillId="0" borderId="11" xfId="56" applyFont="1" applyBorder="1" applyAlignment="1" applyProtection="1">
      <alignment horizontal="center" vertical="top" wrapText="1"/>
      <protection locked="0"/>
    </xf>
    <xf numFmtId="3" fontId="6" fillId="0" borderId="11" xfId="56" applyNumberFormat="1" applyFont="1" applyBorder="1" applyAlignment="1" applyProtection="1" quotePrefix="1">
      <alignment horizontal="right" vertical="top" wrapText="1"/>
      <protection locked="0"/>
    </xf>
    <xf numFmtId="8" fontId="6" fillId="0" borderId="11" xfId="56" applyNumberFormat="1" applyFont="1" applyBorder="1" applyAlignment="1" applyProtection="1" quotePrefix="1">
      <alignment horizontal="center" vertical="top" wrapText="1"/>
      <protection locked="0"/>
    </xf>
    <xf numFmtId="6" fontId="6" fillId="0" borderId="11" xfId="46" applyNumberFormat="1" applyFont="1" applyBorder="1" applyAlignment="1" quotePrefix="1">
      <alignment horizontal="right" vertical="top" wrapText="1"/>
    </xf>
    <xf numFmtId="0" fontId="6" fillId="0" borderId="12" xfId="56" applyFont="1" applyBorder="1" applyAlignment="1" applyProtection="1">
      <alignment vertical="top" wrapText="1"/>
      <protection locked="0"/>
    </xf>
    <xf numFmtId="0" fontId="6" fillId="0" borderId="12" xfId="56" applyFont="1" applyBorder="1" applyAlignment="1" applyProtection="1">
      <alignment horizontal="left" vertical="top" wrapText="1"/>
      <protection locked="0"/>
    </xf>
    <xf numFmtId="0" fontId="6" fillId="0" borderId="12" xfId="56" applyFont="1" applyBorder="1" applyAlignment="1" applyProtection="1">
      <alignment horizontal="center" vertical="top" wrapText="1"/>
      <protection locked="0"/>
    </xf>
    <xf numFmtId="3" fontId="6" fillId="0" borderId="12" xfId="56" applyNumberFormat="1" applyFont="1" applyBorder="1" applyAlignment="1" quotePrefix="1">
      <alignment horizontal="right" vertical="top" wrapText="1"/>
      <protection/>
    </xf>
    <xf numFmtId="8" fontId="6" fillId="0" borderId="12" xfId="56" applyNumberFormat="1" applyFont="1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>
      <alignment/>
    </xf>
    <xf numFmtId="0" fontId="4" fillId="0" borderId="0" xfId="56" applyFont="1" applyBorder="1" applyAlignment="1" applyProtection="1">
      <alignment horizontal="center"/>
      <protection/>
    </xf>
    <xf numFmtId="3" fontId="4" fillId="0" borderId="0" xfId="56" applyNumberFormat="1" applyFont="1" applyBorder="1" applyAlignment="1" applyProtection="1">
      <alignment horizontal="center"/>
      <protection/>
    </xf>
    <xf numFmtId="0" fontId="4" fillId="0" borderId="0" xfId="46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3" fontId="6" fillId="0" borderId="12" xfId="56" applyNumberFormat="1" applyFont="1" applyBorder="1" applyAlignment="1" applyProtection="1" quotePrefix="1">
      <alignment horizontal="right" vertical="top"/>
      <protection locked="0"/>
    </xf>
    <xf numFmtId="6" fontId="6" fillId="0" borderId="13" xfId="46" applyNumberFormat="1" applyFont="1" applyBorder="1" applyAlignment="1" quotePrefix="1">
      <alignment horizontal="right" vertical="top" wrapText="1"/>
    </xf>
    <xf numFmtId="8" fontId="6" fillId="0" borderId="11" xfId="56" applyNumberFormat="1" applyFont="1" applyBorder="1" applyAlignment="1" applyProtection="1" quotePrefix="1">
      <alignment horizontal="center" wrapText="1"/>
      <protection locked="0"/>
    </xf>
    <xf numFmtId="6" fontId="6" fillId="0" borderId="11" xfId="46" applyNumberFormat="1" applyFont="1" applyBorder="1" applyAlignment="1" quotePrefix="1">
      <alignment horizontal="right" wrapText="1"/>
    </xf>
    <xf numFmtId="0" fontId="6" fillId="0" borderId="13" xfId="56" applyFont="1" applyBorder="1" applyAlignment="1" applyProtection="1">
      <alignment vertical="top" wrapText="1"/>
      <protection locked="0"/>
    </xf>
    <xf numFmtId="0" fontId="6" fillId="0" borderId="13" xfId="56" applyFont="1" applyBorder="1" applyAlignment="1" applyProtection="1">
      <alignment horizontal="left" vertical="top" wrapText="1"/>
      <protection locked="0"/>
    </xf>
    <xf numFmtId="0" fontId="6" fillId="0" borderId="13" xfId="56" applyFont="1" applyBorder="1" applyAlignment="1" applyProtection="1">
      <alignment horizontal="center" vertical="top" wrapText="1"/>
      <protection locked="0"/>
    </xf>
    <xf numFmtId="3" fontId="6" fillId="0" borderId="13" xfId="56" applyNumberFormat="1" applyFont="1" applyBorder="1" applyAlignment="1" applyProtection="1" quotePrefix="1">
      <alignment horizontal="right" vertical="top" wrapText="1"/>
      <protection locked="0"/>
    </xf>
    <xf numFmtId="3" fontId="1" fillId="0" borderId="0" xfId="56" applyNumberFormat="1" applyFont="1" applyBorder="1" applyAlignment="1" quotePrefix="1">
      <alignment horizontal="right" vertical="top" wrapText="1"/>
      <protection/>
    </xf>
    <xf numFmtId="0" fontId="1" fillId="0" borderId="0" xfId="56" applyFont="1" applyBorder="1" applyAlignment="1" applyProtection="1">
      <alignment horizontal="center" vertical="top" wrapText="1"/>
      <protection locked="0"/>
    </xf>
    <xf numFmtId="3" fontId="1" fillId="0" borderId="0" xfId="56" applyNumberFormat="1" applyFont="1" applyBorder="1" applyAlignment="1" applyProtection="1" quotePrefix="1">
      <alignment horizontal="right" vertical="top" wrapText="1"/>
      <protection locked="0"/>
    </xf>
    <xf numFmtId="3" fontId="6" fillId="0" borderId="13" xfId="56" applyNumberFormat="1" applyFont="1" applyBorder="1" applyAlignment="1" quotePrefix="1">
      <alignment horizontal="right" wrapText="1"/>
      <protection/>
    </xf>
    <xf numFmtId="3" fontId="1" fillId="33" borderId="14" xfId="56" applyNumberFormat="1" applyFont="1" applyFill="1" applyBorder="1" applyAlignment="1" applyProtection="1" quotePrefix="1">
      <alignment horizontal="right" vertical="top"/>
      <protection/>
    </xf>
    <xf numFmtId="8" fontId="1" fillId="33" borderId="15" xfId="56" applyNumberFormat="1" applyFont="1" applyFill="1" applyBorder="1" applyAlignment="1" applyProtection="1">
      <alignment horizontal="right" vertical="top"/>
      <protection/>
    </xf>
    <xf numFmtId="0" fontId="1" fillId="33" borderId="15" xfId="56" applyFont="1" applyFill="1" applyBorder="1" applyAlignment="1" applyProtection="1">
      <alignment horizontal="center" vertical="top" wrapText="1"/>
      <protection locked="0"/>
    </xf>
    <xf numFmtId="3" fontId="1" fillId="33" borderId="15" xfId="56" applyNumberFormat="1" applyFont="1" applyFill="1" applyBorder="1" applyAlignment="1" applyProtection="1" quotePrefix="1">
      <alignment horizontal="right" vertical="top" wrapText="1"/>
      <protection locked="0"/>
    </xf>
    <xf numFmtId="3" fontId="1" fillId="33" borderId="15" xfId="56" applyNumberFormat="1" applyFont="1" applyFill="1" applyBorder="1" applyAlignment="1" quotePrefix="1">
      <alignment horizontal="right" vertical="top" wrapText="1"/>
      <protection/>
    </xf>
    <xf numFmtId="3" fontId="1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6" fontId="1" fillId="33" borderId="16" xfId="46" applyNumberFormat="1" applyFont="1" applyFill="1" applyBorder="1" applyAlignment="1" applyProtection="1" quotePrefix="1">
      <alignment horizontal="right" vertical="top"/>
      <protection/>
    </xf>
    <xf numFmtId="0" fontId="11" fillId="0" borderId="0" xfId="56" applyFont="1" applyAlignment="1" applyProtection="1">
      <alignment horizontal="centerContinuous"/>
      <protection/>
    </xf>
    <xf numFmtId="8" fontId="1" fillId="0" borderId="0" xfId="56" applyNumberFormat="1" applyFont="1" applyBorder="1" applyAlignment="1" applyProtection="1">
      <alignment horizontal="right" vertical="top"/>
      <protection locked="0"/>
    </xf>
    <xf numFmtId="0" fontId="1" fillId="0" borderId="0" xfId="56" applyFont="1" applyBorder="1" applyAlignment="1" applyProtection="1">
      <alignment horizontal="left" vertical="top" wrapText="1"/>
      <protection locked="0"/>
    </xf>
    <xf numFmtId="6" fontId="1" fillId="0" borderId="0" xfId="46" applyNumberFormat="1" applyFont="1" applyBorder="1" applyAlignment="1" quotePrefix="1">
      <alignment horizontal="right" vertical="top" wrapText="1"/>
    </xf>
    <xf numFmtId="0" fontId="4" fillId="0" borderId="17" xfId="56" applyFont="1" applyBorder="1" applyAlignment="1" applyProtection="1">
      <alignment horizontal="center"/>
      <protection/>
    </xf>
    <xf numFmtId="0" fontId="4" fillId="0" borderId="18" xfId="46" applyNumberFormat="1" applyFont="1" applyBorder="1" applyAlignment="1" applyProtection="1">
      <alignment horizontal="center" wrapText="1"/>
      <protection/>
    </xf>
    <xf numFmtId="2" fontId="4" fillId="0" borderId="10" xfId="56" applyNumberFormat="1" applyFont="1" applyBorder="1" applyAlignment="1" applyProtection="1">
      <alignment horizontal="center"/>
      <protection/>
    </xf>
    <xf numFmtId="2" fontId="4" fillId="0" borderId="0" xfId="56" applyNumberFormat="1" applyFont="1" applyBorder="1" applyAlignment="1" applyProtection="1">
      <alignment horizontal="center"/>
      <protection locked="0"/>
    </xf>
    <xf numFmtId="2" fontId="5" fillId="0" borderId="0" xfId="56" applyNumberFormat="1" applyFont="1" applyAlignment="1" applyProtection="1">
      <alignment horizontal="centerContinuous"/>
      <protection locked="0"/>
    </xf>
    <xf numFmtId="2" fontId="7" fillId="0" borderId="0" xfId="56" applyNumberFormat="1" applyFont="1" applyAlignment="1" applyProtection="1">
      <alignment horizontal="centerContinuous"/>
      <protection locked="0"/>
    </xf>
    <xf numFmtId="2" fontId="6" fillId="0" borderId="10" xfId="56" applyNumberFormat="1" applyFont="1" applyBorder="1" applyAlignment="1" applyProtection="1" quotePrefix="1">
      <alignment horizontal="center" vertical="top" wrapText="1"/>
      <protection locked="0"/>
    </xf>
    <xf numFmtId="2" fontId="6" fillId="0" borderId="11" xfId="56" applyNumberFormat="1" applyFont="1" applyBorder="1" applyAlignment="1" applyProtection="1" quotePrefix="1">
      <alignment horizontal="center" vertical="top" wrapText="1"/>
      <protection locked="0"/>
    </xf>
    <xf numFmtId="2" fontId="6" fillId="0" borderId="13" xfId="56" applyNumberFormat="1" applyFont="1" applyBorder="1" applyAlignment="1" applyProtection="1" quotePrefix="1">
      <alignment horizontal="center" vertical="top" wrapText="1"/>
      <protection locked="0"/>
    </xf>
    <xf numFmtId="2" fontId="6" fillId="0" borderId="12" xfId="56" applyNumberFormat="1" applyFont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>
      <alignment/>
    </xf>
    <xf numFmtId="2" fontId="4" fillId="0" borderId="0" xfId="56" applyNumberFormat="1" applyFont="1" applyBorder="1" applyAlignment="1" applyProtection="1">
      <alignment horizontal="center"/>
      <protection/>
    </xf>
    <xf numFmtId="2" fontId="6" fillId="0" borderId="13" xfId="56" applyNumberFormat="1" applyFont="1" applyBorder="1" applyAlignment="1" applyProtection="1" quotePrefix="1">
      <alignment horizontal="center" wrapText="1"/>
      <protection locked="0"/>
    </xf>
    <xf numFmtId="2" fontId="1" fillId="0" borderId="0" xfId="56" applyNumberFormat="1" applyFont="1" applyBorder="1" applyAlignment="1" applyProtection="1" quotePrefix="1">
      <alignment horizontal="center" vertical="top" wrapText="1"/>
      <protection locked="0"/>
    </xf>
    <xf numFmtId="2" fontId="1" fillId="33" borderId="15" xfId="56" applyNumberFormat="1" applyFont="1" applyFill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6" fillId="0" borderId="10" xfId="56" applyNumberFormat="1" applyFont="1" applyBorder="1" applyAlignment="1" applyProtection="1" quotePrefix="1">
      <alignment horizontal="right" vertical="top"/>
      <protection locked="0"/>
    </xf>
    <xf numFmtId="8" fontId="1" fillId="0" borderId="19" xfId="56" applyNumberFormat="1" applyFont="1" applyBorder="1" applyAlignment="1" applyProtection="1">
      <alignment horizontal="right" vertical="top"/>
      <protection locked="0"/>
    </xf>
    <xf numFmtId="0" fontId="1" fillId="0" borderId="19" xfId="56" applyFont="1" applyBorder="1" applyAlignment="1" applyProtection="1">
      <alignment horizontal="left" vertical="top" wrapText="1"/>
      <protection locked="0"/>
    </xf>
    <xf numFmtId="0" fontId="1" fillId="0" borderId="19" xfId="56" applyFont="1" applyBorder="1" applyAlignment="1" applyProtection="1">
      <alignment horizontal="center" vertical="top" wrapText="1"/>
      <protection locked="0"/>
    </xf>
    <xf numFmtId="3" fontId="1" fillId="0" borderId="19" xfId="56" applyNumberFormat="1" applyFont="1" applyBorder="1" applyAlignment="1" applyProtection="1" quotePrefix="1">
      <alignment horizontal="right" vertical="top" wrapText="1"/>
      <protection locked="0"/>
    </xf>
    <xf numFmtId="3" fontId="1" fillId="0" borderId="19" xfId="56" applyNumberFormat="1" applyFont="1" applyBorder="1" applyAlignment="1" quotePrefix="1">
      <alignment horizontal="right" vertical="top" wrapText="1"/>
      <protection/>
    </xf>
    <xf numFmtId="2" fontId="1" fillId="0" borderId="19" xfId="56" applyNumberFormat="1" applyFont="1" applyBorder="1" applyAlignment="1" applyProtection="1" quotePrefix="1">
      <alignment horizontal="center" vertical="top" wrapText="1"/>
      <protection locked="0"/>
    </xf>
    <xf numFmtId="0" fontId="0" fillId="0" borderId="19" xfId="0" applyFont="1" applyBorder="1" applyAlignment="1">
      <alignment/>
    </xf>
    <xf numFmtId="6" fontId="1" fillId="0" borderId="19" xfId="46" applyNumberFormat="1" applyFont="1" applyBorder="1" applyAlignment="1" quotePrefix="1">
      <alignment horizontal="right" vertical="top" wrapText="1"/>
    </xf>
    <xf numFmtId="3" fontId="6" fillId="0" borderId="10" xfId="56" applyNumberFormat="1" applyFont="1" applyBorder="1" applyAlignment="1" applyProtection="1" quotePrefix="1">
      <alignment horizontal="right" wrapText="1"/>
      <protection locked="0"/>
    </xf>
    <xf numFmtId="3" fontId="6" fillId="0" borderId="10" xfId="56" applyNumberFormat="1" applyFont="1" applyBorder="1" applyAlignment="1" quotePrefix="1">
      <alignment horizontal="right" wrapText="1"/>
      <protection/>
    </xf>
    <xf numFmtId="2" fontId="6" fillId="0" borderId="10" xfId="56" applyNumberFormat="1" applyFont="1" applyBorder="1" applyAlignment="1" applyProtection="1" quotePrefix="1">
      <alignment horizontal="center" wrapText="1"/>
      <protection locked="0"/>
    </xf>
    <xf numFmtId="8" fontId="6" fillId="0" borderId="10" xfId="56" applyNumberFormat="1" applyFont="1" applyBorder="1" applyAlignment="1" applyProtection="1" quotePrefix="1">
      <alignment horizontal="center" wrapText="1"/>
      <protection locked="0"/>
    </xf>
    <xf numFmtId="6" fontId="6" fillId="0" borderId="10" xfId="46" applyNumberFormat="1" applyFont="1" applyBorder="1" applyAlignment="1" quotePrefix="1">
      <alignment horizontal="right" wrapText="1"/>
    </xf>
    <xf numFmtId="0" fontId="6" fillId="0" borderId="20" xfId="56" applyFont="1" applyBorder="1" applyAlignment="1" applyProtection="1">
      <alignment vertical="top" wrapText="1"/>
      <protection locked="0"/>
    </xf>
    <xf numFmtId="0" fontId="6" fillId="0" borderId="20" xfId="56" applyFont="1" applyBorder="1" applyAlignment="1" applyProtection="1">
      <alignment horizontal="left" vertical="top" wrapText="1"/>
      <protection locked="0"/>
    </xf>
    <xf numFmtId="0" fontId="6" fillId="0" borderId="20" xfId="56" applyFont="1" applyBorder="1" applyAlignment="1" applyProtection="1">
      <alignment horizontal="center" vertical="top" wrapText="1"/>
      <protection locked="0"/>
    </xf>
    <xf numFmtId="3" fontId="6" fillId="0" borderId="20" xfId="56" applyNumberFormat="1" applyFont="1" applyBorder="1" applyAlignment="1" applyProtection="1" quotePrefix="1">
      <alignment horizontal="right" wrapText="1"/>
      <protection locked="0"/>
    </xf>
    <xf numFmtId="3" fontId="6" fillId="0" borderId="20" xfId="56" applyNumberFormat="1" applyFont="1" applyBorder="1" applyAlignment="1" quotePrefix="1">
      <alignment horizontal="right" wrapText="1"/>
      <protection/>
    </xf>
    <xf numFmtId="2" fontId="6" fillId="0" borderId="20" xfId="56" applyNumberFormat="1" applyFont="1" applyBorder="1" applyAlignment="1" applyProtection="1" quotePrefix="1">
      <alignment horizontal="center" wrapText="1"/>
      <protection locked="0"/>
    </xf>
    <xf numFmtId="8" fontId="6" fillId="0" borderId="20" xfId="56" applyNumberFormat="1" applyFont="1" applyBorder="1" applyAlignment="1" applyProtection="1" quotePrefix="1">
      <alignment horizontal="center" wrapText="1"/>
      <protection locked="0"/>
    </xf>
    <xf numFmtId="6" fontId="6" fillId="0" borderId="20" xfId="46" applyNumberFormat="1" applyFont="1" applyBorder="1" applyAlignment="1" quotePrefix="1">
      <alignment horizontal="right" wrapText="1"/>
    </xf>
    <xf numFmtId="6" fontId="6" fillId="0" borderId="12" xfId="46" applyNumberFormat="1" applyFont="1" applyBorder="1" applyAlignment="1" quotePrefix="1">
      <alignment horizontal="right" vertical="top" wrapText="1"/>
    </xf>
    <xf numFmtId="3" fontId="6" fillId="0" borderId="11" xfId="56" applyNumberFormat="1" applyFont="1" applyBorder="1" applyAlignment="1" applyProtection="1" quotePrefix="1">
      <alignment horizontal="right" wrapText="1"/>
      <protection locked="0"/>
    </xf>
    <xf numFmtId="3" fontId="6" fillId="0" borderId="11" xfId="56" applyNumberFormat="1" applyFont="1" applyBorder="1" applyAlignment="1" quotePrefix="1">
      <alignment horizontal="right" wrapText="1"/>
      <protection/>
    </xf>
    <xf numFmtId="2" fontId="6" fillId="0" borderId="11" xfId="56" applyNumberFormat="1" applyFont="1" applyBorder="1" applyAlignment="1" applyProtection="1" quotePrefix="1">
      <alignment horizontal="center" wrapText="1"/>
      <protection locked="0"/>
    </xf>
    <xf numFmtId="6" fontId="6" fillId="0" borderId="13" xfId="46" applyNumberFormat="1" applyFont="1" applyBorder="1" applyAlignment="1" quotePrefix="1">
      <alignment horizontal="right" wrapText="1"/>
    </xf>
    <xf numFmtId="0" fontId="4" fillId="0" borderId="10" xfId="56" applyFont="1" applyFill="1" applyBorder="1" applyAlignment="1" applyProtection="1">
      <alignment horizontal="center"/>
      <protection/>
    </xf>
    <xf numFmtId="0" fontId="4" fillId="0" borderId="0" xfId="56" applyFont="1" applyFill="1" applyBorder="1" applyAlignment="1" applyProtection="1">
      <alignment horizontal="center"/>
      <protection locked="0"/>
    </xf>
    <xf numFmtId="0" fontId="5" fillId="0" borderId="0" xfId="56" applyFont="1" applyFill="1" applyAlignment="1" applyProtection="1">
      <alignment horizontal="centerContinuous"/>
      <protection locked="0"/>
    </xf>
    <xf numFmtId="0" fontId="7" fillId="0" borderId="0" xfId="56" applyFont="1" applyFill="1" applyAlignment="1" applyProtection="1">
      <alignment horizontal="centerContinuous"/>
      <protection locked="0"/>
    </xf>
    <xf numFmtId="0" fontId="6" fillId="0" borderId="10" xfId="56" applyFont="1" applyFill="1" applyBorder="1" applyAlignment="1" applyProtection="1">
      <alignment horizontal="center" vertical="top" wrapText="1"/>
      <protection locked="0"/>
    </xf>
    <xf numFmtId="0" fontId="6" fillId="0" borderId="11" xfId="56" applyFont="1" applyFill="1" applyBorder="1" applyAlignment="1" applyProtection="1">
      <alignment horizontal="center" wrapText="1"/>
      <protection locked="0"/>
    </xf>
    <xf numFmtId="0" fontId="6" fillId="0" borderId="12" xfId="56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4" fillId="0" borderId="0" xfId="56" applyFont="1" applyFill="1" applyBorder="1" applyAlignment="1" applyProtection="1">
      <alignment horizontal="center"/>
      <protection/>
    </xf>
    <xf numFmtId="0" fontId="6" fillId="0" borderId="13" xfId="56" applyFont="1" applyFill="1" applyBorder="1" applyAlignment="1" applyProtection="1">
      <alignment horizontal="center" wrapText="1"/>
      <protection locked="0"/>
    </xf>
    <xf numFmtId="0" fontId="6" fillId="0" borderId="13" xfId="56" applyFont="1" applyFill="1" applyBorder="1" applyAlignment="1" applyProtection="1">
      <alignment horizontal="center" vertical="top" wrapText="1"/>
      <protection locked="0"/>
    </xf>
    <xf numFmtId="0" fontId="1" fillId="0" borderId="19" xfId="56" applyFont="1" applyFill="1" applyBorder="1" applyAlignment="1" applyProtection="1">
      <alignment horizontal="center" vertical="top" wrapText="1"/>
      <protection locked="0"/>
    </xf>
    <xf numFmtId="0" fontId="1" fillId="0" borderId="0" xfId="56" applyFont="1" applyFill="1" applyBorder="1" applyAlignment="1" applyProtection="1">
      <alignment horizontal="center" vertical="top" wrapText="1"/>
      <protection locked="0"/>
    </xf>
    <xf numFmtId="0" fontId="6" fillId="0" borderId="10" xfId="56" applyFont="1" applyFill="1" applyBorder="1" applyAlignment="1" applyProtection="1">
      <alignment horizontal="center" wrapText="1"/>
      <protection locked="0"/>
    </xf>
    <xf numFmtId="0" fontId="6" fillId="0" borderId="20" xfId="56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4" fillId="34" borderId="10" xfId="56" applyFont="1" applyFill="1" applyBorder="1" applyAlignment="1" applyProtection="1">
      <alignment horizontal="center" wrapText="1"/>
      <protection/>
    </xf>
    <xf numFmtId="0" fontId="4" fillId="34" borderId="10" xfId="56" applyFont="1" applyFill="1" applyBorder="1" applyAlignment="1" applyProtection="1">
      <alignment horizontal="center"/>
      <protection/>
    </xf>
    <xf numFmtId="2" fontId="4" fillId="34" borderId="10" xfId="56" applyNumberFormat="1" applyFont="1" applyFill="1" applyBorder="1" applyAlignment="1" applyProtection="1">
      <alignment horizontal="center" wrapText="1"/>
      <protection/>
    </xf>
    <xf numFmtId="3" fontId="4" fillId="34" borderId="10" xfId="56" applyNumberFormat="1" applyFont="1" applyFill="1" applyBorder="1" applyAlignment="1" applyProtection="1">
      <alignment horizontal="center" wrapText="1"/>
      <protection/>
    </xf>
    <xf numFmtId="0" fontId="4" fillId="34" borderId="10" xfId="46" applyNumberFormat="1" applyFont="1" applyFill="1" applyBorder="1" applyAlignment="1" applyProtection="1">
      <alignment horizontal="center" wrapText="1"/>
      <protection/>
    </xf>
    <xf numFmtId="3" fontId="13" fillId="0" borderId="12" xfId="56" applyNumberFormat="1" applyFont="1" applyBorder="1" applyAlignment="1" quotePrefix="1">
      <alignment horizontal="right" wrapText="1"/>
      <protection/>
    </xf>
    <xf numFmtId="3" fontId="6" fillId="0" borderId="10" xfId="56" applyNumberFormat="1" applyFont="1" applyBorder="1" applyAlignment="1" applyProtection="1">
      <alignment horizontal="right" vertical="top" wrapText="1"/>
      <protection locked="0"/>
    </xf>
    <xf numFmtId="3" fontId="6" fillId="0" borderId="10" xfId="56" applyNumberFormat="1" applyFont="1" applyBorder="1" applyAlignment="1" applyProtection="1">
      <alignment horizontal="center" vertical="top" wrapText="1"/>
      <protection locked="0"/>
    </xf>
    <xf numFmtId="3" fontId="6" fillId="35" borderId="10" xfId="56" applyNumberFormat="1" applyFont="1" applyFill="1" applyBorder="1" applyAlignment="1" applyProtection="1" quotePrefix="1">
      <alignment horizontal="right" vertical="top"/>
      <protection locked="0"/>
    </xf>
    <xf numFmtId="8" fontId="6" fillId="0" borderId="13" xfId="56" applyNumberFormat="1" applyFont="1" applyBorder="1" applyAlignment="1" applyProtection="1" quotePrefix="1">
      <alignment horizontal="center" vertical="top" wrapText="1"/>
      <protection locked="0"/>
    </xf>
    <xf numFmtId="0" fontId="13" fillId="0" borderId="10" xfId="56" applyFont="1" applyBorder="1" applyAlignment="1" applyProtection="1">
      <alignment vertical="top" wrapText="1"/>
      <protection locked="0"/>
    </xf>
    <xf numFmtId="0" fontId="13" fillId="0" borderId="10" xfId="56" applyFont="1" applyBorder="1" applyAlignment="1" applyProtection="1">
      <alignment horizontal="left" vertical="top" wrapText="1"/>
      <protection locked="0"/>
    </xf>
    <xf numFmtId="3" fontId="6" fillId="0" borderId="11" xfId="56" applyNumberFormat="1" applyFont="1" applyBorder="1" applyAlignment="1" quotePrefix="1">
      <alignment horizontal="right" vertical="top" wrapText="1"/>
      <protection/>
    </xf>
    <xf numFmtId="3" fontId="6" fillId="0" borderId="13" xfId="56" applyNumberFormat="1" applyFont="1" applyBorder="1" applyAlignment="1" quotePrefix="1">
      <alignment horizontal="right" vertical="top" wrapText="1"/>
      <protection/>
    </xf>
    <xf numFmtId="3" fontId="6" fillId="35" borderId="12" xfId="56" applyNumberFormat="1" applyFont="1" applyFill="1" applyBorder="1" applyAlignment="1" applyProtection="1" quotePrefix="1">
      <alignment horizontal="right" vertical="top"/>
      <protection locked="0"/>
    </xf>
    <xf numFmtId="0" fontId="6" fillId="0" borderId="11" xfId="56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6" fillId="0" borderId="20" xfId="56" applyNumberFormat="1" applyFont="1" applyBorder="1" applyAlignment="1" applyProtection="1" quotePrefix="1">
      <alignment horizontal="right" vertical="top" wrapText="1"/>
      <protection locked="0"/>
    </xf>
    <xf numFmtId="0" fontId="6" fillId="0" borderId="20" xfId="56" applyFont="1" applyFill="1" applyBorder="1" applyAlignment="1" applyProtection="1">
      <alignment horizontal="center" vertical="top" wrapText="1"/>
      <protection locked="0"/>
    </xf>
    <xf numFmtId="3" fontId="6" fillId="0" borderId="20" xfId="56" applyNumberFormat="1" applyFont="1" applyBorder="1" applyAlignment="1" quotePrefix="1">
      <alignment horizontal="right" vertical="top" wrapText="1"/>
      <protection/>
    </xf>
    <xf numFmtId="2" fontId="6" fillId="0" borderId="20" xfId="56" applyNumberFormat="1" applyFont="1" applyBorder="1" applyAlignment="1" applyProtection="1" quotePrefix="1">
      <alignment horizontal="center" vertical="top" wrapText="1"/>
      <protection locked="0"/>
    </xf>
    <xf numFmtId="8" fontId="6" fillId="0" borderId="20" xfId="56" applyNumberFormat="1" applyFont="1" applyBorder="1" applyAlignment="1" applyProtection="1" quotePrefix="1">
      <alignment horizontal="center" vertical="top" wrapText="1"/>
      <protection locked="0"/>
    </xf>
    <xf numFmtId="6" fontId="6" fillId="0" borderId="20" xfId="46" applyNumberFormat="1" applyFont="1" applyBorder="1" applyAlignment="1" quotePrefix="1">
      <alignment horizontal="right" vertical="top" wrapText="1"/>
    </xf>
    <xf numFmtId="3" fontId="6" fillId="0" borderId="13" xfId="56" applyNumberFormat="1" applyFont="1" applyBorder="1" applyAlignment="1" applyProtection="1" quotePrefix="1">
      <alignment horizontal="right"/>
      <protection locked="0"/>
    </xf>
    <xf numFmtId="8" fontId="6" fillId="0" borderId="13" xfId="56" applyNumberFormat="1" applyFont="1" applyBorder="1" applyAlignment="1" applyProtection="1" quotePrefix="1">
      <alignment horizontal="center" wrapText="1"/>
      <protection locked="0"/>
    </xf>
    <xf numFmtId="0" fontId="0" fillId="0" borderId="0" xfId="0" applyFont="1" applyBorder="1" applyAlignment="1">
      <alignment/>
    </xf>
    <xf numFmtId="0" fontId="1" fillId="33" borderId="11" xfId="56" applyFont="1" applyFill="1" applyBorder="1" applyAlignment="1" applyProtection="1">
      <alignment horizontal="center" vertical="top" wrapText="1"/>
      <protection locked="0"/>
    </xf>
    <xf numFmtId="3" fontId="1" fillId="33" borderId="11" xfId="56" applyNumberFormat="1" applyFont="1" applyFill="1" applyBorder="1" applyAlignment="1" applyProtection="1" quotePrefix="1">
      <alignment horizontal="right" vertical="top" wrapText="1"/>
      <protection locked="0"/>
    </xf>
    <xf numFmtId="6" fontId="1" fillId="33" borderId="22" xfId="46" applyNumberFormat="1" applyFont="1" applyFill="1" applyBorder="1" applyAlignment="1" applyProtection="1">
      <alignment horizontal="right" vertical="top"/>
      <protection/>
    </xf>
    <xf numFmtId="3" fontId="1" fillId="33" borderId="11" xfId="56" applyNumberFormat="1" applyFont="1" applyFill="1" applyBorder="1" applyAlignment="1" applyProtection="1" quotePrefix="1">
      <alignment horizontal="right" vertical="top"/>
      <protection/>
    </xf>
    <xf numFmtId="8" fontId="14" fillId="33" borderId="11" xfId="56" applyNumberFormat="1" applyFont="1" applyFill="1" applyBorder="1" applyAlignment="1" applyProtection="1">
      <alignment horizontal="right" vertical="top"/>
      <protection/>
    </xf>
    <xf numFmtId="3" fontId="1" fillId="33" borderId="11" xfId="56" applyNumberFormat="1" applyFont="1" applyFill="1" applyBorder="1" applyAlignment="1" quotePrefix="1">
      <alignment horizontal="right" vertical="top" wrapText="1"/>
      <protection/>
    </xf>
    <xf numFmtId="2" fontId="1" fillId="33" borderId="11" xfId="56" applyNumberFormat="1" applyFont="1" applyFill="1" applyBorder="1" applyAlignment="1" applyProtection="1" quotePrefix="1">
      <alignment horizontal="center" vertical="top" wrapText="1"/>
      <protection locked="0"/>
    </xf>
    <xf numFmtId="3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6" fontId="1" fillId="33" borderId="11" xfId="46" applyNumberFormat="1" applyFont="1" applyFill="1" applyBorder="1" applyAlignment="1" applyProtection="1">
      <alignment horizontal="right" vertical="top"/>
      <protection/>
    </xf>
    <xf numFmtId="3" fontId="6" fillId="0" borderId="12" xfId="56" applyNumberFormat="1" applyFont="1" applyBorder="1" applyAlignment="1" applyProtection="1" quotePrefix="1">
      <alignment horizontal="right" vertical="top" wrapText="1"/>
      <protection locked="0"/>
    </xf>
    <xf numFmtId="3" fontId="1" fillId="33" borderId="23" xfId="56" applyNumberFormat="1" applyFont="1" applyFill="1" applyBorder="1" applyAlignment="1" applyProtection="1" quotePrefix="1">
      <alignment horizontal="right" vertical="top"/>
      <protection/>
    </xf>
    <xf numFmtId="8" fontId="1" fillId="33" borderId="23" xfId="56" applyNumberFormat="1" applyFont="1" applyFill="1" applyBorder="1" applyAlignment="1" applyProtection="1">
      <alignment horizontal="right" vertical="top"/>
      <protection/>
    </xf>
    <xf numFmtId="0" fontId="1" fillId="33" borderId="23" xfId="56" applyFont="1" applyFill="1" applyBorder="1" applyAlignment="1" applyProtection="1">
      <alignment horizontal="center" vertical="top" wrapText="1"/>
      <protection locked="0"/>
    </xf>
    <xf numFmtId="3" fontId="1" fillId="33" borderId="23" xfId="56" applyNumberFormat="1" applyFont="1" applyFill="1" applyBorder="1" applyAlignment="1" applyProtection="1" quotePrefix="1">
      <alignment horizontal="right" vertical="top" wrapText="1"/>
      <protection locked="0"/>
    </xf>
    <xf numFmtId="3" fontId="1" fillId="33" borderId="23" xfId="56" applyNumberFormat="1" applyFont="1" applyFill="1" applyBorder="1" applyAlignment="1" quotePrefix="1">
      <alignment horizontal="right" vertical="top" wrapText="1"/>
      <protection/>
    </xf>
    <xf numFmtId="2" fontId="1" fillId="33" borderId="23" xfId="56" applyNumberFormat="1" applyFont="1" applyFill="1" applyBorder="1" applyAlignment="1" applyProtection="1" quotePrefix="1">
      <alignment horizontal="center" vertical="top" wrapText="1"/>
      <protection locked="0"/>
    </xf>
    <xf numFmtId="3" fontId="1" fillId="33" borderId="23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6" fontId="1" fillId="33" borderId="23" xfId="46" applyNumberFormat="1" applyFont="1" applyFill="1" applyBorder="1" applyAlignment="1" applyProtection="1" quotePrefix="1">
      <alignment horizontal="right" vertical="top"/>
      <protection/>
    </xf>
    <xf numFmtId="0" fontId="4" fillId="34" borderId="24" xfId="56" applyFont="1" applyFill="1" applyBorder="1" applyAlignment="1" applyProtection="1">
      <alignment horizontal="center" wrapText="1"/>
      <protection/>
    </xf>
    <xf numFmtId="0" fontId="4" fillId="34" borderId="12" xfId="56" applyFont="1" applyFill="1" applyBorder="1" applyAlignment="1" applyProtection="1">
      <alignment horizontal="center"/>
      <protection/>
    </xf>
    <xf numFmtId="0" fontId="4" fillId="34" borderId="12" xfId="56" applyFont="1" applyFill="1" applyBorder="1" applyAlignment="1" applyProtection="1">
      <alignment horizontal="center" wrapText="1"/>
      <protection/>
    </xf>
    <xf numFmtId="2" fontId="4" fillId="34" borderId="12" xfId="56" applyNumberFormat="1" applyFont="1" applyFill="1" applyBorder="1" applyAlignment="1" applyProtection="1">
      <alignment horizontal="center" wrapText="1"/>
      <protection/>
    </xf>
    <xf numFmtId="3" fontId="4" fillId="34" borderId="12" xfId="56" applyNumberFormat="1" applyFont="1" applyFill="1" applyBorder="1" applyAlignment="1" applyProtection="1">
      <alignment horizontal="center" wrapText="1"/>
      <protection/>
    </xf>
    <xf numFmtId="0" fontId="4" fillId="34" borderId="25" xfId="46" applyNumberFormat="1" applyFont="1" applyFill="1" applyBorder="1" applyAlignment="1" applyProtection="1">
      <alignment horizontal="center" wrapText="1"/>
      <protection/>
    </xf>
    <xf numFmtId="3" fontId="12" fillId="33" borderId="26" xfId="56" applyNumberFormat="1" applyFont="1" applyFill="1" applyBorder="1" applyAlignment="1" applyProtection="1">
      <alignment horizontal="centerContinuous" vertical="top"/>
      <protection/>
    </xf>
    <xf numFmtId="8" fontId="9" fillId="33" borderId="26" xfId="56" applyNumberFormat="1" applyFont="1" applyFill="1" applyBorder="1" applyAlignment="1" applyProtection="1" quotePrefix="1">
      <alignment horizontal="centerContinuous" vertical="top"/>
      <protection/>
    </xf>
    <xf numFmtId="0" fontId="9" fillId="33" borderId="26" xfId="56" applyFont="1" applyFill="1" applyBorder="1" applyAlignment="1" applyProtection="1">
      <alignment horizontal="centerContinuous" vertical="top" wrapText="1"/>
      <protection locked="0"/>
    </xf>
    <xf numFmtId="3" fontId="9" fillId="33" borderId="26" xfId="56" applyNumberFormat="1" applyFont="1" applyFill="1" applyBorder="1" applyAlignment="1" applyProtection="1" quotePrefix="1">
      <alignment horizontal="centerContinuous" vertical="top" wrapText="1"/>
      <protection locked="0"/>
    </xf>
    <xf numFmtId="3" fontId="9" fillId="33" borderId="26" xfId="56" applyNumberFormat="1" applyFont="1" applyFill="1" applyBorder="1" applyAlignment="1" quotePrefix="1">
      <alignment horizontal="centerContinuous" vertical="top" wrapText="1"/>
      <protection/>
    </xf>
    <xf numFmtId="2" fontId="9" fillId="33" borderId="26" xfId="56" applyNumberFormat="1" applyFont="1" applyFill="1" applyBorder="1" applyAlignment="1" applyProtection="1" quotePrefix="1">
      <alignment horizontal="centerContinuous" vertical="top" wrapText="1"/>
      <protection locked="0"/>
    </xf>
    <xf numFmtId="3" fontId="10" fillId="33" borderId="26" xfId="0" applyNumberFormat="1" applyFont="1" applyFill="1" applyBorder="1" applyAlignment="1">
      <alignment horizontal="centerContinuous"/>
    </xf>
    <xf numFmtId="0" fontId="10" fillId="33" borderId="26" xfId="0" applyFont="1" applyFill="1" applyBorder="1" applyAlignment="1">
      <alignment horizontal="centerContinuous"/>
    </xf>
    <xf numFmtId="6" fontId="9" fillId="33" borderId="26" xfId="46" applyNumberFormat="1" applyFont="1" applyFill="1" applyBorder="1" applyAlignment="1" applyProtection="1" quotePrefix="1">
      <alignment horizontal="centerContinuous" vertical="top"/>
      <protection/>
    </xf>
    <xf numFmtId="8" fontId="6" fillId="0" borderId="12" xfId="56" applyNumberFormat="1" applyFont="1" applyBorder="1" applyAlignment="1" applyProtection="1" quotePrefix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B1">
      <selection activeCell="K50" sqref="K50"/>
    </sheetView>
  </sheetViews>
  <sheetFormatPr defaultColWidth="9.140625" defaultRowHeight="12.75"/>
  <cols>
    <col min="1" max="1" width="18.57421875" style="15" customWidth="1"/>
    <col min="2" max="2" width="25.7109375" style="15" customWidth="1"/>
    <col min="3" max="3" width="15.00390625" style="15" customWidth="1"/>
    <col min="4" max="4" width="9.8515625" style="15" customWidth="1"/>
    <col min="5" max="5" width="13.00390625" style="125" customWidth="1"/>
    <col min="6" max="6" width="11.7109375" style="0" customWidth="1"/>
    <col min="7" max="7" width="11.7109375" style="81" customWidth="1"/>
    <col min="8" max="8" width="9.7109375" style="82" customWidth="1"/>
    <col min="9" max="9" width="9.28125" style="15" customWidth="1"/>
    <col min="10" max="10" width="13.28125" style="0" customWidth="1"/>
  </cols>
  <sheetData>
    <row r="1" spans="1:10" ht="60">
      <c r="A1" s="126" t="s">
        <v>0</v>
      </c>
      <c r="B1" s="127" t="s">
        <v>1</v>
      </c>
      <c r="C1" s="126" t="s">
        <v>2</v>
      </c>
      <c r="D1" s="126" t="s">
        <v>3</v>
      </c>
      <c r="E1" s="126" t="s">
        <v>4</v>
      </c>
      <c r="F1" s="126" t="s">
        <v>5</v>
      </c>
      <c r="G1" s="128" t="s">
        <v>6</v>
      </c>
      <c r="H1" s="129" t="s">
        <v>7</v>
      </c>
      <c r="I1" s="126" t="s">
        <v>8</v>
      </c>
      <c r="J1" s="130" t="s">
        <v>9</v>
      </c>
    </row>
    <row r="2" spans="1:10" ht="12.75">
      <c r="A2" s="17" t="s">
        <v>10</v>
      </c>
      <c r="B2" s="17" t="s">
        <v>11</v>
      </c>
      <c r="C2" s="17" t="s">
        <v>12</v>
      </c>
      <c r="D2" s="17" t="s">
        <v>13</v>
      </c>
      <c r="E2" s="110" t="s">
        <v>14</v>
      </c>
      <c r="F2" s="17" t="s">
        <v>15</v>
      </c>
      <c r="G2" s="68" t="s">
        <v>16</v>
      </c>
      <c r="H2" s="18" t="s">
        <v>17</v>
      </c>
      <c r="I2" s="17" t="s">
        <v>18</v>
      </c>
      <c r="J2" s="19" t="s">
        <v>19</v>
      </c>
    </row>
    <row r="3" spans="1:10" ht="12.75">
      <c r="A3" s="11"/>
      <c r="B3" s="11"/>
      <c r="C3" s="11"/>
      <c r="D3" s="11"/>
      <c r="E3" s="111"/>
      <c r="F3" s="1"/>
      <c r="G3" s="69"/>
      <c r="H3" s="2"/>
      <c r="I3" s="11"/>
      <c r="J3" s="3"/>
    </row>
    <row r="4" spans="1:10" ht="15.75">
      <c r="A4" s="62" t="s">
        <v>20</v>
      </c>
      <c r="B4" s="12"/>
      <c r="C4" s="12"/>
      <c r="D4" s="12"/>
      <c r="E4" s="112"/>
      <c r="F4" s="4"/>
      <c r="G4" s="70"/>
      <c r="H4" s="5"/>
      <c r="I4" s="12"/>
      <c r="J4" s="6"/>
    </row>
    <row r="5" spans="1:10" s="24" customFormat="1" ht="12.75">
      <c r="A5" s="25"/>
      <c r="B5" s="20"/>
      <c r="C5" s="20"/>
      <c r="D5" s="20"/>
      <c r="E5" s="113"/>
      <c r="F5" s="21"/>
      <c r="G5" s="71"/>
      <c r="H5" s="22"/>
      <c r="I5" s="20"/>
      <c r="J5" s="23"/>
    </row>
    <row r="6" spans="1:10" ht="22.5">
      <c r="A6" s="13" t="s">
        <v>21</v>
      </c>
      <c r="B6" s="14" t="s">
        <v>22</v>
      </c>
      <c r="C6" s="9" t="s">
        <v>23</v>
      </c>
      <c r="D6" s="10">
        <v>2181</v>
      </c>
      <c r="E6" s="114">
        <v>61.9</v>
      </c>
      <c r="F6" s="7">
        <v>134999</v>
      </c>
      <c r="G6" s="72">
        <v>0.16</v>
      </c>
      <c r="H6" s="7">
        <f>PRODUCT(F6:G6)</f>
        <v>21599.84</v>
      </c>
      <c r="I6" s="16">
        <v>24.04</v>
      </c>
      <c r="J6" s="8">
        <f>PRODUCT(H6:I6)</f>
        <v>519260.15359999996</v>
      </c>
    </row>
    <row r="7" spans="1:10" s="37" customFormat="1" ht="33.75">
      <c r="A7" s="13" t="s">
        <v>24</v>
      </c>
      <c r="B7" s="14" t="s">
        <v>72</v>
      </c>
      <c r="C7" s="9" t="s">
        <v>25</v>
      </c>
      <c r="D7" s="92">
        <v>2181</v>
      </c>
      <c r="E7" s="123">
        <v>21.96</v>
      </c>
      <c r="F7" s="93">
        <v>47895</v>
      </c>
      <c r="G7" s="94">
        <v>0.5</v>
      </c>
      <c r="H7" s="93">
        <v>23947</v>
      </c>
      <c r="I7" s="95">
        <v>24.04</v>
      </c>
      <c r="J7" s="96">
        <f>PRODUCT(H7,I7)</f>
        <v>575685.88</v>
      </c>
    </row>
    <row r="8" spans="1:10" ht="22.5">
      <c r="A8" s="136"/>
      <c r="B8" s="137"/>
      <c r="C8" s="34" t="s">
        <v>26</v>
      </c>
      <c r="D8" s="10">
        <v>2181</v>
      </c>
      <c r="E8" s="116">
        <v>53.68</v>
      </c>
      <c r="F8" s="7">
        <v>117080</v>
      </c>
      <c r="G8" s="72">
        <v>0.5</v>
      </c>
      <c r="H8" s="35">
        <f>PRODUCT(F8,G8)</f>
        <v>58540</v>
      </c>
      <c r="I8" s="36">
        <v>24.04</v>
      </c>
      <c r="J8" s="105">
        <f>PRODUCT(H8,I8)</f>
        <v>1407301.5999999999</v>
      </c>
    </row>
    <row r="9" spans="1:10" ht="26.25" customHeight="1">
      <c r="A9" s="46" t="s">
        <v>98</v>
      </c>
      <c r="B9" s="47" t="s">
        <v>99</v>
      </c>
      <c r="C9" s="48" t="s">
        <v>97</v>
      </c>
      <c r="D9" s="49"/>
      <c r="E9" s="116"/>
      <c r="F9" s="7"/>
      <c r="G9" s="74"/>
      <c r="H9" s="35"/>
      <c r="I9" s="135"/>
      <c r="J9" s="105"/>
    </row>
    <row r="10" spans="1:10" ht="26.25" customHeight="1">
      <c r="A10" s="46"/>
      <c r="B10" s="47" t="s">
        <v>106</v>
      </c>
      <c r="C10" s="48"/>
      <c r="D10" s="10">
        <v>134999</v>
      </c>
      <c r="E10" s="114">
        <v>1</v>
      </c>
      <c r="F10" s="138">
        <f>SUM(D10*E10)</f>
        <v>134999</v>
      </c>
      <c r="G10" s="72">
        <v>1</v>
      </c>
      <c r="H10" s="35">
        <f>PRODUCT(F10,G10)</f>
        <v>134999</v>
      </c>
      <c r="I10" s="16">
        <v>16.83</v>
      </c>
      <c r="J10" s="105">
        <f>PRODUCT(H10,I10)</f>
        <v>2272033.17</v>
      </c>
    </row>
    <row r="11" spans="1:10" ht="26.25" customHeight="1">
      <c r="A11" s="46"/>
      <c r="B11" s="47" t="s">
        <v>105</v>
      </c>
      <c r="C11" s="48"/>
      <c r="D11" s="49">
        <v>2181</v>
      </c>
      <c r="E11" s="120">
        <v>61.9</v>
      </c>
      <c r="F11" s="7">
        <v>134999</v>
      </c>
      <c r="G11" s="74">
        <v>2</v>
      </c>
      <c r="H11" s="35">
        <f>PRODUCT(F11,G11)</f>
        <v>269998</v>
      </c>
      <c r="I11" s="135">
        <v>16.83</v>
      </c>
      <c r="J11" s="105">
        <f>PRODUCT(H11,I11)</f>
        <v>4544066.34</v>
      </c>
    </row>
    <row r="12" spans="1:10" ht="22.5">
      <c r="A12" s="26" t="s">
        <v>27</v>
      </c>
      <c r="B12" s="27" t="s">
        <v>28</v>
      </c>
      <c r="C12" s="28" t="s">
        <v>29</v>
      </c>
      <c r="D12" s="29">
        <v>2</v>
      </c>
      <c r="E12" s="114">
        <v>1</v>
      </c>
      <c r="F12" s="7">
        <f aca="true" t="shared" si="0" ref="F12:F19">SUM(D12*E12)</f>
        <v>2</v>
      </c>
      <c r="G12" s="73">
        <v>0.5</v>
      </c>
      <c r="H12" s="7">
        <f>(F12*G12)</f>
        <v>1</v>
      </c>
      <c r="I12" s="30">
        <v>16.83</v>
      </c>
      <c r="J12" s="8">
        <f>PRODUCT(H12,I12)</f>
        <v>16.83</v>
      </c>
    </row>
    <row r="13" spans="1:10" s="37" customFormat="1" ht="22.5">
      <c r="A13" s="13" t="s">
        <v>56</v>
      </c>
      <c r="B13" s="14" t="s">
        <v>86</v>
      </c>
      <c r="C13" s="9" t="s">
        <v>87</v>
      </c>
      <c r="D13" s="134">
        <v>859</v>
      </c>
      <c r="E13" s="114">
        <v>4</v>
      </c>
      <c r="F13" s="7">
        <f t="shared" si="0"/>
        <v>3436</v>
      </c>
      <c r="G13" s="72">
        <v>0.25</v>
      </c>
      <c r="H13" s="7">
        <f>(F13*G13)</f>
        <v>859</v>
      </c>
      <c r="I13" s="16">
        <v>16.83</v>
      </c>
      <c r="J13" s="8">
        <f>ROUND(H13*I13,0)</f>
        <v>14457</v>
      </c>
    </row>
    <row r="14" spans="1:10" s="37" customFormat="1" ht="22.5">
      <c r="A14" s="32" t="s">
        <v>57</v>
      </c>
      <c r="B14" s="33" t="s">
        <v>74</v>
      </c>
      <c r="C14" s="34" t="s">
        <v>87</v>
      </c>
      <c r="D14" s="140">
        <v>386</v>
      </c>
      <c r="E14" s="116">
        <v>12</v>
      </c>
      <c r="F14" s="35">
        <f t="shared" si="0"/>
        <v>4632</v>
      </c>
      <c r="G14" s="75">
        <v>0.5</v>
      </c>
      <c r="H14" s="35">
        <f>ROUND(F14*G14,0)</f>
        <v>2316</v>
      </c>
      <c r="I14" s="36">
        <v>16.83</v>
      </c>
      <c r="J14" s="105">
        <f>ROUND(H14*I14,0)</f>
        <v>38978</v>
      </c>
    </row>
    <row r="15" spans="1:10" s="37" customFormat="1" ht="12.75">
      <c r="A15" s="13" t="s">
        <v>89</v>
      </c>
      <c r="B15" s="14" t="s">
        <v>90</v>
      </c>
      <c r="C15" s="9" t="s">
        <v>29</v>
      </c>
      <c r="D15" s="134">
        <v>386</v>
      </c>
      <c r="E15" s="116">
        <v>11.9</v>
      </c>
      <c r="F15" s="7">
        <v>4592</v>
      </c>
      <c r="G15" s="72">
        <v>1</v>
      </c>
      <c r="H15" s="35">
        <v>4592</v>
      </c>
      <c r="I15" s="16">
        <v>21.39</v>
      </c>
      <c r="J15" s="105">
        <v>61598.88</v>
      </c>
    </row>
    <row r="16" spans="1:10" ht="22.5">
      <c r="A16" s="13" t="s">
        <v>30</v>
      </c>
      <c r="B16" s="14" t="s">
        <v>31</v>
      </c>
      <c r="C16" s="9" t="s">
        <v>29</v>
      </c>
      <c r="D16" s="10">
        <v>199</v>
      </c>
      <c r="E16" s="116">
        <v>30.19</v>
      </c>
      <c r="F16" s="7">
        <v>4398</v>
      </c>
      <c r="G16" s="72">
        <v>1</v>
      </c>
      <c r="H16" s="35">
        <f>(F16*G16)</f>
        <v>4398</v>
      </c>
      <c r="I16" s="16">
        <v>16.83</v>
      </c>
      <c r="J16" s="105">
        <f>ROUND(H16*I16,0)</f>
        <v>74018</v>
      </c>
    </row>
    <row r="17" spans="1:10" ht="22.5">
      <c r="A17" s="13" t="s">
        <v>102</v>
      </c>
      <c r="B17" s="14" t="s">
        <v>96</v>
      </c>
      <c r="C17" s="9" t="s">
        <v>29</v>
      </c>
      <c r="D17" s="10">
        <v>199</v>
      </c>
      <c r="E17" s="116">
        <v>7.6</v>
      </c>
      <c r="F17" s="7">
        <v>1513</v>
      </c>
      <c r="G17" s="72">
        <v>0.16</v>
      </c>
      <c r="H17" s="35">
        <f>(F17*G17)</f>
        <v>242.08</v>
      </c>
      <c r="I17" s="16">
        <v>16.83</v>
      </c>
      <c r="J17" s="105">
        <f>ROUND(H17*I17,0)</f>
        <v>4074</v>
      </c>
    </row>
    <row r="18" spans="1:10" ht="22.5">
      <c r="A18" s="26" t="s">
        <v>32</v>
      </c>
      <c r="B18" s="27" t="s">
        <v>33</v>
      </c>
      <c r="C18" s="28" t="s">
        <v>29</v>
      </c>
      <c r="D18" s="29">
        <v>1</v>
      </c>
      <c r="E18" s="141">
        <v>1</v>
      </c>
      <c r="F18" s="138">
        <f t="shared" si="0"/>
        <v>1</v>
      </c>
      <c r="G18" s="73">
        <v>0.5</v>
      </c>
      <c r="H18" s="139">
        <f>(F18*G18)</f>
        <v>0.5</v>
      </c>
      <c r="I18" s="30">
        <v>16.83</v>
      </c>
      <c r="J18" s="43">
        <f>ROUND(H18*I18,0)</f>
        <v>8</v>
      </c>
    </row>
    <row r="19" spans="1:10" s="37" customFormat="1" ht="23.25" thickBot="1">
      <c r="A19" s="97" t="s">
        <v>34</v>
      </c>
      <c r="B19" s="98" t="s">
        <v>35</v>
      </c>
      <c r="C19" s="99" t="s">
        <v>29</v>
      </c>
      <c r="D19" s="149">
        <v>100</v>
      </c>
      <c r="E19" s="150">
        <v>1</v>
      </c>
      <c r="F19" s="151">
        <f t="shared" si="0"/>
        <v>100</v>
      </c>
      <c r="G19" s="152">
        <v>0.16</v>
      </c>
      <c r="H19" s="151">
        <f>(F19*G19)</f>
        <v>16</v>
      </c>
      <c r="I19" s="153">
        <v>16.83</v>
      </c>
      <c r="J19" s="154">
        <f>PRODUCT(H19,I19)</f>
        <v>269.28</v>
      </c>
    </row>
    <row r="20" spans="1:11" s="148" customFormat="1" ht="13.5" thickTop="1">
      <c r="A20" s="142" t="s">
        <v>36</v>
      </c>
      <c r="B20" s="143"/>
      <c r="C20" s="143"/>
      <c r="D20" s="144"/>
      <c r="E20" s="145"/>
      <c r="F20" s="144">
        <f>SUM(F6:F19)</f>
        <v>588646</v>
      </c>
      <c r="G20" s="146"/>
      <c r="H20" s="144">
        <f>SUM(H6:H19)</f>
        <v>521508.42</v>
      </c>
      <c r="I20" s="143"/>
      <c r="J20" s="147">
        <f>SUM(J6:J19)</f>
        <v>9511767.1336</v>
      </c>
      <c r="K20" s="143"/>
    </row>
    <row r="21" spans="1:9" ht="12.75">
      <c r="A21"/>
      <c r="B21"/>
      <c r="C21"/>
      <c r="D21"/>
      <c r="E21" s="117"/>
      <c r="G21" s="76"/>
      <c r="I21"/>
    </row>
    <row r="22" spans="1:10" ht="60">
      <c r="A22" s="126" t="s">
        <v>0</v>
      </c>
      <c r="B22" s="127" t="s">
        <v>1</v>
      </c>
      <c r="C22" s="126" t="s">
        <v>2</v>
      </c>
      <c r="D22" s="126" t="s">
        <v>3</v>
      </c>
      <c r="E22" s="126" t="s">
        <v>4</v>
      </c>
      <c r="F22" s="126" t="s">
        <v>5</v>
      </c>
      <c r="G22" s="128" t="s">
        <v>6</v>
      </c>
      <c r="H22" s="129" t="s">
        <v>7</v>
      </c>
      <c r="I22" s="126" t="s">
        <v>8</v>
      </c>
      <c r="J22" s="130" t="s">
        <v>9</v>
      </c>
    </row>
    <row r="23" spans="1:10" ht="12.75">
      <c r="A23" s="17" t="s">
        <v>10</v>
      </c>
      <c r="B23" s="17" t="s">
        <v>11</v>
      </c>
      <c r="C23" s="17" t="s">
        <v>12</v>
      </c>
      <c r="D23" s="17" t="s">
        <v>13</v>
      </c>
      <c r="E23" s="110" t="s">
        <v>14</v>
      </c>
      <c r="F23" s="17" t="s">
        <v>15</v>
      </c>
      <c r="G23" s="68" t="s">
        <v>16</v>
      </c>
      <c r="H23" s="18" t="s">
        <v>17</v>
      </c>
      <c r="I23" s="17" t="s">
        <v>18</v>
      </c>
      <c r="J23" s="19" t="s">
        <v>19</v>
      </c>
    </row>
    <row r="24" spans="1:10" ht="12.75">
      <c r="A24" s="38"/>
      <c r="B24" s="38"/>
      <c r="C24" s="38"/>
      <c r="D24" s="38"/>
      <c r="E24" s="118"/>
      <c r="F24" s="38"/>
      <c r="G24" s="77"/>
      <c r="H24" s="39"/>
      <c r="I24" s="38"/>
      <c r="J24" s="40"/>
    </row>
    <row r="25" spans="1:10" ht="15.75">
      <c r="A25" s="62" t="s">
        <v>37</v>
      </c>
      <c r="B25" s="12"/>
      <c r="C25" s="12"/>
      <c r="D25" s="12"/>
      <c r="E25" s="112"/>
      <c r="F25" s="4"/>
      <c r="G25" s="70"/>
      <c r="H25" s="5"/>
      <c r="I25" s="12"/>
      <c r="J25" s="6"/>
    </row>
    <row r="26" spans="1:10" ht="12.75">
      <c r="A26" s="12"/>
      <c r="B26" s="12"/>
      <c r="C26" s="12"/>
      <c r="D26" s="12"/>
      <c r="E26" s="112"/>
      <c r="F26" s="4"/>
      <c r="G26" s="70"/>
      <c r="H26" s="5"/>
      <c r="I26" s="12"/>
      <c r="J26" s="6"/>
    </row>
    <row r="27" spans="1:10" ht="22.5">
      <c r="A27" s="26" t="s">
        <v>38</v>
      </c>
      <c r="B27" s="27" t="s">
        <v>39</v>
      </c>
      <c r="C27" s="28" t="s">
        <v>84</v>
      </c>
      <c r="D27" s="106">
        <v>0</v>
      </c>
      <c r="E27" s="115">
        <v>0</v>
      </c>
      <c r="F27" s="107">
        <f>PRODUCT(D27*E27)</f>
        <v>0</v>
      </c>
      <c r="G27" s="108">
        <v>0.5</v>
      </c>
      <c r="H27" s="107">
        <f aca="true" t="shared" si="1" ref="H27:H40">(F27*G27)</f>
        <v>0</v>
      </c>
      <c r="I27" s="44">
        <v>16.83</v>
      </c>
      <c r="J27" s="45">
        <f>ROUND(H27*I27,0)</f>
        <v>0</v>
      </c>
    </row>
    <row r="28" spans="1:10" ht="22.5">
      <c r="A28" s="46"/>
      <c r="B28" s="47"/>
      <c r="C28" s="48" t="s">
        <v>82</v>
      </c>
      <c r="D28" s="49">
        <v>859</v>
      </c>
      <c r="E28" s="120">
        <v>14.55</v>
      </c>
      <c r="F28" s="139">
        <v>12504</v>
      </c>
      <c r="G28" s="74">
        <v>0.5</v>
      </c>
      <c r="H28" s="139">
        <f t="shared" si="1"/>
        <v>6252</v>
      </c>
      <c r="I28" s="30">
        <v>16.83</v>
      </c>
      <c r="J28" s="109">
        <f>PRODUCT(H28,I28)</f>
        <v>105221.15999999999</v>
      </c>
    </row>
    <row r="29" spans="1:10" ht="12.75">
      <c r="A29" s="46"/>
      <c r="B29" s="47"/>
      <c r="C29" s="48" t="s">
        <v>83</v>
      </c>
      <c r="D29" s="42">
        <v>4</v>
      </c>
      <c r="E29" s="116">
        <v>1</v>
      </c>
      <c r="F29" s="131">
        <f aca="true" t="shared" si="2" ref="F29:F40">SUM(D29*E29)</f>
        <v>4</v>
      </c>
      <c r="G29" s="75">
        <v>0.5</v>
      </c>
      <c r="H29" s="35">
        <f t="shared" si="1"/>
        <v>2</v>
      </c>
      <c r="I29" s="193">
        <v>16.83</v>
      </c>
      <c r="J29" s="43">
        <f aca="true" t="shared" si="3" ref="J29:J39">ROUND(H29*I29,0)</f>
        <v>34</v>
      </c>
    </row>
    <row r="30" spans="1:10" ht="45">
      <c r="A30" s="26" t="s">
        <v>40</v>
      </c>
      <c r="B30" s="27" t="s">
        <v>41</v>
      </c>
      <c r="C30" s="28" t="s">
        <v>42</v>
      </c>
      <c r="D30" s="42">
        <v>332</v>
      </c>
      <c r="E30" s="116">
        <v>1</v>
      </c>
      <c r="F30" s="7">
        <f t="shared" si="2"/>
        <v>332</v>
      </c>
      <c r="G30" s="75">
        <v>4</v>
      </c>
      <c r="H30" s="35">
        <f t="shared" si="1"/>
        <v>1328</v>
      </c>
      <c r="I30" s="36">
        <v>28.85</v>
      </c>
      <c r="J30" s="31">
        <f t="shared" si="3"/>
        <v>38313</v>
      </c>
    </row>
    <row r="31" spans="1:10" ht="22.5">
      <c r="A31" s="13" t="s">
        <v>43</v>
      </c>
      <c r="B31" s="14" t="s">
        <v>44</v>
      </c>
      <c r="C31" s="9" t="s">
        <v>45</v>
      </c>
      <c r="D31" s="10">
        <v>199</v>
      </c>
      <c r="E31" s="114">
        <v>23.74</v>
      </c>
      <c r="F31" s="7">
        <v>4724</v>
      </c>
      <c r="G31" s="72">
        <v>1</v>
      </c>
      <c r="H31" s="7">
        <f t="shared" si="1"/>
        <v>4724</v>
      </c>
      <c r="I31" s="44">
        <v>16.83</v>
      </c>
      <c r="J31" s="8">
        <f t="shared" si="3"/>
        <v>79505</v>
      </c>
    </row>
    <row r="32" spans="1:10" ht="22.5">
      <c r="A32" s="13" t="s">
        <v>46</v>
      </c>
      <c r="B32" s="27" t="s">
        <v>73</v>
      </c>
      <c r="C32" s="28" t="s">
        <v>47</v>
      </c>
      <c r="D32" s="10">
        <v>0</v>
      </c>
      <c r="E32" s="114">
        <v>0</v>
      </c>
      <c r="F32" s="7">
        <f t="shared" si="2"/>
        <v>0</v>
      </c>
      <c r="G32" s="72">
        <v>0.5</v>
      </c>
      <c r="H32" s="7">
        <f t="shared" si="1"/>
        <v>0</v>
      </c>
      <c r="I32" s="44">
        <v>16.83</v>
      </c>
      <c r="J32" s="8">
        <f t="shared" si="3"/>
        <v>0</v>
      </c>
    </row>
    <row r="33" spans="1:10" s="37" customFormat="1" ht="24.75" customHeight="1">
      <c r="A33" s="26" t="s">
        <v>48</v>
      </c>
      <c r="B33" s="27" t="s">
        <v>107</v>
      </c>
      <c r="C33" s="28" t="s">
        <v>85</v>
      </c>
      <c r="D33" s="49"/>
      <c r="E33" s="120"/>
      <c r="F33" s="7"/>
      <c r="G33" s="74"/>
      <c r="H33" s="7"/>
      <c r="I33" s="44"/>
      <c r="J33" s="45"/>
    </row>
    <row r="34" spans="1:10" s="37" customFormat="1" ht="19.5" customHeight="1">
      <c r="A34" s="46"/>
      <c r="B34" s="47" t="s">
        <v>108</v>
      </c>
      <c r="C34" s="48"/>
      <c r="D34" s="10">
        <v>134999</v>
      </c>
      <c r="E34" s="114">
        <v>1</v>
      </c>
      <c r="F34" s="138">
        <v>134999</v>
      </c>
      <c r="G34" s="72">
        <v>0.16</v>
      </c>
      <c r="H34" s="138">
        <f t="shared" si="1"/>
        <v>21599.84</v>
      </c>
      <c r="I34" s="44">
        <v>16.83</v>
      </c>
      <c r="J34" s="45">
        <f t="shared" si="3"/>
        <v>363525</v>
      </c>
    </row>
    <row r="35" spans="1:10" s="37" customFormat="1" ht="19.5" customHeight="1">
      <c r="A35" s="32"/>
      <c r="B35" s="33" t="s">
        <v>109</v>
      </c>
      <c r="C35" s="34"/>
      <c r="D35" s="10">
        <v>2181</v>
      </c>
      <c r="E35" s="114">
        <v>61.9</v>
      </c>
      <c r="F35" s="138">
        <v>134999</v>
      </c>
      <c r="G35" s="72">
        <v>0.33</v>
      </c>
      <c r="H35" s="138">
        <f t="shared" si="1"/>
        <v>44549.670000000006</v>
      </c>
      <c r="I35" s="44">
        <v>16.83</v>
      </c>
      <c r="J35" s="45">
        <f t="shared" si="3"/>
        <v>749771</v>
      </c>
    </row>
    <row r="36" spans="1:10" ht="22.5">
      <c r="A36" s="26" t="s">
        <v>50</v>
      </c>
      <c r="B36" s="27" t="s">
        <v>51</v>
      </c>
      <c r="C36" s="28" t="s">
        <v>52</v>
      </c>
      <c r="D36" s="29">
        <v>2181</v>
      </c>
      <c r="E36" s="141">
        <v>61.72</v>
      </c>
      <c r="F36" s="138">
        <v>134618</v>
      </c>
      <c r="G36" s="73">
        <v>1</v>
      </c>
      <c r="H36" s="138">
        <f t="shared" si="1"/>
        <v>134618</v>
      </c>
      <c r="I36" s="44">
        <v>16.83</v>
      </c>
      <c r="J36" s="31">
        <f>(H36*I36)</f>
        <v>2265620.94</v>
      </c>
    </row>
    <row r="37" spans="1:10" s="37" customFormat="1" ht="12.75">
      <c r="A37" s="13" t="s">
        <v>53</v>
      </c>
      <c r="B37" s="14" t="s">
        <v>54</v>
      </c>
      <c r="C37" s="9" t="s">
        <v>55</v>
      </c>
      <c r="D37" s="83">
        <v>2181</v>
      </c>
      <c r="E37" s="114">
        <v>60.03</v>
      </c>
      <c r="F37" s="93">
        <v>130928</v>
      </c>
      <c r="G37" s="72">
        <v>0.08333</v>
      </c>
      <c r="H37" s="7">
        <f t="shared" si="1"/>
        <v>10910.23024</v>
      </c>
      <c r="I37" s="95">
        <v>16.83</v>
      </c>
      <c r="J37" s="8">
        <f t="shared" si="3"/>
        <v>183619</v>
      </c>
    </row>
    <row r="38" spans="1:10" s="37" customFormat="1" ht="33.75">
      <c r="A38" s="13" t="s">
        <v>58</v>
      </c>
      <c r="B38" s="14" t="s">
        <v>59</v>
      </c>
      <c r="C38" s="9" t="s">
        <v>60</v>
      </c>
      <c r="D38" s="83">
        <v>0</v>
      </c>
      <c r="E38" s="114">
        <v>0</v>
      </c>
      <c r="F38" s="7">
        <f t="shared" si="2"/>
        <v>0</v>
      </c>
      <c r="G38" s="72">
        <v>1</v>
      </c>
      <c r="H38" s="7">
        <f t="shared" si="1"/>
        <v>0</v>
      </c>
      <c r="I38" s="16">
        <v>0</v>
      </c>
      <c r="J38" s="8">
        <f t="shared" si="3"/>
        <v>0</v>
      </c>
    </row>
    <row r="39" spans="1:10" s="37" customFormat="1" ht="22.5">
      <c r="A39" s="46" t="s">
        <v>58</v>
      </c>
      <c r="B39" s="47" t="s">
        <v>75</v>
      </c>
      <c r="C39" s="48" t="s">
        <v>61</v>
      </c>
      <c r="D39" s="155">
        <v>20</v>
      </c>
      <c r="E39" s="119">
        <v>1</v>
      </c>
      <c r="F39" s="53">
        <f t="shared" si="2"/>
        <v>20</v>
      </c>
      <c r="G39" s="78">
        <v>0.16</v>
      </c>
      <c r="H39" s="53">
        <f t="shared" si="1"/>
        <v>3.2</v>
      </c>
      <c r="I39" s="156">
        <v>16.83</v>
      </c>
      <c r="J39" s="109">
        <f t="shared" si="3"/>
        <v>54</v>
      </c>
    </row>
    <row r="40" spans="1:10" s="37" customFormat="1" ht="13.5" thickBot="1">
      <c r="A40" s="32"/>
      <c r="B40" s="33"/>
      <c r="C40" s="34" t="s">
        <v>49</v>
      </c>
      <c r="D40" s="42">
        <v>20</v>
      </c>
      <c r="E40" s="116">
        <v>1</v>
      </c>
      <c r="F40" s="53">
        <f t="shared" si="2"/>
        <v>20</v>
      </c>
      <c r="G40" s="75">
        <v>0.5</v>
      </c>
      <c r="H40" s="35">
        <f t="shared" si="1"/>
        <v>10</v>
      </c>
      <c r="I40" s="36">
        <v>16.83</v>
      </c>
      <c r="J40" s="105">
        <v>56</v>
      </c>
    </row>
    <row r="41" spans="1:10" s="90" customFormat="1" ht="13.5" thickTop="1">
      <c r="A41" s="84" t="s">
        <v>62</v>
      </c>
      <c r="B41" s="85"/>
      <c r="C41" s="86"/>
      <c r="D41" s="87"/>
      <c r="E41" s="121"/>
      <c r="F41" s="88">
        <f>SUM(F27:F40)</f>
        <v>553148</v>
      </c>
      <c r="G41" s="89"/>
      <c r="H41" s="88">
        <f>SUM(H27:H40)</f>
        <v>223996.94024000003</v>
      </c>
      <c r="J41" s="91">
        <f>J58</f>
        <v>3785719.0999999996</v>
      </c>
    </row>
    <row r="42" spans="1:10" s="41" customFormat="1" ht="60">
      <c r="A42" s="126" t="s">
        <v>0</v>
      </c>
      <c r="B42" s="127" t="s">
        <v>1</v>
      </c>
      <c r="C42" s="126" t="s">
        <v>2</v>
      </c>
      <c r="D42" s="126" t="s">
        <v>3</v>
      </c>
      <c r="E42" s="126" t="s">
        <v>4</v>
      </c>
      <c r="F42" s="126" t="s">
        <v>5</v>
      </c>
      <c r="G42" s="128" t="s">
        <v>6</v>
      </c>
      <c r="H42" s="129" t="s">
        <v>7</v>
      </c>
      <c r="I42" s="126" t="s">
        <v>8</v>
      </c>
      <c r="J42" s="130" t="s">
        <v>9</v>
      </c>
    </row>
    <row r="43" spans="1:10" s="41" customFormat="1" ht="12.75">
      <c r="A43" s="17" t="s">
        <v>10</v>
      </c>
      <c r="B43" s="17" t="s">
        <v>11</v>
      </c>
      <c r="C43" s="17" t="s">
        <v>12</v>
      </c>
      <c r="D43" s="17" t="s">
        <v>13</v>
      </c>
      <c r="E43" s="110" t="s">
        <v>14</v>
      </c>
      <c r="F43" s="17" t="s">
        <v>15</v>
      </c>
      <c r="G43" s="68" t="s">
        <v>16</v>
      </c>
      <c r="H43" s="18" t="s">
        <v>17</v>
      </c>
      <c r="I43" s="17" t="s">
        <v>18</v>
      </c>
      <c r="J43" s="19" t="s">
        <v>19</v>
      </c>
    </row>
    <row r="44" spans="1:10" s="41" customFormat="1" ht="12.75">
      <c r="A44" s="38"/>
      <c r="B44" s="38"/>
      <c r="C44" s="38"/>
      <c r="D44" s="38"/>
      <c r="E44" s="118"/>
      <c r="F44" s="38"/>
      <c r="G44" s="77"/>
      <c r="H44" s="39"/>
      <c r="I44" s="38"/>
      <c r="J44" s="40"/>
    </row>
    <row r="45" spans="1:10" s="41" customFormat="1" ht="15.75">
      <c r="A45" s="62" t="s">
        <v>63</v>
      </c>
      <c r="B45" s="12"/>
      <c r="C45" s="12"/>
      <c r="D45" s="12"/>
      <c r="E45" s="112"/>
      <c r="F45" s="4"/>
      <c r="G45" s="70"/>
      <c r="H45" s="5"/>
      <c r="I45" s="12"/>
      <c r="J45" s="6"/>
    </row>
    <row r="46" spans="1:10" s="41" customFormat="1" ht="12.75">
      <c r="A46" s="12"/>
      <c r="B46" s="12"/>
      <c r="C46" s="12"/>
      <c r="D46" s="12"/>
      <c r="E46" s="112"/>
      <c r="F46" s="4"/>
      <c r="G46" s="70"/>
      <c r="H46" s="5"/>
      <c r="I46" s="12"/>
      <c r="J46" s="6"/>
    </row>
    <row r="47" spans="1:10" s="157" customFormat="1" ht="22.5">
      <c r="A47" s="13" t="s">
        <v>76</v>
      </c>
      <c r="B47" s="14" t="s">
        <v>78</v>
      </c>
      <c r="C47" s="9" t="s">
        <v>64</v>
      </c>
      <c r="D47" s="92">
        <v>2181</v>
      </c>
      <c r="E47" s="123">
        <v>0.28</v>
      </c>
      <c r="F47" s="107">
        <f>SUM(D47*E47)</f>
        <v>610.6800000000001</v>
      </c>
      <c r="G47" s="94">
        <v>0.16</v>
      </c>
      <c r="H47" s="93">
        <f>SUM(F47*G47)</f>
        <v>97.70880000000001</v>
      </c>
      <c r="I47" s="95">
        <v>16.83</v>
      </c>
      <c r="J47" s="96">
        <v>1176</v>
      </c>
    </row>
    <row r="48" spans="1:10" s="157" customFormat="1" ht="22.5">
      <c r="A48" s="13" t="s">
        <v>65</v>
      </c>
      <c r="B48" s="14" t="s">
        <v>79</v>
      </c>
      <c r="C48" s="9" t="s">
        <v>66</v>
      </c>
      <c r="D48" s="92">
        <v>2181</v>
      </c>
      <c r="E48" s="123">
        <v>0.28</v>
      </c>
      <c r="F48" s="93">
        <f>SUM(D48*E48)</f>
        <v>610.6800000000001</v>
      </c>
      <c r="G48" s="94">
        <v>0.16</v>
      </c>
      <c r="H48" s="93">
        <f>SUM(F48*G48)</f>
        <v>97.70880000000001</v>
      </c>
      <c r="I48" s="95">
        <v>16.83</v>
      </c>
      <c r="J48" s="96">
        <v>1176.45</v>
      </c>
    </row>
    <row r="49" spans="1:10" s="157" customFormat="1" ht="22.5">
      <c r="A49" s="13" t="s">
        <v>67</v>
      </c>
      <c r="B49" s="14" t="s">
        <v>80</v>
      </c>
      <c r="C49" s="9" t="s">
        <v>68</v>
      </c>
      <c r="D49" s="92">
        <v>0</v>
      </c>
      <c r="E49" s="123">
        <v>1</v>
      </c>
      <c r="F49" s="93">
        <f>SUM(D49*E49)</f>
        <v>0</v>
      </c>
      <c r="G49" s="94">
        <v>0.25</v>
      </c>
      <c r="H49" s="93">
        <f>SUM(F49*G49)</f>
        <v>0</v>
      </c>
      <c r="I49" s="95">
        <v>16.83</v>
      </c>
      <c r="J49" s="96">
        <v>0</v>
      </c>
    </row>
    <row r="50" spans="1:10" s="157" customFormat="1" ht="23.25" thickBot="1">
      <c r="A50" s="97" t="s">
        <v>69</v>
      </c>
      <c r="B50" s="98" t="s">
        <v>81</v>
      </c>
      <c r="C50" s="99" t="s">
        <v>77</v>
      </c>
      <c r="D50" s="100">
        <v>2181</v>
      </c>
      <c r="E50" s="124">
        <v>61.002</v>
      </c>
      <c r="F50" s="101">
        <f>SUM(D50*E50)</f>
        <v>133045.362</v>
      </c>
      <c r="G50" s="102">
        <v>1</v>
      </c>
      <c r="H50" s="101">
        <f>SUM(F50*G50)</f>
        <v>133045.362</v>
      </c>
      <c r="I50" s="103">
        <v>16.83</v>
      </c>
      <c r="J50" s="104">
        <v>2239147</v>
      </c>
    </row>
    <row r="51" spans="1:10" s="41" customFormat="1" ht="13.5" thickTop="1">
      <c r="A51" s="63"/>
      <c r="B51" s="64"/>
      <c r="C51" s="51"/>
      <c r="D51" s="52"/>
      <c r="E51" s="122"/>
      <c r="F51" s="50">
        <f>SUM(F47:F50)</f>
        <v>134266.72199999998</v>
      </c>
      <c r="G51" s="79"/>
      <c r="H51" s="50">
        <f>SUM(H47:H50)</f>
        <v>133240.77959999998</v>
      </c>
      <c r="J51" s="65">
        <f>SUM(J47:J50)</f>
        <v>2241499.45</v>
      </c>
    </row>
    <row r="52" spans="1:10" s="41" customFormat="1" ht="12.75">
      <c r="A52" s="63"/>
      <c r="B52" s="64"/>
      <c r="C52" s="51"/>
      <c r="D52" s="52"/>
      <c r="E52" s="122"/>
      <c r="F52" s="50"/>
      <c r="G52" s="79"/>
      <c r="H52" s="50"/>
      <c r="J52" s="65"/>
    </row>
    <row r="53" spans="1:10" s="41" customFormat="1" ht="12.75">
      <c r="A53" s="63"/>
      <c r="B53" s="64"/>
      <c r="C53" s="51"/>
      <c r="D53" s="52"/>
      <c r="E53" s="122"/>
      <c r="F53" s="50"/>
      <c r="G53" s="79"/>
      <c r="H53" s="50"/>
      <c r="J53" s="65"/>
    </row>
    <row r="54" spans="1:10" s="157" customFormat="1" ht="18.75" thickBot="1">
      <c r="A54" s="184" t="s">
        <v>70</v>
      </c>
      <c r="B54" s="185"/>
      <c r="C54" s="186"/>
      <c r="D54" s="187"/>
      <c r="E54" s="186"/>
      <c r="F54" s="188"/>
      <c r="G54" s="189"/>
      <c r="H54" s="190"/>
      <c r="I54" s="191"/>
      <c r="J54" s="192"/>
    </row>
    <row r="55" spans="1:10" s="37" customFormat="1" ht="60">
      <c r="A55" s="178" t="s">
        <v>0</v>
      </c>
      <c r="B55" s="179" t="s">
        <v>1</v>
      </c>
      <c r="C55" s="180" t="s">
        <v>2</v>
      </c>
      <c r="D55" s="180" t="s">
        <v>3</v>
      </c>
      <c r="E55" s="180" t="s">
        <v>4</v>
      </c>
      <c r="F55" s="180" t="s">
        <v>5</v>
      </c>
      <c r="G55" s="181" t="s">
        <v>6</v>
      </c>
      <c r="H55" s="182" t="s">
        <v>7</v>
      </c>
      <c r="I55" s="180" t="s">
        <v>8</v>
      </c>
      <c r="J55" s="183" t="s">
        <v>9</v>
      </c>
    </row>
    <row r="56" spans="1:10" ht="12.75">
      <c r="A56" s="66" t="s">
        <v>10</v>
      </c>
      <c r="B56" s="17" t="s">
        <v>11</v>
      </c>
      <c r="C56" s="17" t="s">
        <v>12</v>
      </c>
      <c r="D56" s="17" t="s">
        <v>13</v>
      </c>
      <c r="E56" s="110" t="s">
        <v>14</v>
      </c>
      <c r="F56" s="17" t="s">
        <v>15</v>
      </c>
      <c r="G56" s="68" t="s">
        <v>16</v>
      </c>
      <c r="H56" s="18" t="s">
        <v>17</v>
      </c>
      <c r="I56" s="17" t="s">
        <v>18</v>
      </c>
      <c r="J56" s="67" t="s">
        <v>19</v>
      </c>
    </row>
    <row r="57" spans="1:10" s="41" customFormat="1" ht="12.75">
      <c r="A57" s="54"/>
      <c r="B57" s="55" t="s">
        <v>36</v>
      </c>
      <c r="C57" s="56"/>
      <c r="D57" s="57"/>
      <c r="E57" s="56"/>
      <c r="F57" s="58">
        <f>SUM(F6:F19)</f>
        <v>588646</v>
      </c>
      <c r="G57" s="80"/>
      <c r="H57" s="59">
        <f>SUM(H6:H19)</f>
        <v>521508.42</v>
      </c>
      <c r="I57" s="60"/>
      <c r="J57" s="61">
        <f>SUM(J6:J19)</f>
        <v>9511767.1336</v>
      </c>
    </row>
    <row r="58" spans="1:10" s="41" customFormat="1" ht="12.75">
      <c r="A58" s="54"/>
      <c r="B58" s="55" t="s">
        <v>62</v>
      </c>
      <c r="C58" s="158"/>
      <c r="D58" s="159"/>
      <c r="E58" s="56"/>
      <c r="F58" s="58">
        <f>SUM(F27:F40)</f>
        <v>553148</v>
      </c>
      <c r="G58" s="80"/>
      <c r="H58" s="59">
        <f>SUM(H27:H40)</f>
        <v>223996.94024000003</v>
      </c>
      <c r="I58" s="60"/>
      <c r="J58" s="160">
        <f>SUM(J27:J40)</f>
        <v>3785719.0999999996</v>
      </c>
    </row>
    <row r="59" spans="1:10" s="157" customFormat="1" ht="12.75">
      <c r="A59" s="161"/>
      <c r="B59" s="162" t="s">
        <v>88</v>
      </c>
      <c r="C59" s="158"/>
      <c r="D59" s="159"/>
      <c r="E59" s="158"/>
      <c r="F59" s="163">
        <f>SUM(F47:F50)</f>
        <v>134266.72199999998</v>
      </c>
      <c r="G59" s="164"/>
      <c r="H59" s="165">
        <f>SUM(H47:H50)</f>
        <v>133240.77959999998</v>
      </c>
      <c r="I59" s="166"/>
      <c r="J59" s="167">
        <f>SUM(J47:J50)</f>
        <v>2241499.45</v>
      </c>
    </row>
    <row r="60" spans="1:10" s="157" customFormat="1" ht="13.5" thickBot="1">
      <c r="A60" s="169"/>
      <c r="B60" s="170" t="s">
        <v>71</v>
      </c>
      <c r="C60" s="171"/>
      <c r="D60" s="172">
        <v>137512</v>
      </c>
      <c r="E60" s="171">
        <f>SUM(E57:E59)</f>
        <v>0</v>
      </c>
      <c r="F60" s="173">
        <f>SUM(F57:F58)</f>
        <v>1141794</v>
      </c>
      <c r="G60" s="174">
        <f>SUM(G57:G59)</f>
        <v>0</v>
      </c>
      <c r="H60" s="175">
        <f>SUM(H57:H58)</f>
        <v>745505.3602400001</v>
      </c>
      <c r="I60" s="176"/>
      <c r="J60" s="177">
        <f>SUM(J58,J57)</f>
        <v>13297486.2336</v>
      </c>
    </row>
    <row r="61" spans="1:10" ht="12.75">
      <c r="A61" s="32"/>
      <c r="B61" s="33"/>
      <c r="C61" s="34"/>
      <c r="D61" s="168"/>
      <c r="E61" s="116"/>
      <c r="F61" s="35"/>
      <c r="G61" s="75"/>
      <c r="H61" s="35">
        <f aca="true" t="shared" si="4" ref="H61:H67">SUM(F61*G61)</f>
        <v>0</v>
      </c>
      <c r="I61" s="36"/>
      <c r="J61" s="105">
        <f aca="true" t="shared" si="5" ref="J61:J67">SUM(H61*I61)</f>
        <v>0</v>
      </c>
    </row>
    <row r="62" spans="1:10" ht="12.75">
      <c r="A62" s="13"/>
      <c r="B62" s="14"/>
      <c r="C62" s="9"/>
      <c r="D62" s="10"/>
      <c r="E62" s="114"/>
      <c r="F62" s="7"/>
      <c r="G62" s="72"/>
      <c r="H62" s="7">
        <f t="shared" si="4"/>
        <v>0</v>
      </c>
      <c r="I62" s="16"/>
      <c r="J62" s="8">
        <f t="shared" si="5"/>
        <v>0</v>
      </c>
    </row>
    <row r="63" spans="1:10" ht="22.5">
      <c r="A63" s="13" t="s">
        <v>92</v>
      </c>
      <c r="B63" s="14" t="s">
        <v>91</v>
      </c>
      <c r="C63" s="9">
        <v>2181</v>
      </c>
      <c r="D63" s="132"/>
      <c r="E63" s="114"/>
      <c r="F63" s="7"/>
      <c r="G63" s="72"/>
      <c r="H63" s="7">
        <f t="shared" si="4"/>
        <v>0</v>
      </c>
      <c r="I63" s="16"/>
      <c r="J63" s="8">
        <v>0</v>
      </c>
    </row>
    <row r="64" spans="1:10" ht="12.75">
      <c r="A64" s="13"/>
      <c r="B64" s="14" t="s">
        <v>93</v>
      </c>
      <c r="C64" s="9">
        <v>332</v>
      </c>
      <c r="D64" s="10"/>
      <c r="E64" s="114"/>
      <c r="F64" s="7"/>
      <c r="G64" s="72"/>
      <c r="H64" s="7">
        <f t="shared" si="4"/>
        <v>0</v>
      </c>
      <c r="I64" s="16"/>
      <c r="J64" s="8">
        <f t="shared" si="5"/>
        <v>0</v>
      </c>
    </row>
    <row r="65" spans="1:10" ht="12.75">
      <c r="A65" s="13"/>
      <c r="B65" s="14" t="s">
        <v>94</v>
      </c>
      <c r="C65" s="9">
        <v>20</v>
      </c>
      <c r="D65" s="10"/>
      <c r="E65" s="114"/>
      <c r="F65" s="7"/>
      <c r="G65" s="72"/>
      <c r="H65" s="7">
        <f t="shared" si="4"/>
        <v>0</v>
      </c>
      <c r="I65" s="16"/>
      <c r="J65" s="8">
        <f t="shared" si="5"/>
        <v>0</v>
      </c>
    </row>
    <row r="66" spans="1:10" ht="12.75">
      <c r="A66" s="13"/>
      <c r="B66" s="14" t="s">
        <v>95</v>
      </c>
      <c r="C66" s="133">
        <v>133045</v>
      </c>
      <c r="D66" s="132" t="s">
        <v>103</v>
      </c>
      <c r="E66" s="114">
        <v>1573</v>
      </c>
      <c r="F66" s="7"/>
      <c r="G66" s="72"/>
      <c r="H66" s="7">
        <f t="shared" si="4"/>
        <v>0</v>
      </c>
      <c r="I66" s="16"/>
      <c r="J66" s="8">
        <f t="shared" si="5"/>
        <v>0</v>
      </c>
    </row>
    <row r="67" spans="1:10" ht="12.75">
      <c r="A67" s="13"/>
      <c r="B67" s="14" t="s">
        <v>100</v>
      </c>
      <c r="C67" s="9">
        <v>859</v>
      </c>
      <c r="D67" s="132" t="s">
        <v>104</v>
      </c>
      <c r="E67" s="114">
        <v>381</v>
      </c>
      <c r="F67" s="7"/>
      <c r="G67" s="72"/>
      <c r="H67" s="7">
        <f t="shared" si="4"/>
        <v>0</v>
      </c>
      <c r="I67" s="16"/>
      <c r="J67" s="8">
        <f t="shared" si="5"/>
        <v>0</v>
      </c>
    </row>
    <row r="68" spans="1:10" ht="22.5">
      <c r="A68" s="13"/>
      <c r="B68" s="14" t="s">
        <v>101</v>
      </c>
      <c r="C68" s="9">
        <v>386</v>
      </c>
      <c r="D68" s="10"/>
      <c r="E68" s="114"/>
      <c r="F68" s="7"/>
      <c r="G68" s="72"/>
      <c r="H68" s="7">
        <f aca="true" t="shared" si="6" ref="H68:H83">SUM(F68*G68)</f>
        <v>0</v>
      </c>
      <c r="I68" s="16"/>
      <c r="J68" s="8">
        <f aca="true" t="shared" si="7" ref="J68:J83">SUM(H68*I68)</f>
        <v>0</v>
      </c>
    </row>
    <row r="69" spans="1:10" ht="12.75">
      <c r="A69" s="13"/>
      <c r="B69" s="14"/>
      <c r="C69" s="133"/>
      <c r="D69" s="10"/>
      <c r="E69" s="114"/>
      <c r="F69" s="7"/>
      <c r="G69" s="72"/>
      <c r="H69" s="7">
        <f t="shared" si="6"/>
        <v>0</v>
      </c>
      <c r="I69" s="16"/>
      <c r="J69" s="8">
        <f t="shared" si="7"/>
        <v>0</v>
      </c>
    </row>
    <row r="70" spans="1:10" ht="12.75">
      <c r="A70" s="13"/>
      <c r="B70" s="14"/>
      <c r="C70" s="9"/>
      <c r="D70" s="10"/>
      <c r="E70" s="114"/>
      <c r="F70" s="7"/>
      <c r="G70" s="72"/>
      <c r="H70" s="7">
        <f t="shared" si="6"/>
        <v>0</v>
      </c>
      <c r="I70" s="16"/>
      <c r="J70" s="8">
        <f t="shared" si="7"/>
        <v>0</v>
      </c>
    </row>
    <row r="71" spans="1:10" ht="12.75">
      <c r="A71" s="13"/>
      <c r="B71" s="14"/>
      <c r="C71" s="9"/>
      <c r="D71" s="10"/>
      <c r="E71" s="114"/>
      <c r="F71" s="7"/>
      <c r="G71" s="72"/>
      <c r="H71" s="7">
        <f t="shared" si="6"/>
        <v>0</v>
      </c>
      <c r="I71" s="16"/>
      <c r="J71" s="8">
        <f t="shared" si="7"/>
        <v>0</v>
      </c>
    </row>
    <row r="72" spans="1:10" ht="12.75">
      <c r="A72" s="13"/>
      <c r="B72" s="14"/>
      <c r="C72" s="9"/>
      <c r="D72" s="10"/>
      <c r="E72" s="114"/>
      <c r="F72" s="7"/>
      <c r="G72" s="72"/>
      <c r="H72" s="7">
        <f t="shared" si="6"/>
        <v>0</v>
      </c>
      <c r="I72" s="16"/>
      <c r="J72" s="8">
        <f t="shared" si="7"/>
        <v>0</v>
      </c>
    </row>
    <row r="73" spans="1:10" ht="12.75">
      <c r="A73" s="13"/>
      <c r="B73" s="14"/>
      <c r="C73" s="9"/>
      <c r="D73" s="10"/>
      <c r="E73" s="114"/>
      <c r="F73" s="7"/>
      <c r="G73" s="72"/>
      <c r="H73" s="7">
        <f t="shared" si="6"/>
        <v>0</v>
      </c>
      <c r="I73" s="16"/>
      <c r="J73" s="8">
        <f t="shared" si="7"/>
        <v>0</v>
      </c>
    </row>
    <row r="74" spans="1:10" ht="12.75">
      <c r="A74" s="13"/>
      <c r="B74" s="14"/>
      <c r="C74" s="9"/>
      <c r="D74" s="10"/>
      <c r="E74" s="114"/>
      <c r="F74" s="7"/>
      <c r="G74" s="72"/>
      <c r="H74" s="7">
        <f t="shared" si="6"/>
        <v>0</v>
      </c>
      <c r="I74" s="16"/>
      <c r="J74" s="8">
        <f t="shared" si="7"/>
        <v>0</v>
      </c>
    </row>
    <row r="75" spans="1:10" ht="12.75">
      <c r="A75" s="13"/>
      <c r="B75" s="14"/>
      <c r="C75" s="9"/>
      <c r="D75" s="10"/>
      <c r="E75" s="114"/>
      <c r="F75" s="7"/>
      <c r="G75" s="72"/>
      <c r="H75" s="7">
        <f t="shared" si="6"/>
        <v>0</v>
      </c>
      <c r="I75" s="16"/>
      <c r="J75" s="8">
        <f t="shared" si="7"/>
        <v>0</v>
      </c>
    </row>
    <row r="76" spans="1:10" ht="12.75">
      <c r="A76" s="13"/>
      <c r="B76" s="14"/>
      <c r="C76" s="9"/>
      <c r="D76" s="10"/>
      <c r="E76" s="114"/>
      <c r="F76" s="7"/>
      <c r="G76" s="72"/>
      <c r="H76" s="7">
        <f t="shared" si="6"/>
        <v>0</v>
      </c>
      <c r="I76" s="16"/>
      <c r="J76" s="8">
        <f t="shared" si="7"/>
        <v>0</v>
      </c>
    </row>
    <row r="77" spans="1:10" ht="12.75">
      <c r="A77" s="13"/>
      <c r="B77" s="14"/>
      <c r="C77" s="9"/>
      <c r="D77" s="10"/>
      <c r="E77" s="114"/>
      <c r="F77" s="7"/>
      <c r="G77" s="72"/>
      <c r="H77" s="7">
        <f t="shared" si="6"/>
        <v>0</v>
      </c>
      <c r="I77" s="16"/>
      <c r="J77" s="8">
        <f t="shared" si="7"/>
        <v>0</v>
      </c>
    </row>
    <row r="78" spans="1:10" ht="12.75">
      <c r="A78" s="13"/>
      <c r="B78" s="14"/>
      <c r="C78" s="9"/>
      <c r="D78" s="10"/>
      <c r="E78" s="114"/>
      <c r="F78" s="7"/>
      <c r="G78" s="72"/>
      <c r="H78" s="7">
        <f t="shared" si="6"/>
        <v>0</v>
      </c>
      <c r="I78" s="16"/>
      <c r="J78" s="8">
        <f t="shared" si="7"/>
        <v>0</v>
      </c>
    </row>
    <row r="79" spans="1:10" ht="12.75">
      <c r="A79" s="13"/>
      <c r="B79" s="14"/>
      <c r="C79" s="9"/>
      <c r="D79" s="10"/>
      <c r="E79" s="114"/>
      <c r="F79" s="7"/>
      <c r="G79" s="72"/>
      <c r="H79" s="7">
        <f t="shared" si="6"/>
        <v>0</v>
      </c>
      <c r="I79" s="16"/>
      <c r="J79" s="8">
        <f t="shared" si="7"/>
        <v>0</v>
      </c>
    </row>
    <row r="80" spans="1:10" ht="12.75">
      <c r="A80" s="13"/>
      <c r="B80" s="14"/>
      <c r="C80" s="9"/>
      <c r="D80" s="10"/>
      <c r="E80" s="114"/>
      <c r="F80" s="7"/>
      <c r="G80" s="72"/>
      <c r="H80" s="7">
        <f t="shared" si="6"/>
        <v>0</v>
      </c>
      <c r="I80" s="16"/>
      <c r="J80" s="8">
        <f t="shared" si="7"/>
        <v>0</v>
      </c>
    </row>
    <row r="81" spans="1:10" ht="12.75">
      <c r="A81" s="13"/>
      <c r="B81" s="14"/>
      <c r="C81" s="9"/>
      <c r="D81" s="10"/>
      <c r="E81" s="114"/>
      <c r="F81" s="7"/>
      <c r="G81" s="72"/>
      <c r="H81" s="7">
        <f t="shared" si="6"/>
        <v>0</v>
      </c>
      <c r="I81" s="16"/>
      <c r="J81" s="8">
        <f t="shared" si="7"/>
        <v>0</v>
      </c>
    </row>
    <row r="82" spans="1:10" ht="12.75">
      <c r="A82" s="13"/>
      <c r="B82" s="14"/>
      <c r="C82" s="9"/>
      <c r="D82" s="10"/>
      <c r="E82" s="114"/>
      <c r="F82" s="7"/>
      <c r="G82" s="72"/>
      <c r="H82" s="7">
        <f t="shared" si="6"/>
        <v>0</v>
      </c>
      <c r="I82" s="16"/>
      <c r="J82" s="8">
        <f t="shared" si="7"/>
        <v>0</v>
      </c>
    </row>
    <row r="83" spans="1:10" ht="12.75">
      <c r="A83" s="13"/>
      <c r="B83" s="14"/>
      <c r="C83" s="9"/>
      <c r="D83" s="10"/>
      <c r="E83" s="114"/>
      <c r="F83" s="7"/>
      <c r="G83" s="72"/>
      <c r="H83" s="7">
        <f t="shared" si="6"/>
        <v>0</v>
      </c>
      <c r="I83" s="16"/>
      <c r="J83" s="8">
        <f t="shared" si="7"/>
        <v>0</v>
      </c>
    </row>
    <row r="84" spans="1:10" ht="12.75">
      <c r="A84" s="13"/>
      <c r="B84" s="14"/>
      <c r="C84" s="9"/>
      <c r="D84" s="10"/>
      <c r="E84" s="114"/>
      <c r="F84" s="7"/>
      <c r="G84" s="72"/>
      <c r="H84" s="7">
        <f aca="true" t="shared" si="8" ref="H84:H99">SUM(F84*G84)</f>
        <v>0</v>
      </c>
      <c r="I84" s="16"/>
      <c r="J84" s="8">
        <f aca="true" t="shared" si="9" ref="J84:J99">SUM(H84*I84)</f>
        <v>0</v>
      </c>
    </row>
    <row r="85" spans="1:10" ht="12.75">
      <c r="A85" s="13"/>
      <c r="B85" s="14"/>
      <c r="C85" s="9"/>
      <c r="D85" s="10"/>
      <c r="E85" s="114"/>
      <c r="F85" s="7"/>
      <c r="G85" s="72"/>
      <c r="H85" s="7">
        <f t="shared" si="8"/>
        <v>0</v>
      </c>
      <c r="I85" s="16"/>
      <c r="J85" s="8">
        <f t="shared" si="9"/>
        <v>0</v>
      </c>
    </row>
    <row r="86" spans="1:10" ht="12.75">
      <c r="A86" s="13"/>
      <c r="B86" s="14"/>
      <c r="C86" s="9"/>
      <c r="D86" s="10"/>
      <c r="E86" s="114"/>
      <c r="F86" s="7"/>
      <c r="G86" s="72"/>
      <c r="H86" s="7">
        <f t="shared" si="8"/>
        <v>0</v>
      </c>
      <c r="I86" s="16"/>
      <c r="J86" s="8">
        <f t="shared" si="9"/>
        <v>0</v>
      </c>
    </row>
    <row r="87" spans="1:10" ht="12.75">
      <c r="A87" s="13"/>
      <c r="B87" s="14"/>
      <c r="C87" s="9"/>
      <c r="D87" s="10"/>
      <c r="E87" s="114"/>
      <c r="F87" s="7"/>
      <c r="G87" s="72"/>
      <c r="H87" s="7">
        <f t="shared" si="8"/>
        <v>0</v>
      </c>
      <c r="I87" s="16"/>
      <c r="J87" s="8">
        <f t="shared" si="9"/>
        <v>0</v>
      </c>
    </row>
    <row r="88" spans="1:10" ht="12.75">
      <c r="A88" s="13"/>
      <c r="B88" s="14"/>
      <c r="C88" s="9"/>
      <c r="D88" s="10"/>
      <c r="E88" s="114"/>
      <c r="F88" s="7"/>
      <c r="G88" s="72"/>
      <c r="H88" s="7">
        <f t="shared" si="8"/>
        <v>0</v>
      </c>
      <c r="I88" s="16"/>
      <c r="J88" s="8">
        <f t="shared" si="9"/>
        <v>0</v>
      </c>
    </row>
    <row r="89" spans="1:10" ht="12.75">
      <c r="A89" s="13"/>
      <c r="B89" s="14"/>
      <c r="C89" s="9"/>
      <c r="D89" s="10"/>
      <c r="E89" s="114"/>
      <c r="F89" s="7"/>
      <c r="G89" s="72"/>
      <c r="H89" s="7">
        <f t="shared" si="8"/>
        <v>0</v>
      </c>
      <c r="I89" s="16"/>
      <c r="J89" s="8">
        <f t="shared" si="9"/>
        <v>0</v>
      </c>
    </row>
    <row r="90" spans="1:10" ht="12.75">
      <c r="A90" s="13"/>
      <c r="B90" s="14"/>
      <c r="C90" s="9"/>
      <c r="D90" s="10"/>
      <c r="E90" s="114"/>
      <c r="F90" s="7"/>
      <c r="G90" s="72"/>
      <c r="H90" s="7">
        <f t="shared" si="8"/>
        <v>0</v>
      </c>
      <c r="I90" s="16"/>
      <c r="J90" s="8">
        <f t="shared" si="9"/>
        <v>0</v>
      </c>
    </row>
    <row r="91" spans="1:10" ht="12.75">
      <c r="A91" s="13"/>
      <c r="B91" s="14"/>
      <c r="C91" s="9"/>
      <c r="D91" s="10"/>
      <c r="E91" s="114"/>
      <c r="F91" s="7"/>
      <c r="G91" s="72"/>
      <c r="H91" s="7">
        <f t="shared" si="8"/>
        <v>0</v>
      </c>
      <c r="I91" s="16"/>
      <c r="J91" s="8">
        <f t="shared" si="9"/>
        <v>0</v>
      </c>
    </row>
    <row r="92" spans="1:10" ht="12.75">
      <c r="A92" s="13"/>
      <c r="B92" s="14"/>
      <c r="C92" s="9"/>
      <c r="D92" s="10"/>
      <c r="E92" s="114"/>
      <c r="F92" s="7"/>
      <c r="G92" s="72"/>
      <c r="H92" s="7">
        <f t="shared" si="8"/>
        <v>0</v>
      </c>
      <c r="I92" s="16"/>
      <c r="J92" s="8">
        <f t="shared" si="9"/>
        <v>0</v>
      </c>
    </row>
    <row r="93" spans="1:10" ht="12.75">
      <c r="A93" s="13"/>
      <c r="B93" s="14"/>
      <c r="C93" s="9"/>
      <c r="D93" s="10"/>
      <c r="E93" s="114"/>
      <c r="F93" s="7"/>
      <c r="G93" s="72"/>
      <c r="H93" s="7">
        <f t="shared" si="8"/>
        <v>0</v>
      </c>
      <c r="I93" s="16"/>
      <c r="J93" s="8">
        <f t="shared" si="9"/>
        <v>0</v>
      </c>
    </row>
    <row r="94" spans="1:10" ht="12.75">
      <c r="A94" s="13"/>
      <c r="B94" s="14"/>
      <c r="C94" s="9"/>
      <c r="D94" s="10"/>
      <c r="E94" s="114"/>
      <c r="F94" s="7"/>
      <c r="G94" s="72"/>
      <c r="H94" s="7">
        <f t="shared" si="8"/>
        <v>0</v>
      </c>
      <c r="I94" s="16"/>
      <c r="J94" s="8">
        <f t="shared" si="9"/>
        <v>0</v>
      </c>
    </row>
    <row r="95" spans="1:10" ht="12.75">
      <c r="A95" s="13"/>
      <c r="B95" s="14"/>
      <c r="C95" s="9"/>
      <c r="D95" s="10"/>
      <c r="E95" s="114"/>
      <c r="F95" s="7"/>
      <c r="G95" s="72"/>
      <c r="H95" s="7">
        <f t="shared" si="8"/>
        <v>0</v>
      </c>
      <c r="I95" s="16"/>
      <c r="J95" s="8">
        <f t="shared" si="9"/>
        <v>0</v>
      </c>
    </row>
    <row r="96" spans="1:10" ht="12.75">
      <c r="A96" s="13"/>
      <c r="B96" s="14"/>
      <c r="C96" s="9"/>
      <c r="D96" s="10"/>
      <c r="E96" s="114"/>
      <c r="F96" s="7"/>
      <c r="G96" s="72"/>
      <c r="H96" s="7">
        <f t="shared" si="8"/>
        <v>0</v>
      </c>
      <c r="I96" s="16"/>
      <c r="J96" s="8">
        <f t="shared" si="9"/>
        <v>0</v>
      </c>
    </row>
    <row r="97" spans="1:10" ht="12.75">
      <c r="A97" s="13"/>
      <c r="B97" s="14"/>
      <c r="C97" s="9"/>
      <c r="D97" s="10"/>
      <c r="E97" s="114"/>
      <c r="F97" s="7"/>
      <c r="G97" s="72"/>
      <c r="H97" s="7">
        <f t="shared" si="8"/>
        <v>0</v>
      </c>
      <c r="I97" s="16"/>
      <c r="J97" s="8">
        <f t="shared" si="9"/>
        <v>0</v>
      </c>
    </row>
    <row r="98" spans="1:10" ht="12.75">
      <c r="A98" s="13"/>
      <c r="B98" s="14"/>
      <c r="C98" s="9"/>
      <c r="D98" s="10"/>
      <c r="E98" s="114"/>
      <c r="F98" s="7"/>
      <c r="G98" s="72"/>
      <c r="H98" s="7">
        <f t="shared" si="8"/>
        <v>0</v>
      </c>
      <c r="I98" s="16"/>
      <c r="J98" s="8">
        <f t="shared" si="9"/>
        <v>0</v>
      </c>
    </row>
    <row r="99" spans="1:10" ht="12.75">
      <c r="A99" s="13"/>
      <c r="B99" s="14"/>
      <c r="C99" s="9"/>
      <c r="D99" s="10"/>
      <c r="E99" s="114"/>
      <c r="F99" s="7"/>
      <c r="G99" s="72"/>
      <c r="H99" s="7">
        <f t="shared" si="8"/>
        <v>0</v>
      </c>
      <c r="I99" s="16"/>
      <c r="J99" s="8">
        <f t="shared" si="9"/>
        <v>0</v>
      </c>
    </row>
    <row r="100" spans="1:10" ht="12.75">
      <c r="A100" s="13"/>
      <c r="B100" s="14"/>
      <c r="C100" s="9"/>
      <c r="D100" s="10"/>
      <c r="E100" s="114"/>
      <c r="F100" s="7"/>
      <c r="G100" s="72"/>
      <c r="H100" s="7">
        <f aca="true" t="shared" si="10" ref="H100:H115">SUM(F100*G100)</f>
        <v>0</v>
      </c>
      <c r="I100" s="16"/>
      <c r="J100" s="8">
        <f aca="true" t="shared" si="11" ref="J100:J115">SUM(H100*I100)</f>
        <v>0</v>
      </c>
    </row>
    <row r="101" spans="1:10" ht="12.75">
      <c r="A101" s="13"/>
      <c r="B101" s="14"/>
      <c r="C101" s="9"/>
      <c r="D101" s="10"/>
      <c r="E101" s="114"/>
      <c r="F101" s="7"/>
      <c r="G101" s="72"/>
      <c r="H101" s="7">
        <f t="shared" si="10"/>
        <v>0</v>
      </c>
      <c r="I101" s="16"/>
      <c r="J101" s="8">
        <f t="shared" si="11"/>
        <v>0</v>
      </c>
    </row>
    <row r="102" spans="1:10" ht="12.75">
      <c r="A102" s="13"/>
      <c r="B102" s="14"/>
      <c r="C102" s="9"/>
      <c r="D102" s="10"/>
      <c r="E102" s="114"/>
      <c r="F102" s="7"/>
      <c r="G102" s="72"/>
      <c r="H102" s="7">
        <f t="shared" si="10"/>
        <v>0</v>
      </c>
      <c r="I102" s="16"/>
      <c r="J102" s="8">
        <f t="shared" si="11"/>
        <v>0</v>
      </c>
    </row>
    <row r="103" spans="1:10" ht="12.75">
      <c r="A103" s="13"/>
      <c r="B103" s="14"/>
      <c r="C103" s="9"/>
      <c r="D103" s="10"/>
      <c r="E103" s="114"/>
      <c r="F103" s="7"/>
      <c r="G103" s="72"/>
      <c r="H103" s="7">
        <f t="shared" si="10"/>
        <v>0</v>
      </c>
      <c r="I103" s="16"/>
      <c r="J103" s="8">
        <f t="shared" si="11"/>
        <v>0</v>
      </c>
    </row>
    <row r="104" spans="1:10" ht="12.75">
      <c r="A104" s="13"/>
      <c r="B104" s="14"/>
      <c r="C104" s="9"/>
      <c r="D104" s="10"/>
      <c r="E104" s="114"/>
      <c r="F104" s="7"/>
      <c r="G104" s="72"/>
      <c r="H104" s="7">
        <f t="shared" si="10"/>
        <v>0</v>
      </c>
      <c r="I104" s="16"/>
      <c r="J104" s="8">
        <f t="shared" si="11"/>
        <v>0</v>
      </c>
    </row>
    <row r="105" spans="1:10" ht="12.75">
      <c r="A105" s="13"/>
      <c r="B105" s="14"/>
      <c r="C105" s="9"/>
      <c r="D105" s="10"/>
      <c r="E105" s="114"/>
      <c r="F105" s="7"/>
      <c r="G105" s="72"/>
      <c r="H105" s="7">
        <f t="shared" si="10"/>
        <v>0</v>
      </c>
      <c r="I105" s="16"/>
      <c r="J105" s="8">
        <f t="shared" si="11"/>
        <v>0</v>
      </c>
    </row>
    <row r="106" spans="1:10" ht="12.75">
      <c r="A106" s="13"/>
      <c r="B106" s="14"/>
      <c r="C106" s="9"/>
      <c r="D106" s="10"/>
      <c r="E106" s="114"/>
      <c r="F106" s="7"/>
      <c r="G106" s="72"/>
      <c r="H106" s="7">
        <f t="shared" si="10"/>
        <v>0</v>
      </c>
      <c r="I106" s="16"/>
      <c r="J106" s="8">
        <f t="shared" si="11"/>
        <v>0</v>
      </c>
    </row>
    <row r="107" spans="1:10" ht="12.75">
      <c r="A107" s="13"/>
      <c r="B107" s="14"/>
      <c r="C107" s="9"/>
      <c r="D107" s="10"/>
      <c r="E107" s="114"/>
      <c r="F107" s="7"/>
      <c r="G107" s="72"/>
      <c r="H107" s="7">
        <f t="shared" si="10"/>
        <v>0</v>
      </c>
      <c r="I107" s="16"/>
      <c r="J107" s="8">
        <f t="shared" si="11"/>
        <v>0</v>
      </c>
    </row>
    <row r="108" spans="1:10" ht="12.75">
      <c r="A108" s="13"/>
      <c r="B108" s="14"/>
      <c r="C108" s="9"/>
      <c r="D108" s="10"/>
      <c r="E108" s="114"/>
      <c r="F108" s="7"/>
      <c r="G108" s="72"/>
      <c r="H108" s="7">
        <f t="shared" si="10"/>
        <v>0</v>
      </c>
      <c r="I108" s="16"/>
      <c r="J108" s="8">
        <f t="shared" si="11"/>
        <v>0</v>
      </c>
    </row>
    <row r="109" spans="1:10" ht="12.75">
      <c r="A109" s="13"/>
      <c r="B109" s="14"/>
      <c r="C109" s="9"/>
      <c r="D109" s="10"/>
      <c r="E109" s="114"/>
      <c r="F109" s="7"/>
      <c r="G109" s="72"/>
      <c r="H109" s="7">
        <f t="shared" si="10"/>
        <v>0</v>
      </c>
      <c r="I109" s="16"/>
      <c r="J109" s="8">
        <f t="shared" si="11"/>
        <v>0</v>
      </c>
    </row>
    <row r="110" spans="1:10" ht="12.75">
      <c r="A110" s="13"/>
      <c r="B110" s="14"/>
      <c r="C110" s="9"/>
      <c r="D110" s="10"/>
      <c r="E110" s="114"/>
      <c r="F110" s="7"/>
      <c r="G110" s="72"/>
      <c r="H110" s="7">
        <f t="shared" si="10"/>
        <v>0</v>
      </c>
      <c r="I110" s="16"/>
      <c r="J110" s="8">
        <f t="shared" si="11"/>
        <v>0</v>
      </c>
    </row>
    <row r="111" spans="1:10" ht="12.75">
      <c r="A111" s="13"/>
      <c r="B111" s="14"/>
      <c r="C111" s="9"/>
      <c r="D111" s="10"/>
      <c r="E111" s="114"/>
      <c r="F111" s="7"/>
      <c r="G111" s="72"/>
      <c r="H111" s="7">
        <f t="shared" si="10"/>
        <v>0</v>
      </c>
      <c r="I111" s="16"/>
      <c r="J111" s="8">
        <f t="shared" si="11"/>
        <v>0</v>
      </c>
    </row>
    <row r="112" spans="1:10" ht="12.75">
      <c r="A112" s="13"/>
      <c r="B112" s="14"/>
      <c r="C112" s="9"/>
      <c r="D112" s="10"/>
      <c r="E112" s="114"/>
      <c r="F112" s="7"/>
      <c r="G112" s="72"/>
      <c r="H112" s="7">
        <f t="shared" si="10"/>
        <v>0</v>
      </c>
      <c r="I112" s="16"/>
      <c r="J112" s="8">
        <f t="shared" si="11"/>
        <v>0</v>
      </c>
    </row>
    <row r="113" spans="1:10" ht="12.75">
      <c r="A113" s="13"/>
      <c r="B113" s="14"/>
      <c r="C113" s="9"/>
      <c r="D113" s="10"/>
      <c r="E113" s="114"/>
      <c r="F113" s="7"/>
      <c r="G113" s="72"/>
      <c r="H113" s="7">
        <f t="shared" si="10"/>
        <v>0</v>
      </c>
      <c r="I113" s="16"/>
      <c r="J113" s="8">
        <f t="shared" si="11"/>
        <v>0</v>
      </c>
    </row>
    <row r="114" spans="1:10" ht="12.75">
      <c r="A114" s="13"/>
      <c r="B114" s="14"/>
      <c r="C114" s="9"/>
      <c r="D114" s="10"/>
      <c r="E114" s="114"/>
      <c r="F114" s="7"/>
      <c r="G114" s="72"/>
      <c r="H114" s="7">
        <f t="shared" si="10"/>
        <v>0</v>
      </c>
      <c r="I114" s="16"/>
      <c r="J114" s="8">
        <f t="shared" si="11"/>
        <v>0</v>
      </c>
    </row>
    <row r="115" spans="1:10" ht="12.75">
      <c r="A115" s="13"/>
      <c r="B115" s="14"/>
      <c r="C115" s="9"/>
      <c r="D115" s="10"/>
      <c r="E115" s="114"/>
      <c r="F115" s="7"/>
      <c r="G115" s="72"/>
      <c r="H115" s="7">
        <f t="shared" si="10"/>
        <v>0</v>
      </c>
      <c r="I115" s="16"/>
      <c r="J115" s="8">
        <f t="shared" si="11"/>
        <v>0</v>
      </c>
    </row>
    <row r="116" spans="1:10" ht="12.75">
      <c r="A116" s="13"/>
      <c r="B116" s="14"/>
      <c r="C116" s="9"/>
      <c r="D116" s="10"/>
      <c r="E116" s="114"/>
      <c r="F116" s="7"/>
      <c r="G116" s="72"/>
      <c r="H116" s="7">
        <f>SUM(F116*G116)</f>
        <v>0</v>
      </c>
      <c r="I116" s="16"/>
      <c r="J116" s="8">
        <f>SUM(H116*I116)</f>
        <v>0</v>
      </c>
    </row>
    <row r="117" spans="1:10" ht="12.75">
      <c r="A117" s="13"/>
      <c r="B117" s="14"/>
      <c r="C117" s="9"/>
      <c r="D117" s="10"/>
      <c r="E117" s="114"/>
      <c r="F117" s="7"/>
      <c r="G117" s="72"/>
      <c r="H117" s="7">
        <f>SUM(F117*G117)</f>
        <v>0</v>
      </c>
      <c r="I117" s="16"/>
      <c r="J117" s="8">
        <f>SUM(H117*I117)</f>
        <v>0</v>
      </c>
    </row>
  </sheetData>
  <sheetProtection/>
  <printOptions horizontalCentered="1"/>
  <pageMargins left="0.25" right="0.25" top="0.75" bottom="0.75" header="0.3" footer="0.3"/>
  <pageSetup horizontalDpi="600" verticalDpi="600" orientation="landscape" scale="95" r:id="rId1"/>
  <headerFooter alignWithMargins="0">
    <oddHeader>&amp;C&amp;"Arial,Bold"&amp;16 7 CFR PART 1980-D
PAPERWORK BURDEN PACKAGE
SECTION 502 GUARANTEED RURAL HOUSING PROGRAM</oddHeader>
    <oddFooter>&amp;C&amp;F</oddFooter>
  </headerFooter>
  <rowBreaks count="3" manualBreakCount="3">
    <brk id="20" max="255" man="1"/>
    <brk id="41" max="255" man="1"/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cparker</cp:lastModifiedBy>
  <cp:lastPrinted>2010-06-10T19:01:47Z</cp:lastPrinted>
  <dcterms:created xsi:type="dcterms:W3CDTF">2000-02-02T18:16:12Z</dcterms:created>
  <dcterms:modified xsi:type="dcterms:W3CDTF">2010-06-10T19:04:14Z</dcterms:modified>
  <cp:category/>
  <cp:version/>
  <cp:contentType/>
  <cp:contentStatus/>
</cp:coreProperties>
</file>