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 Klock</author>
  </authors>
  <commentList>
    <comment ref="B24" authorId="0">
      <text>
        <r>
          <rPr>
            <b/>
            <sz val="9"/>
            <rFont val="Tahoma"/>
            <family val="0"/>
          </rPr>
          <t>Dan Klock: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<sst xmlns="http://schemas.openxmlformats.org/spreadsheetml/2006/main" count="169" uniqueCount="78">
  <si>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</si>
  <si>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</si>
  <si>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</si>
  <si>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</si>
  <si>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</si>
  <si>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</si>
  <si>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</si>
  <si>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</si>
  <si>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Description</t>
  </si>
  <si>
    <t>CURRENT INVENTORY</t>
  </si>
  <si>
    <t>Sub-total</t>
  </si>
  <si>
    <t>Current Inventory of Hours</t>
  </si>
  <si>
    <t>Difference</t>
  </si>
  <si>
    <t xml:space="preserve"> </t>
  </si>
  <si>
    <t>Total</t>
  </si>
  <si>
    <t xml:space="preserve">Section A: Burden by Affected Entity
</t>
  </si>
  <si>
    <t>Section C: Burden by Regulation Group</t>
  </si>
  <si>
    <t>GRAND TOTAL</t>
  </si>
  <si>
    <t>Current # of Responses</t>
  </si>
  <si>
    <t>Current # of Respondents</t>
  </si>
  <si>
    <t>REVISED # OF RESPONDENTS</t>
  </si>
  <si>
    <t>REVISED # OF RESPONSES</t>
  </si>
  <si>
    <t>REVISED # OF BURDEN HOURS</t>
  </si>
  <si>
    <t>TOTAL # RESPONDENTS</t>
  </si>
  <si>
    <t>TOTAL # RESPONSES</t>
  </si>
  <si>
    <t>TOTAL # HOURS</t>
  </si>
  <si>
    <t>Increase in burden</t>
  </si>
  <si>
    <t>34 CFR 668.16(p)</t>
  </si>
  <si>
    <t>Institutions - Proprietary - development of procedures to evaluate the validity of h.s. diploma</t>
  </si>
  <si>
    <t>Institutions - Private not-for profit - development of procedures to evaluate the validity of h.s. diploma</t>
  </si>
  <si>
    <t>Institutions - Public - development of procedures to evaluate the validity of h.s. diploma</t>
  </si>
  <si>
    <t>Institutions - Proprietary - questionable diplomas checked</t>
  </si>
  <si>
    <t>Institutions - Private not-for profit - questionable diplomas checked</t>
  </si>
  <si>
    <t>Institutions - Public - questionable diplomas checked</t>
  </si>
  <si>
    <t>Institutions - Proprietary - notification of contact information for filing complaints with accreditor or licensing agency</t>
  </si>
  <si>
    <t>34 CFR 668.43(b)</t>
  </si>
  <si>
    <t>Institutions - Private not-for profit - notification of contact information for filing complaints with accreditor or licensing agency</t>
  </si>
  <si>
    <t>Institutions - Public - notification of contact information for filing complaints with accreditor or licensing agency</t>
  </si>
  <si>
    <t>Institutions - Proprietary - notification of written agreement information</t>
  </si>
  <si>
    <t>34 CFR 668.43(a)(12)</t>
  </si>
  <si>
    <t>Institutions - Private not-for-profit - notification of written agreement information</t>
  </si>
  <si>
    <t>Institutions - Public - notification of written agreement information</t>
  </si>
  <si>
    <t>1.   Private Sector:</t>
  </si>
  <si>
    <t>1a.   Business or other for-profits</t>
  </si>
  <si>
    <t>1b.   Not-for profits</t>
  </si>
  <si>
    <t>2.   Farms</t>
  </si>
  <si>
    <t>3.   State, Local, or Tribal Governments</t>
  </si>
  <si>
    <t>ADMINISTRATIVE ADJUSTMENT - transfer from OMB 1845-0022 to OMB1845-NEW2</t>
  </si>
  <si>
    <t>TOTAL</t>
  </si>
  <si>
    <t>34 CFR 668.16(e) to 34 CFR 668.34</t>
  </si>
  <si>
    <t>Institutions - Proprietary - clock hour to credit hour conversion</t>
  </si>
  <si>
    <t>34 CFR 668.8(k) &amp; (l)</t>
  </si>
  <si>
    <t>1. 34 CFR 668.8(k) &amp; (l) - clock hour to credit hour conversions</t>
  </si>
  <si>
    <t>Institutions - Not-for-profit - clock hour to credit hour conversion</t>
  </si>
  <si>
    <t>Institutions - Public - clock hour to credit hour conversion</t>
  </si>
  <si>
    <t>2. 34 CFR 668.16(p) - process to evaluate h.s. diplomas</t>
  </si>
  <si>
    <t>3. 34 CFR 668.16(p) - questionable diplomas evaluated</t>
  </si>
  <si>
    <t>Institutions - Proprietary - R2T4 for term-based programs with modules or compressed courses</t>
  </si>
  <si>
    <t>34 CFR 668.22(a) &amp; (f)</t>
  </si>
  <si>
    <t>Institutions - Private not-for profit - R2T4 for term-based programs with modules or compressed courses</t>
  </si>
  <si>
    <t>Institutions - Public not-for profit - R2T4 for term-based programs with modules or compressed courses</t>
  </si>
  <si>
    <t>4. 34 CFR 668.22(a) &amp; (f) - R2T4 for term-based programs with modules or compressed courses</t>
  </si>
  <si>
    <t>5. 34 CFR 668.43(a)(12) - notification of written agreements</t>
  </si>
  <si>
    <t>6. 34 CFR 668.43(b) - contact info for filing complaints</t>
  </si>
  <si>
    <t>Individuals - R2T4 for term-based programs with modules or compressed courses</t>
  </si>
  <si>
    <t>OMB.1845.0022.v.7         Table.05.28.10</t>
  </si>
  <si>
    <t>TEAM I - Program Integrity &amp; TEAM II - Foreign Schools</t>
  </si>
  <si>
    <t>TEAM</t>
  </si>
  <si>
    <t>I</t>
  </si>
  <si>
    <t>II</t>
  </si>
  <si>
    <t>Section B: TEAM I - Burden Impact Totals</t>
  </si>
  <si>
    <t>Institutions - Foreign Public - financial responsibilities</t>
  </si>
  <si>
    <t>34 CFR 668.171</t>
  </si>
  <si>
    <t>Section B:  TEAM I &amp; II - Burden Impact Totals</t>
  </si>
  <si>
    <t>Team I</t>
  </si>
  <si>
    <t>Team II</t>
  </si>
  <si>
    <t>7. 34 CFR 668.171 - financial responsibility</t>
  </si>
  <si>
    <t>TOTAL for TEAMS I &amp; 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</si>
</sst>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3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B1">
      <selection activeCell="A2" sqref="A2"/>
    </sheetView>
  </sheetViews>
  <sheetFormatPr defaultColWidth="9.140625" defaultRowHeight="12.75"/>
  <cols>
    <col min="2" max="2" width="36.28125" style="0" customWidth="1"/>
    <col min="3" max="3" width="20.00390625" style="0" customWidth="1"/>
    <col min="4" max="4" width="16.57421875" style="0" customWidth="1"/>
    <col min="5" max="5" width="15.7109375" style="0" customWidth="1"/>
    <col min="6" max="6" width="15.57421875" style="9" customWidth="1"/>
    <col min="7" max="7" width="11.8515625" style="0" customWidth="1"/>
    <col min="8" max="8" width="34.00390625" style="0" customWidth="1"/>
  </cols>
  <sheetData>
    <row r="1" spans="2:3" ht="13.5" thickBot="1">
      <c r="B1" t="s">
        <v>65</v>
      </c>
      <c r="C1" s="13" t="s">
        <v>66</v>
      </c>
    </row>
    <row r="2" spans="1:8" ht="13.5" thickBot="1">
      <c r="A2" s="5" t="s">
        <v>67</v>
      </c>
      <c r="B2" s="2" t="s">
        <v>0</v>
      </c>
      <c r="C2" s="2" t="s">
        <v>1</v>
      </c>
      <c r="D2" s="2" t="s">
        <v>2</v>
      </c>
      <c r="E2" s="2" t="s">
        <v>3</v>
      </c>
      <c r="F2" s="10" t="s">
        <v>4</v>
      </c>
      <c r="G2" s="2" t="s">
        <v>5</v>
      </c>
      <c r="H2" s="2" t="s">
        <v>8</v>
      </c>
    </row>
    <row r="3" ht="25.5">
      <c r="B3" s="4" t="s">
        <v>15</v>
      </c>
    </row>
    <row r="4" ht="12.75">
      <c r="B4" s="1" t="s">
        <v>6</v>
      </c>
    </row>
    <row r="5" ht="12.75"/>
    <row r="6" ht="12.75">
      <c r="B6" s="1" t="s">
        <v>7</v>
      </c>
    </row>
    <row r="7" spans="1:8" ht="38.25">
      <c r="A7" s="5" t="s">
        <v>68</v>
      </c>
      <c r="B7" s="7" t="s">
        <v>64</v>
      </c>
      <c r="C7" s="5" t="s">
        <v>58</v>
      </c>
      <c r="D7" s="6">
        <v>425075</v>
      </c>
      <c r="E7" s="6">
        <v>425075</v>
      </c>
      <c r="F7" s="9">
        <v>0.75</v>
      </c>
      <c r="G7" s="6">
        <v>318806</v>
      </c>
      <c r="H7" s="3"/>
    </row>
    <row r="8" spans="2:8" ht="12.75">
      <c r="B8" s="7"/>
      <c r="C8" s="5"/>
      <c r="D8" s="6"/>
      <c r="E8" s="6"/>
      <c r="G8" s="6"/>
      <c r="H8" s="3"/>
    </row>
    <row r="9" spans="2:8" ht="12.75">
      <c r="B9" t="s">
        <v>10</v>
      </c>
      <c r="D9" s="6">
        <f>SUM(D7:D7)</f>
        <v>425075</v>
      </c>
      <c r="E9" s="6">
        <f>SUM(E7:E7)</f>
        <v>425075</v>
      </c>
      <c r="G9" s="6">
        <f>SUM(G7:G7)</f>
        <v>318806</v>
      </c>
      <c r="H9" s="3" t="s">
        <v>26</v>
      </c>
    </row>
    <row r="10" spans="4:7" ht="12.75">
      <c r="D10" s="6"/>
      <c r="E10" s="6"/>
      <c r="G10" s="6"/>
    </row>
    <row r="11" spans="2:7" ht="12.75">
      <c r="B11" s="1" t="s">
        <v>42</v>
      </c>
      <c r="D11" s="6"/>
      <c r="E11" s="6"/>
      <c r="G11" s="6"/>
    </row>
    <row r="12" spans="2:7" ht="12.75">
      <c r="B12" s="1" t="s">
        <v>43</v>
      </c>
      <c r="D12" s="6"/>
      <c r="E12" s="6"/>
      <c r="G12" s="6"/>
    </row>
    <row r="13" spans="1:7" ht="25.5">
      <c r="A13" s="5" t="s">
        <v>68</v>
      </c>
      <c r="B13" s="7" t="s">
        <v>50</v>
      </c>
      <c r="C13" t="s">
        <v>51</v>
      </c>
      <c r="D13" s="6">
        <v>2086</v>
      </c>
      <c r="E13" s="6">
        <v>16513</v>
      </c>
      <c r="F13" s="9">
        <v>0.5</v>
      </c>
      <c r="G13" s="6">
        <v>8257</v>
      </c>
    </row>
    <row r="14" spans="1:8" ht="38.25">
      <c r="A14" s="5" t="s">
        <v>68</v>
      </c>
      <c r="B14" s="7" t="s">
        <v>28</v>
      </c>
      <c r="C14" s="5" t="s">
        <v>27</v>
      </c>
      <c r="D14" s="6">
        <v>2086</v>
      </c>
      <c r="E14" s="6">
        <v>2086</v>
      </c>
      <c r="F14" s="9">
        <v>3.5</v>
      </c>
      <c r="G14" s="6">
        <f>(E14*F14)</f>
        <v>7301</v>
      </c>
      <c r="H14" s="5"/>
    </row>
    <row r="15" spans="1:7" ht="25.5">
      <c r="A15" s="5" t="s">
        <v>68</v>
      </c>
      <c r="B15" s="7" t="s">
        <v>31</v>
      </c>
      <c r="C15" s="5" t="s">
        <v>27</v>
      </c>
      <c r="D15" s="6">
        <v>2000</v>
      </c>
      <c r="E15" s="6">
        <v>2000</v>
      </c>
      <c r="F15" s="9">
        <v>0.5</v>
      </c>
      <c r="G15" s="6">
        <f>(E15*F15)</f>
        <v>1000</v>
      </c>
    </row>
    <row r="16" spans="1:7" ht="38.25">
      <c r="A16" s="5" t="s">
        <v>68</v>
      </c>
      <c r="B16" s="7" t="s">
        <v>57</v>
      </c>
      <c r="C16" s="5" t="s">
        <v>58</v>
      </c>
      <c r="D16" s="6">
        <v>2086</v>
      </c>
      <c r="E16" s="6">
        <v>212538</v>
      </c>
      <c r="F16" s="9">
        <v>1</v>
      </c>
      <c r="G16" s="6">
        <v>212538</v>
      </c>
    </row>
    <row r="17" spans="1:7" ht="25.5">
      <c r="A17" s="5" t="s">
        <v>68</v>
      </c>
      <c r="B17" s="7" t="s">
        <v>38</v>
      </c>
      <c r="C17" s="5" t="s">
        <v>39</v>
      </c>
      <c r="D17" s="6">
        <v>104</v>
      </c>
      <c r="E17" s="6">
        <v>104</v>
      </c>
      <c r="F17" s="9">
        <v>0.5</v>
      </c>
      <c r="G17" s="6">
        <f>(E17*F17)</f>
        <v>52</v>
      </c>
    </row>
    <row r="18" spans="1:7" ht="51">
      <c r="A18" s="5" t="s">
        <v>68</v>
      </c>
      <c r="B18" s="7" t="s">
        <v>34</v>
      </c>
      <c r="C18" s="5" t="s">
        <v>35</v>
      </c>
      <c r="D18" s="6">
        <v>1919</v>
      </c>
      <c r="E18" s="6">
        <v>1919</v>
      </c>
      <c r="F18" s="9">
        <v>0.17</v>
      </c>
      <c r="G18" s="6">
        <f>(E18*F18)</f>
        <v>326.23</v>
      </c>
    </row>
    <row r="19" spans="3:8" ht="12.75">
      <c r="C19" s="5"/>
      <c r="D19" s="6"/>
      <c r="E19" s="6"/>
      <c r="G19" s="6"/>
      <c r="H19" s="5"/>
    </row>
    <row r="20" spans="2:8" ht="12.75">
      <c r="B20" t="s">
        <v>10</v>
      </c>
      <c r="D20" s="6">
        <f>SUM(D13:D19)</f>
        <v>10281</v>
      </c>
      <c r="E20" s="6">
        <f>SUM(E13:E19)</f>
        <v>235160</v>
      </c>
      <c r="G20" s="6">
        <f>SUM(G13:G19)</f>
        <v>229474.23</v>
      </c>
      <c r="H20" s="7" t="s">
        <v>26</v>
      </c>
    </row>
    <row r="21" spans="4:7" ht="12.75">
      <c r="D21" s="6"/>
      <c r="E21" s="6"/>
      <c r="G21" s="6"/>
    </row>
    <row r="22" spans="2:7" ht="12.75">
      <c r="B22" s="1" t="s">
        <v>44</v>
      </c>
      <c r="D22" s="6"/>
      <c r="E22" s="6"/>
      <c r="G22" s="6"/>
    </row>
    <row r="23" spans="1:7" ht="25.5">
      <c r="A23" s="5" t="s">
        <v>68</v>
      </c>
      <c r="B23" s="7" t="s">
        <v>53</v>
      </c>
      <c r="C23" t="s">
        <v>51</v>
      </c>
      <c r="D23" s="6">
        <v>250</v>
      </c>
      <c r="E23" s="6">
        <v>1835</v>
      </c>
      <c r="F23" s="9">
        <v>0.5</v>
      </c>
      <c r="G23" s="6">
        <v>918</v>
      </c>
    </row>
    <row r="24" spans="1:8" ht="38.25">
      <c r="A24" s="5" t="s">
        <v>68</v>
      </c>
      <c r="B24" s="7" t="s">
        <v>29</v>
      </c>
      <c r="C24" s="5" t="s">
        <v>27</v>
      </c>
      <c r="D24" s="6">
        <v>1731</v>
      </c>
      <c r="E24" s="6">
        <v>1731</v>
      </c>
      <c r="F24" s="9">
        <v>3.5</v>
      </c>
      <c r="G24" s="6">
        <f>(E24*F24)</f>
        <v>6058.5</v>
      </c>
      <c r="H24" s="5"/>
    </row>
    <row r="25" spans="1:7" ht="25.5">
      <c r="A25" s="5" t="s">
        <v>68</v>
      </c>
      <c r="B25" s="7" t="s">
        <v>32</v>
      </c>
      <c r="C25" s="5" t="s">
        <v>27</v>
      </c>
      <c r="D25" s="6">
        <v>600</v>
      </c>
      <c r="E25" s="6">
        <v>600</v>
      </c>
      <c r="F25" s="9">
        <v>0.5</v>
      </c>
      <c r="G25" s="6">
        <f>(E25*F25)</f>
        <v>300</v>
      </c>
    </row>
    <row r="26" spans="1:7" ht="38.25">
      <c r="A26" s="5" t="s">
        <v>68</v>
      </c>
      <c r="B26" s="7" t="s">
        <v>59</v>
      </c>
      <c r="C26" s="5" t="s">
        <v>58</v>
      </c>
      <c r="D26" s="6">
        <v>1731</v>
      </c>
      <c r="E26" s="6">
        <v>42508</v>
      </c>
      <c r="F26" s="9">
        <v>1</v>
      </c>
      <c r="G26" s="6">
        <v>42508</v>
      </c>
    </row>
    <row r="27" spans="1:8" ht="38.25">
      <c r="A27" s="5" t="s">
        <v>68</v>
      </c>
      <c r="B27" s="7" t="s">
        <v>40</v>
      </c>
      <c r="C27" s="5" t="s">
        <v>39</v>
      </c>
      <c r="D27" s="12">
        <v>1731</v>
      </c>
      <c r="E27" s="6">
        <v>86550</v>
      </c>
      <c r="F27" s="9">
        <v>0.5</v>
      </c>
      <c r="G27" s="6">
        <f>(E27*F27)</f>
        <v>43275</v>
      </c>
      <c r="H27" s="5"/>
    </row>
    <row r="28" spans="1:8" ht="51">
      <c r="A28" s="5" t="s">
        <v>68</v>
      </c>
      <c r="B28" s="7" t="s">
        <v>36</v>
      </c>
      <c r="C28" s="5" t="s">
        <v>35</v>
      </c>
      <c r="D28" s="6">
        <v>1593</v>
      </c>
      <c r="E28" s="6">
        <v>1593</v>
      </c>
      <c r="F28" s="9">
        <v>0.17</v>
      </c>
      <c r="G28" s="6">
        <f>(E28*F28)</f>
        <v>270.81</v>
      </c>
      <c r="H28" s="3"/>
    </row>
    <row r="29" spans="3:8" ht="12.75">
      <c r="C29" s="3"/>
      <c r="D29" s="6"/>
      <c r="E29" s="6"/>
      <c r="G29" s="6"/>
      <c r="H29" s="7" t="s">
        <v>26</v>
      </c>
    </row>
    <row r="30" spans="2:7" ht="12.75">
      <c r="B30" t="s">
        <v>10</v>
      </c>
      <c r="D30" s="6">
        <f>SUM(D23:D29)</f>
        <v>7636</v>
      </c>
      <c r="E30" s="6">
        <f>SUM(E23:E29)</f>
        <v>134817</v>
      </c>
      <c r="G30" s="6">
        <v>93331</v>
      </c>
    </row>
    <row r="31" spans="4:7" ht="12.75">
      <c r="D31" s="6"/>
      <c r="E31" s="6"/>
      <c r="G31" s="6"/>
    </row>
    <row r="32" spans="2:7" ht="12.75">
      <c r="B32" s="1" t="s">
        <v>45</v>
      </c>
      <c r="D32" s="6"/>
      <c r="E32" s="6"/>
      <c r="G32" s="6"/>
    </row>
    <row r="33" spans="4:7" ht="12.75">
      <c r="D33" s="6"/>
      <c r="E33" s="6"/>
      <c r="G33" s="6"/>
    </row>
    <row r="34" spans="2:7" ht="12.75">
      <c r="B34" s="1" t="s">
        <v>46</v>
      </c>
      <c r="D34" s="6"/>
      <c r="E34" s="6"/>
      <c r="G34" s="6"/>
    </row>
    <row r="35" spans="1:8" ht="25.5">
      <c r="A35" s="5" t="s">
        <v>68</v>
      </c>
      <c r="B35" s="7" t="s">
        <v>54</v>
      </c>
      <c r="C35" t="s">
        <v>51</v>
      </c>
      <c r="D35" s="6">
        <v>2251</v>
      </c>
      <c r="E35" s="6">
        <v>18348</v>
      </c>
      <c r="F35" s="9">
        <v>0.5</v>
      </c>
      <c r="G35" s="6">
        <v>9174</v>
      </c>
      <c r="H35" s="5"/>
    </row>
    <row r="36" spans="1:7" ht="38.25">
      <c r="A36" s="5" t="s">
        <v>68</v>
      </c>
      <c r="B36" s="7" t="s">
        <v>30</v>
      </c>
      <c r="C36" s="5" t="s">
        <v>27</v>
      </c>
      <c r="D36" s="6">
        <v>1892</v>
      </c>
      <c r="E36" s="6">
        <v>1892</v>
      </c>
      <c r="F36" s="9">
        <v>3.5</v>
      </c>
      <c r="G36" s="6">
        <f>(E36*F36)</f>
        <v>6622</v>
      </c>
    </row>
    <row r="37" spans="1:7" ht="25.5">
      <c r="A37" s="5" t="s">
        <v>68</v>
      </c>
      <c r="B37" s="7" t="s">
        <v>33</v>
      </c>
      <c r="C37" s="5" t="s">
        <v>27</v>
      </c>
      <c r="D37" s="6">
        <v>1400</v>
      </c>
      <c r="E37" s="6">
        <v>1400</v>
      </c>
      <c r="F37" s="9">
        <v>0.5</v>
      </c>
      <c r="G37" s="6">
        <f>(E37*F37)</f>
        <v>700</v>
      </c>
    </row>
    <row r="38" spans="1:7" ht="38.25">
      <c r="A38" s="5" t="s">
        <v>68</v>
      </c>
      <c r="B38" s="7" t="s">
        <v>60</v>
      </c>
      <c r="C38" s="5" t="s">
        <v>58</v>
      </c>
      <c r="D38" s="6">
        <v>1892</v>
      </c>
      <c r="E38" s="6">
        <v>170029</v>
      </c>
      <c r="F38" s="9">
        <v>1</v>
      </c>
      <c r="G38" s="6">
        <v>170029</v>
      </c>
    </row>
    <row r="39" spans="1:8" ht="25.5">
      <c r="A39" s="5" t="s">
        <v>68</v>
      </c>
      <c r="B39" s="7" t="s">
        <v>41</v>
      </c>
      <c r="C39" s="5" t="s">
        <v>39</v>
      </c>
      <c r="D39" s="12">
        <v>1892</v>
      </c>
      <c r="E39" s="6">
        <v>47300</v>
      </c>
      <c r="F39" s="9">
        <v>0.5</v>
      </c>
      <c r="G39" s="6">
        <f>(E39*F39)</f>
        <v>23650</v>
      </c>
      <c r="H39" s="5"/>
    </row>
    <row r="40" spans="1:8" ht="38.25">
      <c r="A40" s="5" t="s">
        <v>68</v>
      </c>
      <c r="B40" s="7" t="s">
        <v>37</v>
      </c>
      <c r="C40" s="5" t="s">
        <v>35</v>
      </c>
      <c r="D40" s="6">
        <v>1740</v>
      </c>
      <c r="E40" s="6">
        <v>1740</v>
      </c>
      <c r="F40" s="9">
        <v>0.17</v>
      </c>
      <c r="G40" s="6">
        <f>(E40*F40)</f>
        <v>295.8</v>
      </c>
      <c r="H40" s="5"/>
    </row>
    <row r="41" spans="3:8" ht="12.75">
      <c r="C41" s="5"/>
      <c r="D41" s="6"/>
      <c r="E41" s="6"/>
      <c r="G41" s="6"/>
      <c r="H41" s="7" t="s">
        <v>26</v>
      </c>
    </row>
    <row r="42" spans="2:7" ht="12.75">
      <c r="B42" t="s">
        <v>10</v>
      </c>
      <c r="D42" s="6">
        <f>SUM(D35:D41)</f>
        <v>11067</v>
      </c>
      <c r="E42" s="6">
        <f>SUM(E35:E41)</f>
        <v>240709</v>
      </c>
      <c r="G42" s="6">
        <f>SUM(G35:G41)</f>
        <v>210470.8</v>
      </c>
    </row>
    <row r="43" spans="4:7" ht="12.75">
      <c r="D43" s="6"/>
      <c r="E43" s="6"/>
      <c r="G43" s="6"/>
    </row>
    <row r="44" spans="2:7" ht="12.75">
      <c r="B44" s="1" t="s">
        <v>70</v>
      </c>
      <c r="D44" s="6"/>
      <c r="E44" s="6"/>
      <c r="G44" s="6"/>
    </row>
    <row r="45" spans="2:7" ht="12.75">
      <c r="B45" s="1" t="s">
        <v>14</v>
      </c>
      <c r="C45" s="1"/>
      <c r="D45" s="8">
        <f>D9+D20+D30+D42</f>
        <v>454059</v>
      </c>
      <c r="E45" s="8">
        <f>E9+E20+E30+E42</f>
        <v>1035761</v>
      </c>
      <c r="F45" s="11" t="s">
        <v>13</v>
      </c>
      <c r="G45" s="8">
        <f>G9+G20+G30+G42</f>
        <v>852082.03</v>
      </c>
    </row>
    <row r="46" spans="2:7" ht="12.75">
      <c r="B46" s="1"/>
      <c r="C46" s="1"/>
      <c r="D46" s="8"/>
      <c r="E46" s="8"/>
      <c r="F46" s="11"/>
      <c r="G46" s="8"/>
    </row>
    <row r="47" spans="1:7" ht="25.5">
      <c r="A47" s="5" t="s">
        <v>69</v>
      </c>
      <c r="B47" s="7" t="s">
        <v>71</v>
      </c>
      <c r="C47" s="5" t="s">
        <v>72</v>
      </c>
      <c r="D47" s="12">
        <v>13</v>
      </c>
      <c r="E47" s="12">
        <v>13</v>
      </c>
      <c r="F47" s="14">
        <v>16</v>
      </c>
      <c r="G47" s="12">
        <f>(E47*F47)</f>
        <v>208</v>
      </c>
    </row>
    <row r="48" spans="2:7" ht="12.75">
      <c r="B48" s="1"/>
      <c r="C48" s="1"/>
      <c r="D48" s="8"/>
      <c r="E48" s="8"/>
      <c r="F48" s="11"/>
      <c r="G48" s="8"/>
    </row>
    <row r="49" spans="2:7" ht="12.75">
      <c r="B49" s="1" t="s">
        <v>73</v>
      </c>
      <c r="C49" s="1"/>
      <c r="D49" s="8"/>
      <c r="E49" s="8"/>
      <c r="F49" s="11"/>
      <c r="G49" s="8"/>
    </row>
    <row r="50" spans="2:7" ht="12.75">
      <c r="B50" s="1" t="s">
        <v>48</v>
      </c>
      <c r="C50" s="1"/>
      <c r="D50" s="8">
        <f>(D45+D47)</f>
        <v>454072</v>
      </c>
      <c r="E50" s="8">
        <f>(E45+E47)</f>
        <v>1035774</v>
      </c>
      <c r="F50" s="11"/>
      <c r="G50" s="8">
        <f>(G45+G47)</f>
        <v>852290.03</v>
      </c>
    </row>
    <row r="51" spans="2:7" ht="12.75">
      <c r="B51" s="1"/>
      <c r="C51" s="1"/>
      <c r="D51" s="8"/>
      <c r="E51" s="8"/>
      <c r="F51" s="11"/>
      <c r="G51" s="8"/>
    </row>
    <row r="52" spans="2:7" ht="12.75">
      <c r="B52" s="1" t="s">
        <v>9</v>
      </c>
      <c r="D52" s="6"/>
      <c r="E52" s="6"/>
      <c r="G52" s="6"/>
    </row>
    <row r="53" spans="2:7" ht="12.75">
      <c r="B53" t="s">
        <v>19</v>
      </c>
      <c r="D53" s="6">
        <v>453604</v>
      </c>
      <c r="E53" s="6"/>
      <c r="G53" s="6"/>
    </row>
    <row r="54" spans="2:7" ht="12.75">
      <c r="B54" s="5" t="s">
        <v>18</v>
      </c>
      <c r="D54" s="6"/>
      <c r="E54" s="6">
        <v>289608</v>
      </c>
      <c r="G54" s="6"/>
    </row>
    <row r="55" spans="2:7" ht="12.75">
      <c r="B55" t="s">
        <v>11</v>
      </c>
      <c r="D55" s="6"/>
      <c r="E55" s="6"/>
      <c r="G55" s="6">
        <v>1305770</v>
      </c>
    </row>
    <row r="56" spans="4:7" ht="12.75">
      <c r="D56" s="6"/>
      <c r="E56" s="6"/>
      <c r="G56" s="6"/>
    </row>
    <row r="57" spans="2:7" ht="12.75">
      <c r="B57" s="1" t="s">
        <v>20</v>
      </c>
      <c r="D57" s="6">
        <f>D50</f>
        <v>454072</v>
      </c>
      <c r="E57" s="6"/>
      <c r="G57" s="6"/>
    </row>
    <row r="58" spans="2:7" ht="12.75">
      <c r="B58" t="s">
        <v>21</v>
      </c>
      <c r="D58" s="6"/>
      <c r="E58" s="6">
        <f>E50</f>
        <v>1035774</v>
      </c>
      <c r="G58" s="6"/>
    </row>
    <row r="59" spans="2:7" ht="12.75">
      <c r="B59" s="1" t="s">
        <v>22</v>
      </c>
      <c r="D59" s="6"/>
      <c r="E59" s="6"/>
      <c r="G59" s="6">
        <f>G50</f>
        <v>852290.03</v>
      </c>
    </row>
    <row r="60" spans="2:7" ht="12.75">
      <c r="B60" s="1"/>
      <c r="D60" s="6"/>
      <c r="E60" s="6"/>
      <c r="G60" s="6"/>
    </row>
    <row r="61" spans="2:7" ht="38.25">
      <c r="B61" s="4" t="s">
        <v>47</v>
      </c>
      <c r="C61" s="3" t="s">
        <v>49</v>
      </c>
      <c r="D61" s="6">
        <v>-3500</v>
      </c>
      <c r="E61" s="6">
        <v>-3500</v>
      </c>
      <c r="G61" s="6">
        <v>-21000</v>
      </c>
    </row>
    <row r="62" spans="2:7" ht="12.75">
      <c r="B62" s="1"/>
      <c r="D62" s="6"/>
      <c r="E62" s="6"/>
      <c r="G62" s="6"/>
    </row>
    <row r="63" spans="2:7" ht="12.75">
      <c r="B63" s="1" t="s">
        <v>23</v>
      </c>
      <c r="D63" s="8">
        <f>SUM(D53:D62)</f>
        <v>904176</v>
      </c>
      <c r="E63" s="8"/>
      <c r="F63" s="11"/>
      <c r="G63" s="8"/>
    </row>
    <row r="64" spans="2:7" ht="12.75">
      <c r="B64" s="1" t="s">
        <v>24</v>
      </c>
      <c r="D64" s="8"/>
      <c r="E64" s="8">
        <f>SUM(E54:E63)</f>
        <v>1321882</v>
      </c>
      <c r="F64" s="11"/>
      <c r="G64" s="8"/>
    </row>
    <row r="65" spans="2:7" ht="12.75">
      <c r="B65" s="1" t="s">
        <v>25</v>
      </c>
      <c r="D65" s="8"/>
      <c r="E65" s="8"/>
      <c r="F65" s="11"/>
      <c r="G65" s="8">
        <f>SUM(G55:G61)</f>
        <v>2137060.0300000003</v>
      </c>
    </row>
    <row r="66" spans="4:7" ht="12.75">
      <c r="D66" s="6"/>
      <c r="E66" s="6"/>
      <c r="G66" s="6"/>
    </row>
    <row r="67" spans="2:7" ht="12.75">
      <c r="B67" t="s">
        <v>12</v>
      </c>
      <c r="D67" s="6"/>
      <c r="E67" s="6"/>
      <c r="G67" s="6">
        <f>+G45+G61</f>
        <v>831082.03</v>
      </c>
    </row>
    <row r="68" spans="4:7" ht="12.75">
      <c r="D68" s="6"/>
      <c r="E68" s="6"/>
      <c r="G68" s="6"/>
    </row>
    <row r="69" spans="2:7" ht="12.75">
      <c r="B69" s="1" t="s">
        <v>16</v>
      </c>
      <c r="D69" s="6"/>
      <c r="E69" s="6"/>
      <c r="G69" s="6"/>
    </row>
    <row r="70" spans="1:7" ht="25.5">
      <c r="A70" s="5" t="s">
        <v>74</v>
      </c>
      <c r="B70" s="4" t="s">
        <v>52</v>
      </c>
      <c r="D70" s="6"/>
      <c r="E70" s="6"/>
      <c r="G70" s="6"/>
    </row>
    <row r="71" spans="2:7" ht="25.5">
      <c r="B71" s="7" t="s">
        <v>50</v>
      </c>
      <c r="C71" t="s">
        <v>51</v>
      </c>
      <c r="D71" s="6">
        <v>2086</v>
      </c>
      <c r="E71" s="6">
        <v>16513</v>
      </c>
      <c r="F71" s="9">
        <v>0.5</v>
      </c>
      <c r="G71" s="6">
        <v>8257</v>
      </c>
    </row>
    <row r="72" spans="2:7" ht="25.5">
      <c r="B72" s="7" t="s">
        <v>53</v>
      </c>
      <c r="C72" t="s">
        <v>51</v>
      </c>
      <c r="D72" s="6">
        <v>250</v>
      </c>
      <c r="E72" s="6">
        <v>1835</v>
      </c>
      <c r="F72" s="9">
        <v>0.5</v>
      </c>
      <c r="G72" s="6">
        <v>918</v>
      </c>
    </row>
    <row r="73" spans="2:7" ht="25.5">
      <c r="B73" s="7" t="s">
        <v>54</v>
      </c>
      <c r="C73" t="s">
        <v>51</v>
      </c>
      <c r="D73" s="6">
        <v>2251</v>
      </c>
      <c r="E73" s="6">
        <v>18348</v>
      </c>
      <c r="F73" s="9">
        <v>0.5</v>
      </c>
      <c r="G73" s="6">
        <v>9174</v>
      </c>
    </row>
    <row r="74" spans="2:7" ht="12.75">
      <c r="B74" s="1"/>
      <c r="D74" s="6"/>
      <c r="E74" s="6"/>
      <c r="G74" s="6"/>
    </row>
    <row r="75" spans="2:7" ht="12.75">
      <c r="B75" s="1" t="s">
        <v>10</v>
      </c>
      <c r="D75" s="6">
        <f>SUM(D71:D73)</f>
        <v>4587</v>
      </c>
      <c r="E75" s="6">
        <f>SUM(E71:E73)</f>
        <v>36696</v>
      </c>
      <c r="G75" s="6">
        <f>SUM(G71:G73)</f>
        <v>18349</v>
      </c>
    </row>
    <row r="76" spans="2:7" ht="12.75">
      <c r="B76" s="1"/>
      <c r="D76" s="6"/>
      <c r="E76" s="6"/>
      <c r="G76" s="6"/>
    </row>
    <row r="77" spans="1:8" ht="25.5">
      <c r="A77" s="5" t="s">
        <v>74</v>
      </c>
      <c r="B77" s="4" t="s">
        <v>55</v>
      </c>
      <c r="D77" s="6"/>
      <c r="E77" s="6"/>
      <c r="G77" s="6"/>
      <c r="H77" s="5"/>
    </row>
    <row r="78" spans="2:8" ht="38.25">
      <c r="B78" s="7" t="s">
        <v>28</v>
      </c>
      <c r="C78" s="5" t="s">
        <v>27</v>
      </c>
      <c r="D78" s="6">
        <v>2086</v>
      </c>
      <c r="E78" s="6">
        <v>2086</v>
      </c>
      <c r="F78" s="9">
        <v>3.5</v>
      </c>
      <c r="G78" s="6">
        <f>(E78*F78)</f>
        <v>7301</v>
      </c>
      <c r="H78" s="5"/>
    </row>
    <row r="79" spans="2:8" ht="38.25">
      <c r="B79" s="7" t="s">
        <v>29</v>
      </c>
      <c r="C79" s="5" t="s">
        <v>27</v>
      </c>
      <c r="D79" s="6">
        <v>1731</v>
      </c>
      <c r="E79" s="6">
        <v>1731</v>
      </c>
      <c r="F79" s="9">
        <v>3.5</v>
      </c>
      <c r="G79" s="6">
        <f>(E79*F79)</f>
        <v>6058.5</v>
      </c>
      <c r="H79" s="5"/>
    </row>
    <row r="80" spans="2:7" ht="38.25">
      <c r="B80" s="7" t="s">
        <v>30</v>
      </c>
      <c r="C80" s="5" t="s">
        <v>27</v>
      </c>
      <c r="D80" s="6">
        <v>1892</v>
      </c>
      <c r="E80" s="6">
        <v>1892</v>
      </c>
      <c r="F80" s="9">
        <v>3.5</v>
      </c>
      <c r="G80" s="6">
        <f>(E80*F80)</f>
        <v>6622</v>
      </c>
    </row>
    <row r="81" spans="2:7" ht="12.75">
      <c r="B81" s="1"/>
      <c r="D81" s="6"/>
      <c r="E81" s="6"/>
      <c r="G81" s="6"/>
    </row>
    <row r="82" spans="2:7" ht="12.75">
      <c r="B82" s="1" t="s">
        <v>10</v>
      </c>
      <c r="D82" s="6">
        <f>SUM(D78:D80)</f>
        <v>5709</v>
      </c>
      <c r="E82" s="6">
        <f>SUM(E78:E80)</f>
        <v>5709</v>
      </c>
      <c r="G82" s="6">
        <f>SUM(G78:G80)</f>
        <v>19981.5</v>
      </c>
    </row>
    <row r="83" spans="2:7" ht="12.75">
      <c r="B83" s="1"/>
      <c r="D83" s="6"/>
      <c r="E83" s="6"/>
      <c r="G83" s="6"/>
    </row>
    <row r="84" spans="1:7" ht="25.5">
      <c r="A84" s="5" t="s">
        <v>74</v>
      </c>
      <c r="B84" s="4" t="s">
        <v>56</v>
      </c>
      <c r="D84" s="6"/>
      <c r="E84" s="6"/>
      <c r="G84" s="6"/>
    </row>
    <row r="85" spans="2:7" ht="25.5">
      <c r="B85" s="7" t="s">
        <v>31</v>
      </c>
      <c r="C85" s="5" t="s">
        <v>27</v>
      </c>
      <c r="D85" s="6">
        <v>2000</v>
      </c>
      <c r="E85" s="6">
        <v>2000</v>
      </c>
      <c r="F85" s="9">
        <v>0.5</v>
      </c>
      <c r="G85" s="6">
        <f>(E85*F85)</f>
        <v>1000</v>
      </c>
    </row>
    <row r="86" spans="2:7" ht="25.5">
      <c r="B86" s="7" t="s">
        <v>32</v>
      </c>
      <c r="C86" s="5" t="s">
        <v>27</v>
      </c>
      <c r="D86" s="6">
        <v>600</v>
      </c>
      <c r="E86" s="6">
        <v>600</v>
      </c>
      <c r="F86" s="9">
        <v>0.5</v>
      </c>
      <c r="G86" s="6">
        <f>(E86*F86)</f>
        <v>300</v>
      </c>
    </row>
    <row r="87" spans="2:7" ht="25.5">
      <c r="B87" s="7" t="s">
        <v>33</v>
      </c>
      <c r="C87" s="5" t="s">
        <v>27</v>
      </c>
      <c r="D87" s="6">
        <v>1400</v>
      </c>
      <c r="E87" s="6">
        <v>1400</v>
      </c>
      <c r="F87" s="9">
        <v>0.5</v>
      </c>
      <c r="G87" s="6">
        <f>(E87*F87)</f>
        <v>700</v>
      </c>
    </row>
    <row r="88" spans="2:7" ht="12.75">
      <c r="B88" s="1"/>
      <c r="D88" s="6"/>
      <c r="E88" s="6"/>
      <c r="G88" s="6"/>
    </row>
    <row r="89" spans="2:7" ht="12.75">
      <c r="B89" s="1" t="s">
        <v>10</v>
      </c>
      <c r="D89" s="6">
        <f>SUM(D83:D87)</f>
        <v>4000</v>
      </c>
      <c r="E89" s="6">
        <f>SUM(E83:E87)</f>
        <v>4000</v>
      </c>
      <c r="G89" s="6">
        <f>SUM(G85:G87)</f>
        <v>2000</v>
      </c>
    </row>
    <row r="90" spans="2:7" ht="12.75">
      <c r="B90" s="1"/>
      <c r="D90" s="6"/>
      <c r="E90" s="6"/>
      <c r="G90" s="6"/>
    </row>
    <row r="91" spans="1:7" ht="38.25">
      <c r="A91" s="5" t="s">
        <v>74</v>
      </c>
      <c r="B91" s="4" t="s">
        <v>61</v>
      </c>
      <c r="D91" s="6"/>
      <c r="E91" s="6"/>
      <c r="G91" s="6"/>
    </row>
    <row r="92" spans="2:7" ht="38.25">
      <c r="B92" s="7" t="s">
        <v>64</v>
      </c>
      <c r="C92" s="5" t="s">
        <v>58</v>
      </c>
      <c r="D92" s="6">
        <v>425075</v>
      </c>
      <c r="E92" s="6">
        <v>425075</v>
      </c>
      <c r="F92" s="9">
        <v>0.75</v>
      </c>
      <c r="G92" s="6">
        <v>318806</v>
      </c>
    </row>
    <row r="93" spans="2:7" ht="38.25">
      <c r="B93" s="7" t="s">
        <v>57</v>
      </c>
      <c r="C93" s="5" t="s">
        <v>58</v>
      </c>
      <c r="D93" s="6">
        <v>2086</v>
      </c>
      <c r="E93" s="6">
        <v>212538</v>
      </c>
      <c r="F93" s="9">
        <v>1</v>
      </c>
      <c r="G93" s="6">
        <v>212538</v>
      </c>
    </row>
    <row r="94" spans="2:7" ht="38.25">
      <c r="B94" s="7" t="s">
        <v>59</v>
      </c>
      <c r="C94" s="5" t="s">
        <v>58</v>
      </c>
      <c r="D94" s="6">
        <v>1731</v>
      </c>
      <c r="E94" s="6">
        <v>42508</v>
      </c>
      <c r="F94" s="9">
        <v>1</v>
      </c>
      <c r="G94" s="6">
        <v>42508</v>
      </c>
    </row>
    <row r="95" spans="2:7" ht="38.25">
      <c r="B95" s="7" t="s">
        <v>60</v>
      </c>
      <c r="C95" s="5" t="s">
        <v>58</v>
      </c>
      <c r="D95" s="6">
        <v>1892</v>
      </c>
      <c r="E95" s="6">
        <v>170029</v>
      </c>
      <c r="F95" s="9">
        <v>1</v>
      </c>
      <c r="G95" s="6">
        <v>170029</v>
      </c>
    </row>
    <row r="96" spans="2:7" ht="12.75">
      <c r="B96" s="1"/>
      <c r="D96" s="6"/>
      <c r="E96" s="6"/>
      <c r="G96" s="6"/>
    </row>
    <row r="97" spans="2:7" ht="12.75">
      <c r="B97" s="1" t="s">
        <v>10</v>
      </c>
      <c r="D97" s="6">
        <f>SUM(D92:D95)</f>
        <v>430784</v>
      </c>
      <c r="E97" s="6">
        <f>SUM(E92:E95)</f>
        <v>850150</v>
      </c>
      <c r="G97" s="6">
        <f>SUM(G92:G95)</f>
        <v>743881</v>
      </c>
    </row>
    <row r="98" spans="2:7" ht="12.75">
      <c r="B98" s="1"/>
      <c r="D98" s="6"/>
      <c r="E98" s="6"/>
      <c r="G98" s="6"/>
    </row>
    <row r="99" spans="1:7" ht="25.5">
      <c r="A99" s="5" t="s">
        <v>74</v>
      </c>
      <c r="B99" s="4" t="s">
        <v>62</v>
      </c>
      <c r="D99" s="6"/>
      <c r="E99" s="6"/>
      <c r="G99" s="6"/>
    </row>
    <row r="100" spans="2:7" ht="25.5">
      <c r="B100" s="7" t="s">
        <v>38</v>
      </c>
      <c r="C100" s="5" t="s">
        <v>39</v>
      </c>
      <c r="D100" s="6">
        <v>104</v>
      </c>
      <c r="E100" s="6">
        <v>104</v>
      </c>
      <c r="F100" s="9">
        <v>0.5</v>
      </c>
      <c r="G100" s="6">
        <f>(E100*F100)</f>
        <v>52</v>
      </c>
    </row>
    <row r="101" spans="2:7" ht="38.25">
      <c r="B101" s="7" t="s">
        <v>40</v>
      </c>
      <c r="C101" s="5" t="s">
        <v>39</v>
      </c>
      <c r="D101" s="12">
        <v>1731</v>
      </c>
      <c r="E101" s="6">
        <v>86550</v>
      </c>
      <c r="F101" s="9">
        <v>0.5</v>
      </c>
      <c r="G101" s="6">
        <f>(E101*F101)</f>
        <v>43275</v>
      </c>
    </row>
    <row r="102" spans="2:7" ht="25.5">
      <c r="B102" s="7" t="s">
        <v>41</v>
      </c>
      <c r="C102" s="5" t="s">
        <v>39</v>
      </c>
      <c r="D102" s="12">
        <v>1892</v>
      </c>
      <c r="E102" s="6">
        <v>47300</v>
      </c>
      <c r="F102" s="9">
        <v>0.5</v>
      </c>
      <c r="G102" s="6">
        <f>(E102*F102)</f>
        <v>23650</v>
      </c>
    </row>
    <row r="103" spans="2:7" ht="12.75">
      <c r="B103" s="1"/>
      <c r="D103" s="6"/>
      <c r="E103" s="6"/>
      <c r="G103" s="6"/>
    </row>
    <row r="104" spans="2:7" ht="12.75">
      <c r="B104" s="1" t="s">
        <v>10</v>
      </c>
      <c r="D104" s="6">
        <f>SUM(D100:D102)</f>
        <v>3727</v>
      </c>
      <c r="E104" s="6">
        <f>SUM(E100:E102)</f>
        <v>133954</v>
      </c>
      <c r="G104" s="6">
        <f>SUM(G100:G102)</f>
        <v>66977</v>
      </c>
    </row>
    <row r="105" spans="2:7" ht="12.75">
      <c r="B105" s="1"/>
      <c r="D105" s="6"/>
      <c r="E105" s="6"/>
      <c r="G105" s="6"/>
    </row>
    <row r="106" spans="1:8" ht="25.5">
      <c r="A106" s="5" t="s">
        <v>74</v>
      </c>
      <c r="B106" s="4" t="s">
        <v>63</v>
      </c>
      <c r="D106" s="6"/>
      <c r="E106" s="6"/>
      <c r="G106" s="6"/>
      <c r="H106" s="5"/>
    </row>
    <row r="107" spans="2:8" ht="38.25">
      <c r="B107" s="7" t="s">
        <v>34</v>
      </c>
      <c r="C107" s="5" t="s">
        <v>35</v>
      </c>
      <c r="D107" s="6">
        <v>1919</v>
      </c>
      <c r="E107" s="6">
        <v>1919</v>
      </c>
      <c r="F107" s="9">
        <v>0.17</v>
      </c>
      <c r="G107" s="6">
        <f>(E107*F107)</f>
        <v>326.23</v>
      </c>
      <c r="H107" s="5"/>
    </row>
    <row r="108" spans="2:8" ht="51">
      <c r="B108" s="7" t="s">
        <v>36</v>
      </c>
      <c r="C108" s="5" t="s">
        <v>35</v>
      </c>
      <c r="D108" s="6">
        <v>1593</v>
      </c>
      <c r="E108" s="6">
        <v>1593</v>
      </c>
      <c r="F108" s="9">
        <v>0.17</v>
      </c>
      <c r="G108" s="6">
        <f>(E108*F108)</f>
        <v>270.81</v>
      </c>
      <c r="H108" s="5"/>
    </row>
    <row r="109" spans="2:7" ht="38.25">
      <c r="B109" s="7" t="s">
        <v>37</v>
      </c>
      <c r="C109" s="5" t="s">
        <v>35</v>
      </c>
      <c r="D109" s="6">
        <v>1740</v>
      </c>
      <c r="E109" s="6">
        <v>1740</v>
      </c>
      <c r="F109" s="9">
        <v>0.17</v>
      </c>
      <c r="G109" s="6">
        <f>(E109*F109)</f>
        <v>295.8</v>
      </c>
    </row>
    <row r="110" spans="2:7" ht="12.75">
      <c r="B110" s="1"/>
      <c r="D110" s="6"/>
      <c r="E110" s="6"/>
      <c r="G110" s="6"/>
    </row>
    <row r="111" spans="2:7" ht="12.75">
      <c r="B111" s="1" t="s">
        <v>10</v>
      </c>
      <c r="D111" s="6">
        <f>SUM(D107:D109)</f>
        <v>5252</v>
      </c>
      <c r="E111" s="6">
        <f>SUM(E107:E109)</f>
        <v>5252</v>
      </c>
      <c r="G111" s="6">
        <f>SUM(G107:G109)</f>
        <v>892.8399999999999</v>
      </c>
    </row>
    <row r="112" spans="2:7" ht="12.75">
      <c r="B112" s="1"/>
      <c r="D112" s="6"/>
      <c r="E112" s="6"/>
      <c r="G112" s="6"/>
    </row>
    <row r="113" spans="2:7" ht="12.75">
      <c r="B113" s="1" t="s">
        <v>48</v>
      </c>
      <c r="D113" s="8">
        <f>(D75+D82+D89+D111+D104+D97)</f>
        <v>454059</v>
      </c>
      <c r="E113" s="8">
        <f>(E75+E82+E89+E111+E104+E97)</f>
        <v>1035761</v>
      </c>
      <c r="F113" s="11"/>
      <c r="G113" s="8">
        <v>852082</v>
      </c>
    </row>
    <row r="114" spans="2:7" ht="12.75">
      <c r="B114" s="1"/>
      <c r="D114" s="8"/>
      <c r="E114" s="8"/>
      <c r="F114" s="11"/>
      <c r="G114" s="8"/>
    </row>
    <row r="115" spans="1:7" ht="25.5">
      <c r="A115" s="5" t="s">
        <v>75</v>
      </c>
      <c r="B115" s="4" t="s">
        <v>76</v>
      </c>
      <c r="C115" s="5" t="s">
        <v>72</v>
      </c>
      <c r="D115" s="8">
        <v>13</v>
      </c>
      <c r="E115" s="8">
        <v>13</v>
      </c>
      <c r="F115" s="11">
        <v>16</v>
      </c>
      <c r="G115" s="8">
        <v>208</v>
      </c>
    </row>
    <row r="116" spans="2:7" ht="12.75">
      <c r="B116" s="1"/>
      <c r="D116" s="8"/>
      <c r="E116" s="8"/>
      <c r="F116" s="11"/>
      <c r="G116" s="8"/>
    </row>
    <row r="117" spans="2:7" ht="12.75">
      <c r="B117" s="1" t="s">
        <v>77</v>
      </c>
      <c r="D117" s="8">
        <f>(D113+D115)</f>
        <v>454072</v>
      </c>
      <c r="E117" s="8">
        <f>(E113+E115)</f>
        <v>1035774</v>
      </c>
      <c r="F117" s="11"/>
      <c r="G117" s="8">
        <f>(G113+G115)</f>
        <v>852290</v>
      </c>
    </row>
    <row r="118" spans="2:7" ht="12.75">
      <c r="B118" s="1"/>
      <c r="D118" s="8"/>
      <c r="E118" s="8"/>
      <c r="F118" s="11"/>
      <c r="G118" s="8"/>
    </row>
    <row r="119" spans="2:7" ht="38.25">
      <c r="B119" s="4" t="s">
        <v>47</v>
      </c>
      <c r="C119" s="3" t="s">
        <v>49</v>
      </c>
      <c r="D119" s="6">
        <v>-3500</v>
      </c>
      <c r="E119" s="6">
        <v>-3500</v>
      </c>
      <c r="G119" s="6">
        <v>-21000</v>
      </c>
    </row>
    <row r="121" spans="2:7" ht="12.75">
      <c r="B121" s="5" t="s">
        <v>17</v>
      </c>
      <c r="D121" s="6">
        <f>(D117+D119)</f>
        <v>450572</v>
      </c>
      <c r="E121" s="6">
        <f>(E117+E119)</f>
        <v>1032274</v>
      </c>
      <c r="G121" s="6">
        <f>(G117+G119)</f>
        <v>831290</v>
      </c>
    </row>
  </sheetData>
  <sheetProtection/>
  <printOptions gridLines="1"/>
  <pageMargins left="0.75" right="0.75" top="1" bottom="1" header="0.5" footer="0.5"/>
  <pageSetup blackAndWhite="1"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2010-05-28T15:21:47Z</cp:lastPrinted>
  <dcterms:created xsi:type="dcterms:W3CDTF">2007-05-03T16:01:36Z</dcterms:created>
  <dcterms:modified xsi:type="dcterms:W3CDTF">2010-06-16T18:33:15Z</dcterms:modified>
  <cp:category/>
  <cp:version/>
  <cp:contentType/>
  <cp:contentStatus/>
</cp:coreProperties>
</file>