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5195" windowHeight="8190"/>
  </bookViews>
  <sheets>
    <sheet name="CL Grid-LS Special (0233)" sheetId="1" r:id="rId1"/>
  </sheets>
  <definedNames>
    <definedName name="Text3" localSheetId="0">'CL Grid-LS Special (0233)'!#REF!</definedName>
    <definedName name="Text58" localSheetId="0">'CL Grid-LS Special (0233)'!#REF!</definedName>
  </definedNames>
  <calcPr calcId="125725"/>
</workbook>
</file>

<file path=xl/calcChain.xml><?xml version="1.0" encoding="utf-8"?>
<calcChain xmlns="http://schemas.openxmlformats.org/spreadsheetml/2006/main">
  <c r="D62" i="1"/>
  <c r="D60"/>
  <c r="D58"/>
  <c r="D67"/>
  <c r="I67"/>
  <c r="D72"/>
  <c r="F47" l="1"/>
  <c r="D52" s="1"/>
  <c r="I43"/>
  <c r="H43"/>
  <c r="I41"/>
  <c r="H41"/>
  <c r="I37"/>
  <c r="H37"/>
  <c r="I39"/>
  <c r="H39"/>
  <c r="I19"/>
  <c r="H19"/>
  <c r="H9"/>
  <c r="I35"/>
  <c r="I33"/>
  <c r="I31"/>
  <c r="I29"/>
  <c r="I27"/>
  <c r="I25"/>
  <c r="I23"/>
  <c r="I21"/>
  <c r="I15"/>
  <c r="I12"/>
  <c r="I9"/>
  <c r="I6"/>
  <c r="H35"/>
  <c r="H33"/>
  <c r="K33" s="1"/>
  <c r="H31"/>
  <c r="H29"/>
  <c r="K29" s="1"/>
  <c r="H27"/>
  <c r="H25"/>
  <c r="K25" s="1"/>
  <c r="H23"/>
  <c r="H21"/>
  <c r="K21" s="1"/>
  <c r="H15"/>
  <c r="H12"/>
  <c r="K12" s="1"/>
  <c r="H6"/>
  <c r="H47" l="1"/>
  <c r="K9"/>
  <c r="K15"/>
  <c r="K23"/>
  <c r="K39"/>
  <c r="K37"/>
  <c r="K41"/>
  <c r="K35"/>
  <c r="K43"/>
  <c r="K19"/>
  <c r="K27"/>
  <c r="K6"/>
  <c r="K47" s="1"/>
  <c r="D54" l="1"/>
  <c r="D56"/>
</calcChain>
</file>

<file path=xl/sharedStrings.xml><?xml version="1.0" encoding="utf-8"?>
<sst xmlns="http://schemas.openxmlformats.org/spreadsheetml/2006/main" count="126" uniqueCount="78">
  <si>
    <t>TOTALS</t>
  </si>
  <si>
    <t>(Farmer)</t>
  </si>
  <si>
    <t>Travel Time</t>
  </si>
  <si>
    <t>Non-Form</t>
  </si>
  <si>
    <t>(OMB 0560-0233)</t>
  </si>
  <si>
    <t>Addendum to Promissory Note of Assumption</t>
  </si>
  <si>
    <t>Agreement for DSA</t>
  </si>
  <si>
    <t>FSA-2501</t>
  </si>
  <si>
    <t>FSA-2511</t>
  </si>
  <si>
    <t>Current-Distressed B Response to</t>
  </si>
  <si>
    <t>FSA-2513</t>
  </si>
  <si>
    <t>Notice of Servicing</t>
  </si>
  <si>
    <t>Loan Servicing</t>
  </si>
  <si>
    <t>Delinquent B Response to</t>
  </si>
  <si>
    <t xml:space="preserve">Non-Monetary B Response to Notice </t>
  </si>
  <si>
    <t>FSA-2518</t>
  </si>
  <si>
    <t>FSA-2515</t>
  </si>
  <si>
    <t>FSA-2520</t>
  </si>
  <si>
    <t>FSA-2522</t>
  </si>
  <si>
    <t>FSA-2524</t>
  </si>
  <si>
    <t>FSA-2526</t>
  </si>
  <si>
    <t>FSA-2535</t>
  </si>
  <si>
    <t>FSA-2543</t>
  </si>
  <si>
    <t>Current-Distressed B Acceptance of Serving Offer</t>
  </si>
  <si>
    <t>Delinquent B Response to Denial of Loan Servicing</t>
  </si>
  <si>
    <t>Current-Desitressed B Response to Denial of Loan Servicing</t>
  </si>
  <si>
    <t>B Response to Notice of Intent to Accelerate</t>
  </si>
  <si>
    <t xml:space="preserve">Sharred appreciation Agreement </t>
  </si>
  <si>
    <t>Written Request for Disaster Set-Asside</t>
  </si>
  <si>
    <t>Additonal Information-Eligibility DSA</t>
  </si>
  <si>
    <t xml:space="preserve">Current-Distressed B Response to </t>
  </si>
  <si>
    <t>Delinquent B Acceptance of Offer for LS</t>
  </si>
  <si>
    <t>Aerial Photo for Conservation Contract Request</t>
  </si>
  <si>
    <t>B Selection of Conservation Contract Term</t>
  </si>
  <si>
    <t>Indentification of Capital Improvement of SA</t>
  </si>
  <si>
    <t>Refute Finding of Unauthorized Assitance</t>
  </si>
  <si>
    <t>Conservation Contract</t>
  </si>
  <si>
    <t>Bold-Unduplicated Responses</t>
  </si>
  <si>
    <t>766.57</t>
  </si>
  <si>
    <t>766.102</t>
  </si>
  <si>
    <t>766.110</t>
  </si>
  <si>
    <t>766.302</t>
  </si>
  <si>
    <t>766.106</t>
  </si>
  <si>
    <t>766.111</t>
  </si>
  <si>
    <t>766.113</t>
  </si>
  <si>
    <t>766.355</t>
  </si>
  <si>
    <t>766.201</t>
  </si>
  <si>
    <t>766.54</t>
  </si>
  <si>
    <t>766.202</t>
  </si>
  <si>
    <t>762.251</t>
  </si>
  <si>
    <t>Total Number of Unduplicated Respondents</t>
  </si>
  <si>
    <t>Reports Filed per Person</t>
  </si>
  <si>
    <t>Total Annual Responses</t>
  </si>
  <si>
    <t>(Col. 10)</t>
  </si>
  <si>
    <t>Total Annual Burden Hours</t>
  </si>
  <si>
    <t>(Col. 12)</t>
  </si>
  <si>
    <t>Average Burden per Collection</t>
  </si>
  <si>
    <t>Min.</t>
  </si>
  <si>
    <t>(Col. 12 / Col. 10 x 60)</t>
  </si>
  <si>
    <t>Average Burden per Respondent</t>
  </si>
  <si>
    <t>Hrs.</t>
  </si>
  <si>
    <t>(Col. 12 / Col. 8)</t>
  </si>
  <si>
    <t>Respondents cost per Hour</t>
  </si>
  <si>
    <t>Total Hrs.-Farmer</t>
  </si>
  <si>
    <t>Total Cost-Farmer</t>
  </si>
  <si>
    <t>Total Cost</t>
  </si>
  <si>
    <t>Farmer-(Cost per Hour)</t>
  </si>
  <si>
    <t>Annual cost to Fed. Gov't</t>
  </si>
  <si>
    <t>Average Salary (GS-9-12) OPM 2010 Table</t>
  </si>
  <si>
    <t>Farmer</t>
  </si>
  <si>
    <t>Business</t>
  </si>
  <si>
    <t>Burden Hrs</t>
  </si>
  <si>
    <t>Pg. 1</t>
  </si>
  <si>
    <t>Total Cost to Gov't</t>
  </si>
  <si>
    <t xml:space="preserve">Hours Reviweing &amp; Processing Collection </t>
  </si>
  <si>
    <t>(Col. 10 / Col. 8)</t>
  </si>
  <si>
    <t>Summary-CL Direct Servicing Special (0560-0233)</t>
  </si>
  <si>
    <t>0560-New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</si>
</sst>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49" fontId="6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4" fillId="0" borderId="6" xfId="0" applyFont="1" applyBorder="1"/>
    <xf numFmtId="0" fontId="10" fillId="0" borderId="0" xfId="0" applyFont="1"/>
    <xf numFmtId="0" fontId="10" fillId="0" borderId="9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8" fillId="0" borderId="6" xfId="0" applyFont="1" applyBorder="1" applyAlignment="1"/>
    <xf numFmtId="0" fontId="8" fillId="0" borderId="7" xfId="0" applyFont="1" applyBorder="1" applyAlignment="1"/>
    <xf numFmtId="49" fontId="10" fillId="0" borderId="14" xfId="0" applyNumberFormat="1" applyFont="1" applyBorder="1"/>
    <xf numFmtId="49" fontId="10" fillId="0" borderId="12" xfId="0" applyNumberFormat="1" applyFont="1" applyBorder="1"/>
    <xf numFmtId="49" fontId="10" fillId="0" borderId="13" xfId="0" applyNumberFormat="1" applyFont="1" applyBorder="1"/>
    <xf numFmtId="49" fontId="9" fillId="0" borderId="12" xfId="0" applyNumberFormat="1" applyFont="1" applyBorder="1"/>
    <xf numFmtId="1" fontId="10" fillId="0" borderId="12" xfId="0" applyNumberFormat="1" applyFont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1" fontId="10" fillId="0" borderId="13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0" fontId="10" fillId="0" borderId="13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"/>
    </xf>
    <xf numFmtId="49" fontId="10" fillId="0" borderId="9" xfId="0" applyNumberFormat="1" applyFont="1" applyBorder="1"/>
    <xf numFmtId="49" fontId="10" fillId="0" borderId="11" xfId="0" applyNumberFormat="1" applyFont="1" applyBorder="1"/>
    <xf numFmtId="49" fontId="10" fillId="0" borderId="4" xfId="0" applyNumberFormat="1" applyFont="1" applyBorder="1"/>
    <xf numFmtId="49" fontId="2" fillId="0" borderId="12" xfId="0" applyNumberFormat="1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49" fontId="13" fillId="0" borderId="13" xfId="0" applyNumberFormat="1" applyFont="1" applyBorder="1"/>
    <xf numFmtId="49" fontId="11" fillId="0" borderId="12" xfId="0" applyNumberFormat="1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left" vertical="top"/>
    </xf>
    <xf numFmtId="0" fontId="2" fillId="0" borderId="10" xfId="0" applyNumberFormat="1" applyFont="1" applyBorder="1" applyAlignment="1">
      <alignment horizontal="left" vertical="top"/>
    </xf>
    <xf numFmtId="2" fontId="10" fillId="0" borderId="13" xfId="0" applyNumberFormat="1" applyFont="1" applyBorder="1" applyAlignment="1">
      <alignment horizontal="center"/>
    </xf>
    <xf numFmtId="0" fontId="10" fillId="0" borderId="0" xfId="0" applyFont="1" applyBorder="1"/>
    <xf numFmtId="2" fontId="10" fillId="0" borderId="14" xfId="0" applyNumberFormat="1" applyFont="1" applyBorder="1" applyAlignment="1">
      <alignment horizontal="center"/>
    </xf>
    <xf numFmtId="0" fontId="12" fillId="0" borderId="13" xfId="0" applyFont="1" applyBorder="1"/>
    <xf numFmtId="49" fontId="14" fillId="0" borderId="13" xfId="0" applyNumberFormat="1" applyFont="1" applyBorder="1"/>
    <xf numFmtId="49" fontId="14" fillId="0" borderId="12" xfId="0" applyNumberFormat="1" applyFont="1" applyBorder="1" applyAlignment="1">
      <alignment horizontal="left" vertical="top"/>
    </xf>
    <xf numFmtId="49" fontId="13" fillId="0" borderId="14" xfId="0" applyNumberFormat="1" applyFont="1" applyBorder="1"/>
    <xf numFmtId="49" fontId="14" fillId="0" borderId="12" xfId="0" applyNumberFormat="1" applyFont="1" applyBorder="1"/>
    <xf numFmtId="49" fontId="13" fillId="0" borderId="13" xfId="0" applyNumberFormat="1" applyFont="1" applyBorder="1" applyAlignment="1">
      <alignment horizontal="left" vertical="top"/>
    </xf>
    <xf numFmtId="0" fontId="13" fillId="0" borderId="3" xfId="0" applyFont="1" applyBorder="1"/>
    <xf numFmtId="0" fontId="14" fillId="0" borderId="0" xfId="0" applyFont="1"/>
    <xf numFmtId="49" fontId="14" fillId="0" borderId="14" xfId="0" applyNumberFormat="1" applyFont="1" applyBorder="1"/>
    <xf numFmtId="49" fontId="10" fillId="0" borderId="12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/>
    </xf>
    <xf numFmtId="0" fontId="0" fillId="0" borderId="4" xfId="0" applyBorder="1" applyAlignment="1"/>
    <xf numFmtId="0" fontId="15" fillId="0" borderId="3" xfId="0" applyFont="1" applyBorder="1" applyAlignment="1">
      <alignment vertical="top"/>
    </xf>
    <xf numFmtId="49" fontId="14" fillId="2" borderId="1" xfId="0" applyNumberFormat="1" applyFont="1" applyFill="1" applyBorder="1"/>
    <xf numFmtId="49" fontId="10" fillId="2" borderId="1" xfId="0" applyNumberFormat="1" applyFont="1" applyFill="1" applyBorder="1"/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7" fillId="3" borderId="0" xfId="0" applyNumberFormat="1" applyFont="1" applyFill="1"/>
    <xf numFmtId="0" fontId="17" fillId="3" borderId="0" xfId="0" applyFont="1" applyFill="1"/>
    <xf numFmtId="0" fontId="17" fillId="0" borderId="0" xfId="0" applyFont="1"/>
    <xf numFmtId="49" fontId="17" fillId="0" borderId="0" xfId="0" applyNumberFormat="1" applyFont="1"/>
    <xf numFmtId="1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49" fontId="7" fillId="0" borderId="0" xfId="0" applyNumberFormat="1" applyFont="1"/>
    <xf numFmtId="49" fontId="17" fillId="3" borderId="0" xfId="0" applyNumberFormat="1" applyFont="1" applyFill="1"/>
    <xf numFmtId="44" fontId="17" fillId="3" borderId="0" xfId="1" applyFont="1" applyFill="1" applyAlignment="1">
      <alignment horizontal="right"/>
    </xf>
    <xf numFmtId="1" fontId="17" fillId="3" borderId="0" xfId="0" applyNumberFormat="1" applyFont="1" applyFill="1" applyAlignment="1">
      <alignment horizontal="right"/>
    </xf>
    <xf numFmtId="166" fontId="17" fillId="3" borderId="0" xfId="0" applyNumberFormat="1" applyFont="1" applyFill="1" applyAlignment="1">
      <alignment horizontal="right"/>
    </xf>
    <xf numFmtId="166" fontId="7" fillId="0" borderId="8" xfId="0" applyNumberFormat="1" applyFont="1" applyBorder="1"/>
    <xf numFmtId="0" fontId="17" fillId="3" borderId="0" xfId="0" applyFont="1" applyFill="1" applyAlignment="1">
      <alignment horizontal="center"/>
    </xf>
    <xf numFmtId="44" fontId="17" fillId="3" borderId="0" xfId="1" applyFont="1" applyFill="1"/>
    <xf numFmtId="0" fontId="17" fillId="0" borderId="0" xfId="0" applyFont="1" applyAlignment="1">
      <alignment horizontal="center"/>
    </xf>
    <xf numFmtId="165" fontId="17" fillId="3" borderId="10" xfId="2" applyNumberFormat="1" applyFont="1" applyFill="1" applyBorder="1"/>
    <xf numFmtId="44" fontId="7" fillId="3" borderId="0" xfId="0" applyNumberFormat="1" applyFont="1" applyFill="1"/>
    <xf numFmtId="14" fontId="1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49" fontId="2" fillId="0" borderId="2" xfId="0" applyNumberFormat="1" applyFont="1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4" xfId="0" applyBorder="1" applyAlignme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131" name="TextBox 130"/>
        <xdr:cNvSpPr txBox="1"/>
      </xdr:nvSpPr>
      <xdr:spPr>
        <a:xfrm>
          <a:off x="85482" y="11290056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r>
            <a:rPr lang="en-US" sz="8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Direct Loan Servicing-Special</a:t>
          </a: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700030</xdr:rowOff>
    </xdr:to>
    <xdr:sp macro="" textlink="">
      <xdr:nvSpPr>
        <xdr:cNvPr id="132" name="TextBox 131"/>
        <xdr:cNvSpPr txBox="1"/>
      </xdr:nvSpPr>
      <xdr:spPr>
        <a:xfrm>
          <a:off x="2899503" y="1467344"/>
          <a:ext cx="520316" cy="6442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688554</xdr:rowOff>
    </xdr:to>
    <xdr:sp macro="" textlink="">
      <xdr:nvSpPr>
        <xdr:cNvPr id="133" name="TextBox 132"/>
        <xdr:cNvSpPr txBox="1"/>
      </xdr:nvSpPr>
      <xdr:spPr>
        <a:xfrm>
          <a:off x="3457919" y="1469089"/>
          <a:ext cx="533399" cy="6310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24425</xdr:rowOff>
    </xdr:from>
    <xdr:to>
      <xdr:col>3</xdr:col>
      <xdr:colOff>759240</xdr:colOff>
      <xdr:row>3</xdr:row>
      <xdr:rowOff>688555</xdr:rowOff>
    </xdr:to>
    <xdr:sp macro="" textlink="">
      <xdr:nvSpPr>
        <xdr:cNvPr id="134" name="TextBox 133"/>
        <xdr:cNvSpPr txBox="1"/>
      </xdr:nvSpPr>
      <xdr:spPr>
        <a:xfrm>
          <a:off x="4154610" y="1435961"/>
          <a:ext cx="621196" cy="6641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28141</xdr:rowOff>
    </xdr:from>
    <xdr:to>
      <xdr:col>4</xdr:col>
      <xdr:colOff>913457</xdr:colOff>
      <xdr:row>3</xdr:row>
      <xdr:rowOff>711507</xdr:rowOff>
    </xdr:to>
    <xdr:sp macro="" textlink="">
      <xdr:nvSpPr>
        <xdr:cNvPr id="135" name="TextBox 134"/>
        <xdr:cNvSpPr txBox="1"/>
      </xdr:nvSpPr>
      <xdr:spPr>
        <a:xfrm>
          <a:off x="4947479" y="1439677"/>
          <a:ext cx="831761" cy="683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707940</xdr:rowOff>
    </xdr:to>
    <xdr:sp macro="" textlink="">
      <xdr:nvSpPr>
        <xdr:cNvPr id="136" name="TextBox 135"/>
        <xdr:cNvSpPr txBox="1"/>
      </xdr:nvSpPr>
      <xdr:spPr>
        <a:xfrm>
          <a:off x="5950421" y="50069948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24426</xdr:rowOff>
    </xdr:from>
    <xdr:to>
      <xdr:col>6</xdr:col>
      <xdr:colOff>742951</xdr:colOff>
      <xdr:row>3</xdr:row>
      <xdr:rowOff>656454</xdr:rowOff>
    </xdr:to>
    <xdr:sp macro="" textlink="">
      <xdr:nvSpPr>
        <xdr:cNvPr id="137" name="TextBox 136"/>
        <xdr:cNvSpPr txBox="1"/>
      </xdr:nvSpPr>
      <xdr:spPr>
        <a:xfrm>
          <a:off x="6850020" y="50082162"/>
          <a:ext cx="676276" cy="6320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19051</xdr:rowOff>
    </xdr:from>
    <xdr:to>
      <xdr:col>7</xdr:col>
      <xdr:colOff>809625</xdr:colOff>
      <xdr:row>3</xdr:row>
      <xdr:rowOff>695069</xdr:rowOff>
    </xdr:to>
    <xdr:sp macro="" textlink="">
      <xdr:nvSpPr>
        <xdr:cNvPr id="138" name="TextBox 137"/>
        <xdr:cNvSpPr txBox="1"/>
      </xdr:nvSpPr>
      <xdr:spPr>
        <a:xfrm>
          <a:off x="7680497" y="50076787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12358</xdr:colOff>
      <xdr:row>3</xdr:row>
      <xdr:rowOff>46595</xdr:rowOff>
    </xdr:from>
    <xdr:to>
      <xdr:col>8</xdr:col>
      <xdr:colOff>774358</xdr:colOff>
      <xdr:row>3</xdr:row>
      <xdr:rowOff>617838</xdr:rowOff>
    </xdr:to>
    <xdr:sp macro="" textlink="">
      <xdr:nvSpPr>
        <xdr:cNvPr id="139" name="TextBox 138"/>
        <xdr:cNvSpPr txBox="1"/>
      </xdr:nvSpPr>
      <xdr:spPr>
        <a:xfrm>
          <a:off x="8533372" y="50104331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11</xdr:col>
      <xdr:colOff>0</xdr:colOff>
      <xdr:row>3</xdr:row>
      <xdr:rowOff>367229</xdr:rowOff>
    </xdr:to>
    <xdr:sp macro="" textlink="">
      <xdr:nvSpPr>
        <xdr:cNvPr id="140" name="TextBox 139"/>
        <xdr:cNvSpPr txBox="1"/>
      </xdr:nvSpPr>
      <xdr:spPr>
        <a:xfrm>
          <a:off x="9411465" y="1424236"/>
          <a:ext cx="1651306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94765</xdr:colOff>
      <xdr:row>3</xdr:row>
      <xdr:rowOff>446404</xdr:rowOff>
    </xdr:from>
    <xdr:to>
      <xdr:col>9</xdr:col>
      <xdr:colOff>771178</xdr:colOff>
      <xdr:row>3</xdr:row>
      <xdr:rowOff>700084</xdr:rowOff>
    </xdr:to>
    <xdr:sp macro="" textlink="">
      <xdr:nvSpPr>
        <xdr:cNvPr id="141" name="TextBox 140"/>
        <xdr:cNvSpPr txBox="1"/>
      </xdr:nvSpPr>
      <xdr:spPr>
        <a:xfrm>
          <a:off x="9503920" y="1862282"/>
          <a:ext cx="676413" cy="253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91807</xdr:colOff>
      <xdr:row>3</xdr:row>
      <xdr:rowOff>390181</xdr:rowOff>
    </xdr:from>
    <xdr:to>
      <xdr:col>10</xdr:col>
      <xdr:colOff>716892</xdr:colOff>
      <xdr:row>3</xdr:row>
      <xdr:rowOff>734458</xdr:rowOff>
    </xdr:to>
    <xdr:sp macro="" textlink="">
      <xdr:nvSpPr>
        <xdr:cNvPr id="142" name="TextBox 141"/>
        <xdr:cNvSpPr txBox="1"/>
      </xdr:nvSpPr>
      <xdr:spPr>
        <a:xfrm>
          <a:off x="10339789" y="1801717"/>
          <a:ext cx="625085" cy="3442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69022</xdr:rowOff>
    </xdr:from>
    <xdr:to>
      <xdr:col>10</xdr:col>
      <xdr:colOff>621197</xdr:colOff>
      <xdr:row>2</xdr:row>
      <xdr:rowOff>275421</xdr:rowOff>
    </xdr:to>
    <xdr:sp macro="" textlink="">
      <xdr:nvSpPr>
        <xdr:cNvPr id="143" name="TextBox 142"/>
        <xdr:cNvSpPr txBox="1"/>
      </xdr:nvSpPr>
      <xdr:spPr>
        <a:xfrm>
          <a:off x="5953833" y="1170709"/>
          <a:ext cx="4915346" cy="20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44" name="TextBox 143"/>
        <xdr:cNvSpPr txBox="1"/>
      </xdr:nvSpPr>
      <xdr:spPr>
        <a:xfrm>
          <a:off x="142875" y="9840058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0</xdr:row>
      <xdr:rowOff>85480</xdr:rowOff>
    </xdr:from>
    <xdr:to>
      <xdr:col>9</xdr:col>
      <xdr:colOff>234462</xdr:colOff>
      <xdr:row>0</xdr:row>
      <xdr:rowOff>592409</xdr:rowOff>
    </xdr:to>
    <xdr:sp macro="" textlink="">
      <xdr:nvSpPr>
        <xdr:cNvPr id="145" name="TextBox 144"/>
        <xdr:cNvSpPr txBox="1"/>
      </xdr:nvSpPr>
      <xdr:spPr>
        <a:xfrm>
          <a:off x="7692080" y="85480"/>
          <a:ext cx="1951223" cy="5069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146" name="TextBox 145"/>
        <xdr:cNvSpPr txBox="1"/>
      </xdr:nvSpPr>
      <xdr:spPr>
        <a:xfrm>
          <a:off x="5939692" y="9793654"/>
          <a:ext cx="1331058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85481</xdr:colOff>
      <xdr:row>1</xdr:row>
      <xdr:rowOff>12211</xdr:rowOff>
    </xdr:from>
    <xdr:to>
      <xdr:col>9</xdr:col>
      <xdr:colOff>766648</xdr:colOff>
      <xdr:row>1</xdr:row>
      <xdr:rowOff>450361</xdr:rowOff>
    </xdr:to>
    <xdr:sp macro="" textlink="">
      <xdr:nvSpPr>
        <xdr:cNvPr id="147" name="TextBox 146"/>
        <xdr:cNvSpPr txBox="1"/>
      </xdr:nvSpPr>
      <xdr:spPr>
        <a:xfrm>
          <a:off x="7728713" y="674315"/>
          <a:ext cx="2446776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Direct Loan Servicing-Special</a:t>
          </a:r>
        </a:p>
      </xdr:txBody>
    </xdr:sp>
    <xdr:clientData/>
  </xdr:twoCellAnchor>
  <xdr:twoCellAnchor>
    <xdr:from>
      <xdr:col>9</xdr:col>
      <xdr:colOff>762000</xdr:colOff>
      <xdr:row>0</xdr:row>
      <xdr:rowOff>146539</xdr:rowOff>
    </xdr:from>
    <xdr:to>
      <xdr:col>10</xdr:col>
      <xdr:colOff>747346</xdr:colOff>
      <xdr:row>0</xdr:row>
      <xdr:rowOff>468923</xdr:rowOff>
    </xdr:to>
    <xdr:sp macro="" textlink="">
      <xdr:nvSpPr>
        <xdr:cNvPr id="148" name="TextBox 147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72"/>
  <sheetViews>
    <sheetView tabSelected="1" zoomScale="82" zoomScaleNormal="82" zoomScalePageLayoutView="62" workbookViewId="0">
      <selection activeCell="F2" sqref="F2"/>
    </sheetView>
  </sheetViews>
  <sheetFormatPr defaultRowHeight="15"/>
  <cols>
    <col min="1" max="1" width="43.140625" style="2" customWidth="1"/>
    <col min="2" max="2" width="8.140625" style="1" customWidth="1"/>
    <col min="3" max="3" width="9" style="1" customWidth="1"/>
    <col min="4" max="4" width="12.7109375" style="1" customWidth="1"/>
    <col min="5" max="5" width="15.42578125" style="1" customWidth="1"/>
    <col min="6" max="6" width="13.28515625" style="1" customWidth="1"/>
    <col min="7" max="7" width="12.7109375" style="1" customWidth="1"/>
    <col min="8" max="9" width="13.28515625" style="1" customWidth="1"/>
    <col min="10" max="10" width="12.7109375" style="1" customWidth="1"/>
    <col min="11" max="11" width="12.28515625" style="1" customWidth="1"/>
    <col min="12" max="16384" width="9.140625" style="1"/>
  </cols>
  <sheetData>
    <row r="1" spans="1:12" ht="51.75" customHeight="1">
      <c r="A1" s="92"/>
      <c r="B1" s="90"/>
      <c r="C1" s="90"/>
      <c r="D1" s="90"/>
      <c r="E1" s="91"/>
      <c r="F1" s="89"/>
      <c r="G1" s="91"/>
      <c r="H1" s="89"/>
      <c r="I1" s="90"/>
      <c r="J1" s="90"/>
      <c r="K1" s="91"/>
    </row>
    <row r="2" spans="1:12" ht="35.25" customHeight="1">
      <c r="A2" s="93"/>
      <c r="B2" s="94"/>
      <c r="C2" s="94"/>
      <c r="D2" s="94"/>
      <c r="E2" s="95"/>
      <c r="F2" s="62" t="s">
        <v>77</v>
      </c>
      <c r="G2" s="61"/>
      <c r="H2" s="42"/>
      <c r="I2" s="43"/>
      <c r="J2" s="43"/>
      <c r="K2" s="88">
        <v>40339</v>
      </c>
    </row>
    <row r="3" spans="1:12" ht="24" customHeight="1">
      <c r="A3" s="9"/>
      <c r="B3" s="10"/>
      <c r="C3" s="11"/>
      <c r="D3" s="12"/>
      <c r="E3" s="11"/>
      <c r="F3" s="18"/>
      <c r="G3" s="19"/>
      <c r="H3" s="19"/>
      <c r="I3" s="19"/>
      <c r="J3" s="19"/>
      <c r="K3" s="20"/>
      <c r="L3" s="5"/>
    </row>
    <row r="4" spans="1:12" ht="60" customHeight="1">
      <c r="A4" s="35"/>
      <c r="B4" s="3"/>
      <c r="C4" s="8"/>
      <c r="D4" s="4"/>
      <c r="E4" s="4"/>
      <c r="F4" s="4"/>
      <c r="G4" s="7"/>
      <c r="H4" s="4"/>
      <c r="I4" s="4"/>
      <c r="J4" s="6"/>
      <c r="K4" s="6"/>
      <c r="L4" s="5"/>
    </row>
    <row r="5" spans="1:12" s="13" customFormat="1" ht="13.5" customHeight="1">
      <c r="A5" s="40" t="s">
        <v>5</v>
      </c>
      <c r="B5" s="32"/>
      <c r="C5" s="24"/>
      <c r="D5" s="56" t="s">
        <v>7</v>
      </c>
      <c r="E5" s="31" t="s">
        <v>38</v>
      </c>
      <c r="F5" s="25"/>
      <c r="G5" s="28"/>
      <c r="H5" s="25"/>
      <c r="I5" s="31">
        <v>15</v>
      </c>
      <c r="J5" s="31"/>
      <c r="K5" s="14"/>
    </row>
    <row r="6" spans="1:12" s="13" customFormat="1" ht="13.5" customHeight="1">
      <c r="A6" s="47" t="s">
        <v>6</v>
      </c>
      <c r="B6" s="33"/>
      <c r="C6" s="23"/>
      <c r="D6" s="58" t="s">
        <v>1</v>
      </c>
      <c r="E6" s="29"/>
      <c r="F6" s="67">
        <v>160</v>
      </c>
      <c r="G6" s="29">
        <v>1</v>
      </c>
      <c r="H6" s="27">
        <f>SUM(F6*G6)</f>
        <v>160</v>
      </c>
      <c r="I6" s="44">
        <f>SUM(I5/60)</f>
        <v>0.25</v>
      </c>
      <c r="J6" s="29"/>
      <c r="K6" s="15">
        <f>SUM(H6*I6)</f>
        <v>40</v>
      </c>
    </row>
    <row r="7" spans="1:12" s="13" customFormat="1" ht="13.5" customHeight="1">
      <c r="A7" s="21" t="s">
        <v>4</v>
      </c>
      <c r="B7" s="34"/>
      <c r="C7" s="21"/>
      <c r="D7" s="57"/>
      <c r="E7" s="30"/>
      <c r="F7" s="26"/>
      <c r="G7" s="30"/>
      <c r="H7" s="26"/>
      <c r="I7" s="30"/>
      <c r="J7" s="30"/>
      <c r="K7" s="16"/>
    </row>
    <row r="8" spans="1:12" s="13" customFormat="1" ht="13.5" customHeight="1">
      <c r="A8" s="41" t="s">
        <v>13</v>
      </c>
      <c r="B8" s="22"/>
      <c r="C8" s="22"/>
      <c r="D8" s="58" t="s">
        <v>8</v>
      </c>
      <c r="E8" s="31" t="s">
        <v>39</v>
      </c>
      <c r="F8" s="25"/>
      <c r="G8" s="31"/>
      <c r="H8" s="25"/>
      <c r="I8" s="31">
        <v>30</v>
      </c>
      <c r="J8" s="31"/>
      <c r="K8" s="14"/>
    </row>
    <row r="9" spans="1:12" s="13" customFormat="1" ht="13.5" customHeight="1">
      <c r="A9" s="48" t="s">
        <v>12</v>
      </c>
      <c r="B9" s="23"/>
      <c r="C9" s="23"/>
      <c r="D9" s="58" t="s">
        <v>1</v>
      </c>
      <c r="E9" s="29" t="s">
        <v>40</v>
      </c>
      <c r="F9" s="67">
        <v>52</v>
      </c>
      <c r="G9" s="29">
        <v>1</v>
      </c>
      <c r="H9" s="27">
        <f>SUM(F9*G9)</f>
        <v>52</v>
      </c>
      <c r="I9" s="44">
        <f>SUM(I8/60)</f>
        <v>0.5</v>
      </c>
      <c r="J9" s="29"/>
      <c r="K9" s="17">
        <f>SUM(H9*I9)</f>
        <v>26</v>
      </c>
    </row>
    <row r="10" spans="1:12" s="13" customFormat="1" ht="13.5" customHeight="1">
      <c r="A10" s="21" t="s">
        <v>4</v>
      </c>
      <c r="B10" s="21"/>
      <c r="C10" s="21"/>
      <c r="D10" s="59"/>
      <c r="E10" s="30"/>
      <c r="F10" s="26"/>
      <c r="G10" s="30"/>
      <c r="H10" s="26"/>
      <c r="I10" s="30"/>
      <c r="J10" s="30"/>
      <c r="K10" s="16"/>
    </row>
    <row r="11" spans="1:12" s="13" customFormat="1" ht="13.5" customHeight="1">
      <c r="A11" s="41" t="s">
        <v>9</v>
      </c>
      <c r="B11" s="22"/>
      <c r="C11" s="22"/>
      <c r="D11" s="58" t="s">
        <v>10</v>
      </c>
      <c r="E11" s="31" t="s">
        <v>39</v>
      </c>
      <c r="F11" s="25"/>
      <c r="G11" s="31"/>
      <c r="H11" s="25"/>
      <c r="I11" s="31">
        <v>30</v>
      </c>
      <c r="J11" s="31"/>
      <c r="K11" s="14"/>
    </row>
    <row r="12" spans="1:12" s="13" customFormat="1" ht="13.5" customHeight="1">
      <c r="A12" s="48" t="s">
        <v>11</v>
      </c>
      <c r="B12" s="23"/>
      <c r="C12" s="23"/>
      <c r="D12" s="58" t="s">
        <v>1</v>
      </c>
      <c r="E12" s="29" t="s">
        <v>40</v>
      </c>
      <c r="F12" s="67">
        <v>39</v>
      </c>
      <c r="G12" s="29">
        <v>1</v>
      </c>
      <c r="H12" s="27">
        <f>SUM(F12*G12)</f>
        <v>39</v>
      </c>
      <c r="I12" s="44">
        <f>SUM(I11/60)</f>
        <v>0.5</v>
      </c>
      <c r="J12" s="29"/>
      <c r="K12" s="17">
        <f>SUM(H12*I12)</f>
        <v>19.5</v>
      </c>
    </row>
    <row r="13" spans="1:12" s="13" customFormat="1" ht="13.5" customHeight="1">
      <c r="A13" s="21" t="s">
        <v>4</v>
      </c>
      <c r="B13" s="21"/>
      <c r="C13" s="21"/>
      <c r="D13" s="59"/>
      <c r="E13" s="30"/>
      <c r="F13" s="26"/>
      <c r="G13" s="30"/>
      <c r="H13" s="26"/>
      <c r="I13" s="30"/>
      <c r="J13" s="30"/>
      <c r="K13" s="16"/>
    </row>
    <row r="14" spans="1:12" s="13" customFormat="1" ht="13.5" customHeight="1">
      <c r="A14" s="40" t="s">
        <v>14</v>
      </c>
      <c r="B14" s="22"/>
      <c r="C14" s="22"/>
      <c r="D14" s="58" t="s">
        <v>16</v>
      </c>
      <c r="E14" s="31" t="s">
        <v>39</v>
      </c>
      <c r="F14" s="25"/>
      <c r="G14" s="31"/>
      <c r="H14" s="27"/>
      <c r="I14" s="31">
        <v>30</v>
      </c>
      <c r="J14" s="31"/>
      <c r="K14" s="14"/>
    </row>
    <row r="15" spans="1:12" s="13" customFormat="1" ht="13.5" customHeight="1">
      <c r="A15" s="48" t="s">
        <v>30</v>
      </c>
      <c r="B15" s="23"/>
      <c r="C15" s="23"/>
      <c r="D15" s="58" t="s">
        <v>1</v>
      </c>
      <c r="E15" s="29" t="s">
        <v>41</v>
      </c>
      <c r="F15" s="67">
        <v>3</v>
      </c>
      <c r="G15" s="29">
        <v>1</v>
      </c>
      <c r="H15" s="27">
        <f>SUM(F15*G15)</f>
        <v>3</v>
      </c>
      <c r="I15" s="44">
        <f>SUM(I14/60)</f>
        <v>0.5</v>
      </c>
      <c r="J15" s="29"/>
      <c r="K15" s="17">
        <f>SUM(H15*I15)</f>
        <v>1.5</v>
      </c>
    </row>
    <row r="16" spans="1:12" s="13" customFormat="1" ht="13.5" customHeight="1">
      <c r="A16" s="48" t="s">
        <v>11</v>
      </c>
      <c r="B16" s="23"/>
      <c r="C16" s="23"/>
      <c r="D16" s="58"/>
      <c r="E16" s="29"/>
      <c r="F16" s="27"/>
      <c r="G16" s="29"/>
      <c r="H16" s="27"/>
      <c r="I16" s="29"/>
      <c r="J16" s="29"/>
      <c r="K16" s="17"/>
    </row>
    <row r="17" spans="1:11" s="13" customFormat="1" ht="13.5" customHeight="1">
      <c r="A17" s="21" t="s">
        <v>4</v>
      </c>
      <c r="B17" s="21"/>
      <c r="C17" s="21"/>
      <c r="D17" s="59"/>
      <c r="E17" s="30"/>
      <c r="F17" s="26"/>
      <c r="G17" s="30"/>
      <c r="H17" s="26"/>
      <c r="I17" s="30"/>
      <c r="J17" s="30"/>
      <c r="K17" s="16"/>
    </row>
    <row r="18" spans="1:11" s="13" customFormat="1" ht="13.5" customHeight="1">
      <c r="A18" s="51" t="s">
        <v>31</v>
      </c>
      <c r="B18" s="22"/>
      <c r="C18" s="22"/>
      <c r="D18" s="56" t="s">
        <v>15</v>
      </c>
      <c r="E18" s="31" t="s">
        <v>42</v>
      </c>
      <c r="F18" s="25"/>
      <c r="G18" s="31"/>
      <c r="H18" s="25"/>
      <c r="I18" s="31">
        <v>30</v>
      </c>
      <c r="J18" s="31"/>
      <c r="K18" s="14"/>
    </row>
    <row r="19" spans="1:11" s="13" customFormat="1" ht="13.5" customHeight="1">
      <c r="A19" s="50" t="s">
        <v>4</v>
      </c>
      <c r="B19" s="23"/>
      <c r="C19" s="23"/>
      <c r="D19" s="59" t="s">
        <v>1</v>
      </c>
      <c r="E19" s="29" t="s">
        <v>43</v>
      </c>
      <c r="F19" s="27">
        <v>33</v>
      </c>
      <c r="G19" s="29">
        <v>1</v>
      </c>
      <c r="H19" s="27">
        <f>SUM(F19*G19)</f>
        <v>33</v>
      </c>
      <c r="I19" s="44">
        <f>SUM(I18/60)</f>
        <v>0.5</v>
      </c>
      <c r="J19" s="29"/>
      <c r="K19" s="17">
        <f>SUM(H19*I19)</f>
        <v>16.5</v>
      </c>
    </row>
    <row r="20" spans="1:11" s="13" customFormat="1" ht="13.5" customHeight="1">
      <c r="A20" s="51" t="s">
        <v>23</v>
      </c>
      <c r="B20" s="22"/>
      <c r="C20" s="22"/>
      <c r="D20" s="56" t="s">
        <v>17</v>
      </c>
      <c r="E20" s="31" t="s">
        <v>42</v>
      </c>
      <c r="F20" s="25"/>
      <c r="G20" s="31"/>
      <c r="H20" s="25"/>
      <c r="I20" s="31">
        <v>30</v>
      </c>
      <c r="J20" s="31"/>
      <c r="K20" s="14"/>
    </row>
    <row r="21" spans="1:11" s="13" customFormat="1" ht="13.5" customHeight="1">
      <c r="A21" s="50" t="s">
        <v>4</v>
      </c>
      <c r="B21" s="23"/>
      <c r="C21" s="23"/>
      <c r="D21" s="59" t="s">
        <v>1</v>
      </c>
      <c r="E21" s="29"/>
      <c r="F21" s="27">
        <v>15</v>
      </c>
      <c r="G21" s="29">
        <v>1</v>
      </c>
      <c r="H21" s="27">
        <f>SUM(F21*G21)</f>
        <v>15</v>
      </c>
      <c r="I21" s="44">
        <f>SUM(I20/60)</f>
        <v>0.5</v>
      </c>
      <c r="J21" s="29"/>
      <c r="K21" s="17">
        <f>SUM(H21*I21)</f>
        <v>7.5</v>
      </c>
    </row>
    <row r="22" spans="1:11" s="13" customFormat="1" ht="13.5" customHeight="1">
      <c r="A22" s="40" t="s">
        <v>24</v>
      </c>
      <c r="B22" s="22"/>
      <c r="C22" s="22"/>
      <c r="D22" s="56" t="s">
        <v>18</v>
      </c>
      <c r="E22" s="31" t="s">
        <v>44</v>
      </c>
      <c r="F22" s="25"/>
      <c r="G22" s="31"/>
      <c r="H22" s="25"/>
      <c r="I22" s="31">
        <v>60</v>
      </c>
      <c r="J22" s="31"/>
      <c r="K22" s="14"/>
    </row>
    <row r="23" spans="1:11" s="13" customFormat="1" ht="13.5" customHeight="1">
      <c r="A23" s="50" t="s">
        <v>4</v>
      </c>
      <c r="B23" s="23"/>
      <c r="C23" s="23"/>
      <c r="D23" s="59" t="s">
        <v>1</v>
      </c>
      <c r="E23" s="29"/>
      <c r="F23" s="27">
        <v>3</v>
      </c>
      <c r="G23" s="29">
        <v>1</v>
      </c>
      <c r="H23" s="27">
        <f>SUM(F23*G23)</f>
        <v>3</v>
      </c>
      <c r="I23" s="44">
        <f>SUM(I22/60)</f>
        <v>1</v>
      </c>
      <c r="J23" s="29"/>
      <c r="K23" s="17">
        <f>SUM(H23*I23)</f>
        <v>3</v>
      </c>
    </row>
    <row r="24" spans="1:11" s="13" customFormat="1" ht="13.5" customHeight="1">
      <c r="A24" s="49" t="s">
        <v>25</v>
      </c>
      <c r="B24" s="22"/>
      <c r="C24" s="22"/>
      <c r="D24" s="58" t="s">
        <v>19</v>
      </c>
      <c r="E24" s="31" t="s">
        <v>42</v>
      </c>
      <c r="F24" s="25"/>
      <c r="G24" s="31"/>
      <c r="H24" s="25"/>
      <c r="I24" s="31">
        <v>60</v>
      </c>
      <c r="J24" s="31"/>
      <c r="K24" s="14"/>
    </row>
    <row r="25" spans="1:11" s="13" customFormat="1" ht="13.5" customHeight="1">
      <c r="A25" s="50" t="s">
        <v>4</v>
      </c>
      <c r="B25" s="23"/>
      <c r="C25" s="23"/>
      <c r="D25" s="59" t="s">
        <v>1</v>
      </c>
      <c r="E25" s="29"/>
      <c r="F25" s="27">
        <v>6</v>
      </c>
      <c r="G25" s="29">
        <v>1</v>
      </c>
      <c r="H25" s="27">
        <f>SUM(F25*G25)</f>
        <v>6</v>
      </c>
      <c r="I25" s="44">
        <f>SUM(I24/60)</f>
        <v>1</v>
      </c>
      <c r="J25" s="29"/>
      <c r="K25" s="17">
        <f>SUM(H25*I25)</f>
        <v>6</v>
      </c>
    </row>
    <row r="26" spans="1:11" s="13" customFormat="1" ht="13.5" customHeight="1">
      <c r="A26" s="49" t="s">
        <v>26</v>
      </c>
      <c r="B26" s="22"/>
      <c r="C26" s="22"/>
      <c r="D26" s="56" t="s">
        <v>20</v>
      </c>
      <c r="E26" s="31" t="s">
        <v>45</v>
      </c>
      <c r="F26" s="25"/>
      <c r="G26" s="31"/>
      <c r="H26" s="25"/>
      <c r="I26" s="31">
        <v>10</v>
      </c>
      <c r="J26" s="31"/>
      <c r="K26" s="14"/>
    </row>
    <row r="27" spans="1:11" s="13" customFormat="1" ht="13.5" customHeight="1">
      <c r="A27" s="50" t="s">
        <v>4</v>
      </c>
      <c r="B27" s="23"/>
      <c r="C27" s="23"/>
      <c r="D27" s="59" t="s">
        <v>1</v>
      </c>
      <c r="E27" s="29"/>
      <c r="F27" s="27">
        <v>9</v>
      </c>
      <c r="G27" s="29">
        <v>1</v>
      </c>
      <c r="H27" s="27">
        <f>SUM(F27*G27)</f>
        <v>9</v>
      </c>
      <c r="I27" s="44">
        <f>SUM(I26/60)</f>
        <v>0.16666666666666666</v>
      </c>
      <c r="J27" s="29"/>
      <c r="K27" s="17">
        <f>SUM(H27*I27)</f>
        <v>1.5</v>
      </c>
    </row>
    <row r="28" spans="1:11" s="13" customFormat="1" ht="13.5" customHeight="1">
      <c r="A28" s="49" t="s">
        <v>36</v>
      </c>
      <c r="B28" s="22"/>
      <c r="C28" s="22"/>
      <c r="D28" s="56" t="s">
        <v>21</v>
      </c>
      <c r="E28" s="31" t="s">
        <v>40</v>
      </c>
      <c r="F28" s="25"/>
      <c r="G28" s="31"/>
      <c r="H28" s="25"/>
      <c r="I28" s="31">
        <v>60</v>
      </c>
      <c r="J28" s="31"/>
      <c r="K28" s="14"/>
    </row>
    <row r="29" spans="1:11" s="13" customFormat="1" ht="13.5" customHeight="1">
      <c r="A29" s="50" t="s">
        <v>4</v>
      </c>
      <c r="B29" s="23"/>
      <c r="C29" s="23"/>
      <c r="D29" s="59" t="s">
        <v>1</v>
      </c>
      <c r="E29" s="29"/>
      <c r="F29" s="27">
        <v>2</v>
      </c>
      <c r="G29" s="29">
        <v>1</v>
      </c>
      <c r="H29" s="27">
        <f>SUM(F29*G29)</f>
        <v>2</v>
      </c>
      <c r="I29" s="44">
        <f>SUM(I28/60)</f>
        <v>1</v>
      </c>
      <c r="J29" s="29"/>
      <c r="K29" s="17">
        <f>SUM(H29*I29)</f>
        <v>2</v>
      </c>
    </row>
    <row r="30" spans="1:11" s="13" customFormat="1" ht="13.5" customHeight="1">
      <c r="A30" s="49" t="s">
        <v>27</v>
      </c>
      <c r="B30" s="22"/>
      <c r="C30" s="22"/>
      <c r="D30" s="58" t="s">
        <v>22</v>
      </c>
      <c r="E30" s="31" t="s">
        <v>43</v>
      </c>
      <c r="F30" s="25"/>
      <c r="G30" s="31"/>
      <c r="H30" s="25"/>
      <c r="I30" s="31">
        <v>20</v>
      </c>
      <c r="J30" s="31"/>
      <c r="K30" s="14"/>
    </row>
    <row r="31" spans="1:11" s="13" customFormat="1" ht="13.5" customHeight="1">
      <c r="A31" s="39" t="s">
        <v>4</v>
      </c>
      <c r="B31" s="23"/>
      <c r="C31" s="23"/>
      <c r="D31" s="58" t="s">
        <v>1</v>
      </c>
      <c r="E31" s="29" t="s">
        <v>46</v>
      </c>
      <c r="F31" s="27">
        <v>1</v>
      </c>
      <c r="G31" s="29">
        <v>1</v>
      </c>
      <c r="H31" s="27">
        <f>SUM(F31*G31)</f>
        <v>1</v>
      </c>
      <c r="I31" s="44">
        <f>SUM(I30/60)</f>
        <v>0.33333333333333331</v>
      </c>
      <c r="J31" s="29"/>
      <c r="K31" s="17">
        <v>1</v>
      </c>
    </row>
    <row r="32" spans="1:11" s="13" customFormat="1" ht="13.5" customHeight="1">
      <c r="A32" s="49" t="s">
        <v>28</v>
      </c>
      <c r="B32" s="22"/>
      <c r="C32" s="22"/>
      <c r="D32" s="56" t="s">
        <v>3</v>
      </c>
      <c r="E32" s="31" t="s">
        <v>47</v>
      </c>
      <c r="F32" s="25"/>
      <c r="G32" s="31"/>
      <c r="H32" s="25"/>
      <c r="I32" s="31">
        <v>15</v>
      </c>
      <c r="J32" s="31"/>
      <c r="K32" s="14"/>
    </row>
    <row r="33" spans="1:11" s="13" customFormat="1" ht="13.5" customHeight="1">
      <c r="A33" s="50" t="s">
        <v>4</v>
      </c>
      <c r="B33" s="23"/>
      <c r="C33" s="23"/>
      <c r="D33" s="58" t="s">
        <v>1</v>
      </c>
      <c r="E33" s="29"/>
      <c r="F33" s="67">
        <v>160</v>
      </c>
      <c r="G33" s="29">
        <v>1</v>
      </c>
      <c r="H33" s="27">
        <f>SUM(F33*G33)</f>
        <v>160</v>
      </c>
      <c r="I33" s="44">
        <f>SUM(I32/60)</f>
        <v>0.25</v>
      </c>
      <c r="J33" s="29"/>
      <c r="K33" s="17">
        <f>SUM(H33*I33)</f>
        <v>40</v>
      </c>
    </row>
    <row r="34" spans="1:11" s="13" customFormat="1" ht="13.5" customHeight="1">
      <c r="A34" s="51" t="s">
        <v>29</v>
      </c>
      <c r="B34" s="22"/>
      <c r="C34" s="22"/>
      <c r="D34" s="56" t="s">
        <v>3</v>
      </c>
      <c r="E34" s="31" t="s">
        <v>47</v>
      </c>
      <c r="F34" s="25"/>
      <c r="G34" s="31"/>
      <c r="H34" s="25"/>
      <c r="I34" s="31">
        <v>15</v>
      </c>
      <c r="J34" s="31"/>
      <c r="K34" s="14"/>
    </row>
    <row r="35" spans="1:11" s="13" customFormat="1" ht="13.5" customHeight="1">
      <c r="A35" s="53" t="s">
        <v>4</v>
      </c>
      <c r="B35" s="21"/>
      <c r="C35" s="21"/>
      <c r="D35" s="59" t="s">
        <v>1</v>
      </c>
      <c r="E35" s="30"/>
      <c r="F35" s="26">
        <v>6</v>
      </c>
      <c r="G35" s="30">
        <v>1</v>
      </c>
      <c r="H35" s="26">
        <f>SUM(F35*G35)</f>
        <v>6</v>
      </c>
      <c r="I35" s="46">
        <f>SUM(I34/60)</f>
        <v>0.25</v>
      </c>
      <c r="J35" s="30"/>
      <c r="K35" s="17">
        <f>SUM(H35*I35)</f>
        <v>1.5</v>
      </c>
    </row>
    <row r="36" spans="1:11" s="13" customFormat="1" ht="13.5" customHeight="1">
      <c r="A36" s="54" t="s">
        <v>32</v>
      </c>
      <c r="B36" s="23"/>
      <c r="C36" s="23"/>
      <c r="D36" s="56" t="s">
        <v>3</v>
      </c>
      <c r="E36" s="29" t="s">
        <v>39</v>
      </c>
      <c r="F36" s="25"/>
      <c r="G36" s="31"/>
      <c r="H36" s="25"/>
      <c r="I36" s="31">
        <v>20</v>
      </c>
      <c r="J36" s="31"/>
      <c r="K36" s="14"/>
    </row>
    <row r="37" spans="1:11" s="13" customFormat="1" ht="13.5" customHeight="1">
      <c r="A37" s="50" t="s">
        <v>4</v>
      </c>
      <c r="B37" s="23"/>
      <c r="C37" s="23"/>
      <c r="D37" s="59" t="s">
        <v>1</v>
      </c>
      <c r="E37" s="29"/>
      <c r="F37" s="26">
        <v>2</v>
      </c>
      <c r="G37" s="30">
        <v>1</v>
      </c>
      <c r="H37" s="26">
        <f>SUM(F37*G37)</f>
        <v>2</v>
      </c>
      <c r="I37" s="46">
        <f>SUM(I36/60)</f>
        <v>0.33333333333333331</v>
      </c>
      <c r="J37" s="30"/>
      <c r="K37" s="38">
        <f>SUM(H37*I37)</f>
        <v>0.66666666666666663</v>
      </c>
    </row>
    <row r="38" spans="1:11" s="45" customFormat="1" ht="13.5" customHeight="1">
      <c r="A38" s="51" t="s">
        <v>33</v>
      </c>
      <c r="B38" s="22"/>
      <c r="C38" s="22"/>
      <c r="D38" s="56" t="s">
        <v>3</v>
      </c>
      <c r="E38" s="31" t="s">
        <v>40</v>
      </c>
      <c r="F38" s="25"/>
      <c r="G38" s="31"/>
      <c r="H38" s="25"/>
      <c r="I38" s="31">
        <v>20</v>
      </c>
      <c r="J38" s="31"/>
      <c r="K38" s="14"/>
    </row>
    <row r="39" spans="1:11" s="45" customFormat="1" ht="13.5" customHeight="1">
      <c r="A39" s="50" t="s">
        <v>4</v>
      </c>
      <c r="B39" s="21"/>
      <c r="C39" s="21"/>
      <c r="D39" s="59" t="s">
        <v>1</v>
      </c>
      <c r="E39" s="30"/>
      <c r="F39" s="26">
        <v>2</v>
      </c>
      <c r="G39" s="30">
        <v>1</v>
      </c>
      <c r="H39" s="26">
        <f>SUM(F39*G39)</f>
        <v>2</v>
      </c>
      <c r="I39" s="46">
        <f>SUM(I38/60)</f>
        <v>0.33333333333333331</v>
      </c>
      <c r="J39" s="30"/>
      <c r="K39" s="38">
        <f>SUM(H39*I39)</f>
        <v>0.66666666666666663</v>
      </c>
    </row>
    <row r="40" spans="1:11" s="45" customFormat="1" ht="13.5" customHeight="1">
      <c r="A40" s="48" t="s">
        <v>34</v>
      </c>
      <c r="B40" s="22"/>
      <c r="C40" s="22"/>
      <c r="D40" s="56" t="s">
        <v>3</v>
      </c>
      <c r="E40" s="31" t="s">
        <v>48</v>
      </c>
      <c r="F40" s="25"/>
      <c r="G40" s="31"/>
      <c r="H40" s="25"/>
      <c r="I40" s="31">
        <v>30</v>
      </c>
      <c r="J40" s="31"/>
      <c r="K40" s="14"/>
    </row>
    <row r="41" spans="1:11" s="45" customFormat="1" ht="13.5" customHeight="1">
      <c r="A41" s="50" t="s">
        <v>4</v>
      </c>
      <c r="B41" s="21"/>
      <c r="C41" s="21"/>
      <c r="D41" s="59" t="s">
        <v>1</v>
      </c>
      <c r="E41" s="30"/>
      <c r="F41" s="68">
        <v>1</v>
      </c>
      <c r="G41" s="30">
        <v>1</v>
      </c>
      <c r="H41" s="26">
        <f>SUM(F41*G41)</f>
        <v>1</v>
      </c>
      <c r="I41" s="46">
        <f>SUM(I40/60)</f>
        <v>0.5</v>
      </c>
      <c r="J41" s="30"/>
      <c r="K41" s="38">
        <f>SUM(H41*I41)</f>
        <v>0.5</v>
      </c>
    </row>
    <row r="42" spans="1:11" s="45" customFormat="1" ht="13.5" customHeight="1">
      <c r="A42" s="48" t="s">
        <v>35</v>
      </c>
      <c r="B42" s="22"/>
      <c r="C42" s="22"/>
      <c r="D42" s="56" t="s">
        <v>3</v>
      </c>
      <c r="E42" s="31" t="s">
        <v>49</v>
      </c>
      <c r="F42" s="25"/>
      <c r="G42" s="31"/>
      <c r="H42" s="25"/>
      <c r="I42" s="31">
        <v>240</v>
      </c>
      <c r="J42" s="31"/>
      <c r="K42" s="14"/>
    </row>
    <row r="43" spans="1:11" s="45" customFormat="1" ht="13.5" customHeight="1">
      <c r="A43" s="50" t="s">
        <v>4</v>
      </c>
      <c r="B43" s="21"/>
      <c r="C43" s="21"/>
      <c r="D43" s="59" t="s">
        <v>1</v>
      </c>
      <c r="E43" s="30"/>
      <c r="F43" s="68">
        <v>2</v>
      </c>
      <c r="G43" s="30">
        <v>1</v>
      </c>
      <c r="H43" s="26">
        <f>SUM(F43*G43)</f>
        <v>2</v>
      </c>
      <c r="I43" s="46">
        <f>SUM(I42/60)</f>
        <v>4</v>
      </c>
      <c r="J43" s="30"/>
      <c r="K43" s="38">
        <f>SUM(H43*I43)</f>
        <v>8</v>
      </c>
    </row>
    <row r="44" spans="1:11" s="13" customFormat="1" ht="13.5" customHeight="1">
      <c r="A44" s="52"/>
      <c r="B44" s="23"/>
      <c r="C44" s="23"/>
      <c r="D44" s="58"/>
      <c r="E44" s="23"/>
      <c r="F44" s="27"/>
      <c r="G44" s="29"/>
      <c r="H44" s="27"/>
      <c r="I44" s="29"/>
      <c r="J44" s="29"/>
      <c r="K44" s="15"/>
    </row>
    <row r="45" spans="1:11" s="13" customFormat="1" ht="13.5" customHeight="1">
      <c r="A45" s="48" t="s">
        <v>2</v>
      </c>
      <c r="B45" s="23"/>
      <c r="C45" s="23"/>
      <c r="D45" s="58"/>
      <c r="E45" s="23"/>
      <c r="F45" s="27"/>
      <c r="G45" s="29"/>
      <c r="H45" s="27"/>
      <c r="I45" s="44"/>
      <c r="J45" s="29"/>
      <c r="K45" s="60">
        <v>338</v>
      </c>
    </row>
    <row r="46" spans="1:11" s="13" customFormat="1" ht="13.5" customHeight="1">
      <c r="A46" s="55" t="s">
        <v>37</v>
      </c>
      <c r="B46" s="21"/>
      <c r="C46" s="21"/>
      <c r="D46" s="59"/>
      <c r="E46" s="21"/>
      <c r="F46" s="26"/>
      <c r="G46" s="30"/>
      <c r="H46" s="26"/>
      <c r="I46" s="30"/>
      <c r="J46" s="30"/>
      <c r="K46" s="16"/>
    </row>
    <row r="47" spans="1:11" ht="15.75">
      <c r="A47" s="63" t="s">
        <v>0</v>
      </c>
      <c r="B47" s="64"/>
      <c r="C47" s="64"/>
      <c r="D47" s="65"/>
      <c r="E47" s="64"/>
      <c r="F47" s="69">
        <f>SUM(F43,F41,F33,F15,F12,F9,F6)</f>
        <v>417</v>
      </c>
      <c r="G47" s="66"/>
      <c r="H47" s="36">
        <f>SUM(H5:H46)</f>
        <v>496</v>
      </c>
      <c r="I47" s="66"/>
      <c r="J47" s="66"/>
      <c r="K47" s="37">
        <f>SUM(K5:K46)</f>
        <v>513.83333333333326</v>
      </c>
    </row>
    <row r="49" spans="1:5" ht="18.75" customHeight="1"/>
    <row r="50" spans="1:5" s="72" customFormat="1" ht="18.75" customHeight="1">
      <c r="A50" s="70" t="s">
        <v>76</v>
      </c>
      <c r="B50" s="71"/>
      <c r="C50" s="71"/>
      <c r="D50" s="71"/>
    </row>
    <row r="51" spans="1:5" s="72" customFormat="1" ht="18.75" customHeight="1">
      <c r="A51" s="73"/>
    </row>
    <row r="52" spans="1:5" s="72" customFormat="1" ht="18.75" customHeight="1">
      <c r="A52" s="70" t="s">
        <v>50</v>
      </c>
      <c r="B52" s="71"/>
      <c r="C52" s="71"/>
      <c r="D52" s="74">
        <f>SUM('CL Grid-LS Special (0233)'!F47)</f>
        <v>417</v>
      </c>
    </row>
    <row r="53" spans="1:5" s="72" customFormat="1" ht="18.75" customHeight="1">
      <c r="A53" s="73"/>
    </row>
    <row r="54" spans="1:5" s="72" customFormat="1" ht="18.75" customHeight="1">
      <c r="A54" s="70" t="s">
        <v>51</v>
      </c>
      <c r="B54" s="71"/>
      <c r="C54" s="71"/>
      <c r="D54" s="75">
        <f>SUM('CL Grid-LS Special (0233)'!H47/'CL Grid-LS Special (0233)'!F47)</f>
        <v>1.1894484412470023</v>
      </c>
    </row>
    <row r="55" spans="1:5" s="72" customFormat="1" ht="18.75" customHeight="1">
      <c r="A55" s="73" t="s">
        <v>75</v>
      </c>
    </row>
    <row r="56" spans="1:5" s="72" customFormat="1" ht="18.75" customHeight="1">
      <c r="A56" s="70" t="s">
        <v>52</v>
      </c>
      <c r="B56" s="71"/>
      <c r="C56" s="71"/>
      <c r="D56" s="74">
        <f>SUM('CL Grid-LS Special (0233)'!H47)</f>
        <v>496</v>
      </c>
    </row>
    <row r="57" spans="1:5" s="72" customFormat="1" ht="18.75" customHeight="1">
      <c r="A57" s="73" t="s">
        <v>53</v>
      </c>
    </row>
    <row r="58" spans="1:5" s="72" customFormat="1" ht="18.75" customHeight="1">
      <c r="A58" s="70" t="s">
        <v>54</v>
      </c>
      <c r="B58" s="71"/>
      <c r="C58" s="71"/>
      <c r="D58" s="74">
        <f>SUM(K47)</f>
        <v>513.83333333333326</v>
      </c>
    </row>
    <row r="59" spans="1:5" s="72" customFormat="1" ht="18.75" customHeight="1">
      <c r="A59" s="73" t="s">
        <v>55</v>
      </c>
    </row>
    <row r="60" spans="1:5" s="72" customFormat="1" ht="18.75" customHeight="1">
      <c r="A60" s="70" t="s">
        <v>56</v>
      </c>
      <c r="B60" s="71"/>
      <c r="C60" s="71"/>
      <c r="D60" s="74">
        <f>SUM(K47/F47*60)</f>
        <v>73.932853717026362</v>
      </c>
      <c r="E60" s="72" t="s">
        <v>57</v>
      </c>
    </row>
    <row r="61" spans="1:5" s="72" customFormat="1" ht="18.75" customHeight="1">
      <c r="A61" s="73" t="s">
        <v>58</v>
      </c>
    </row>
    <row r="62" spans="1:5" s="72" customFormat="1" ht="18.75" customHeight="1">
      <c r="A62" s="70" t="s">
        <v>59</v>
      </c>
      <c r="B62" s="71"/>
      <c r="C62" s="71"/>
      <c r="D62" s="76">
        <f>SUM(K47/F47)</f>
        <v>1.2322142286171061</v>
      </c>
      <c r="E62" s="72" t="s">
        <v>60</v>
      </c>
    </row>
    <row r="63" spans="1:5" s="72" customFormat="1" ht="18.75" customHeight="1">
      <c r="A63" s="73" t="s">
        <v>61</v>
      </c>
    </row>
    <row r="64" spans="1:5" s="72" customFormat="1" ht="18.75" customHeight="1">
      <c r="A64" s="77" t="s">
        <v>62</v>
      </c>
    </row>
    <row r="65" spans="1:9" s="72" customFormat="1" ht="18.75" customHeight="1">
      <c r="A65" s="78" t="s">
        <v>66</v>
      </c>
      <c r="B65" s="71"/>
      <c r="C65" s="71"/>
      <c r="D65" s="79">
        <v>20.53</v>
      </c>
      <c r="F65" s="83"/>
      <c r="G65" s="83" t="s">
        <v>69</v>
      </c>
      <c r="H65" s="83" t="s">
        <v>70</v>
      </c>
      <c r="I65" s="83" t="s">
        <v>71</v>
      </c>
    </row>
    <row r="66" spans="1:9" s="72" customFormat="1" ht="18.75" customHeight="1">
      <c r="A66" s="78" t="s">
        <v>63</v>
      </c>
      <c r="B66" s="71"/>
      <c r="C66" s="71"/>
      <c r="D66" s="80">
        <v>514</v>
      </c>
      <c r="F66" s="85"/>
      <c r="G66" s="85"/>
      <c r="H66" s="85"/>
      <c r="I66" s="85"/>
    </row>
    <row r="67" spans="1:9" s="72" customFormat="1" ht="18.75" customHeight="1">
      <c r="A67" s="78" t="s">
        <v>64</v>
      </c>
      <c r="B67" s="71"/>
      <c r="C67" s="71"/>
      <c r="D67" s="81">
        <f>SUM(D65*D66)</f>
        <v>10552.42</v>
      </c>
      <c r="F67" s="85" t="s">
        <v>72</v>
      </c>
      <c r="G67" s="85">
        <v>514</v>
      </c>
      <c r="H67" s="85">
        <v>0</v>
      </c>
      <c r="I67" s="85">
        <f>SUM(G67:H67)</f>
        <v>514</v>
      </c>
    </row>
    <row r="68" spans="1:9" s="72" customFormat="1" ht="18.75" customHeight="1">
      <c r="A68" s="77" t="s">
        <v>65</v>
      </c>
      <c r="D68" s="82">
        <v>10552</v>
      </c>
    </row>
    <row r="69" spans="1:9" s="72" customFormat="1" ht="18.75" customHeight="1">
      <c r="A69" s="70" t="s">
        <v>67</v>
      </c>
      <c r="B69" s="71"/>
      <c r="C69" s="71"/>
      <c r="D69" s="71"/>
    </row>
    <row r="70" spans="1:9" s="72" customFormat="1" ht="18.75" customHeight="1">
      <c r="A70" s="78" t="s">
        <v>68</v>
      </c>
      <c r="B70" s="71"/>
      <c r="C70" s="71"/>
      <c r="D70" s="84">
        <v>37</v>
      </c>
    </row>
    <row r="71" spans="1:9" s="72" customFormat="1" ht="18.75" customHeight="1">
      <c r="A71" s="78" t="s">
        <v>74</v>
      </c>
      <c r="B71" s="71"/>
      <c r="C71" s="71"/>
      <c r="D71" s="86">
        <v>0</v>
      </c>
    </row>
    <row r="72" spans="1:9" s="72" customFormat="1" ht="18.75" customHeight="1">
      <c r="A72" s="78" t="s">
        <v>73</v>
      </c>
      <c r="B72" s="71"/>
      <c r="C72" s="71"/>
      <c r="D72" s="87">
        <f>SUM(D70*D71)</f>
        <v>0</v>
      </c>
    </row>
  </sheetData>
  <mergeCells count="3">
    <mergeCell ref="H1:K1"/>
    <mergeCell ref="F1:G1"/>
    <mergeCell ref="A1:E2"/>
  </mergeCells>
  <printOptions horizontalCentered="1" verticalCentered="1"/>
  <pageMargins left="0.45" right="0" top="0.25" bottom="0.25" header="0.3" footer="0.3"/>
  <pageSetup scale="75" orientation="landscape" r:id="rId1"/>
  <ignoredErrors>
    <ignoredError sqref="E5:E7 E10 E44:E46 E8:E9 E43 E41 E39 E37 E35 E33 E29 E27 E25 E23 E21 E16:E17 E13 E11:E12 E14:E15 E18:E20 E22 E24 E26 E28 E30:E32 E34 E36 E38 E40 E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 Grid-LS Special (0233)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trent.rogers</dc:creator>
  <cp:lastModifiedBy>maryann.ball</cp:lastModifiedBy>
  <cp:lastPrinted>2010-07-08T13:13:24Z</cp:lastPrinted>
  <dcterms:created xsi:type="dcterms:W3CDTF">2010-05-21T13:48:07Z</dcterms:created>
  <dcterms:modified xsi:type="dcterms:W3CDTF">2010-07-08T13:49:13Z</dcterms:modified>
</cp:coreProperties>
</file>