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<sst xmlns="http://schemas.openxmlformats.org/spreadsheetml/2006/main" count="55" uniqueCount="48">
  <si>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Hours Per Response</t>
  </si>
  <si>
    <t>Recordkeeping</t>
  </si>
  <si>
    <t>Avg. No. Responses Per Respondent</t>
  </si>
  <si>
    <t>Affected Public</t>
  </si>
  <si>
    <t>Requirement</t>
  </si>
  <si>
    <t>State Agency</t>
  </si>
  <si>
    <t>Reporting</t>
  </si>
  <si>
    <t>Total SA Recordkeeping Burden</t>
  </si>
  <si>
    <t>SUMMARY OF BURDEN FOR THIS COLLECTION</t>
  </si>
  <si>
    <t xml:space="preserve"> </t>
  </si>
  <si>
    <t>State Plan</t>
  </si>
  <si>
    <t>Coupon Management System</t>
  </si>
  <si>
    <t>State Agency Corrective Action Plan</t>
  </si>
  <si>
    <t>Audit Responses</t>
  </si>
  <si>
    <t>Annual Financial Report FNS-683</t>
  </si>
  <si>
    <t>Annual Report on Recipients, Farmers, Farmer's Markets, Roadside Stands FNS 203</t>
  </si>
  <si>
    <t>Citation</t>
  </si>
  <si>
    <t>248.10(a)(2)&amp;(3)</t>
  </si>
  <si>
    <t>248.17(b)(2)(ii)</t>
  </si>
  <si>
    <t>248.23(b)</t>
  </si>
  <si>
    <t>248.18(b)</t>
  </si>
  <si>
    <t>Record of Financial Expenditures</t>
  </si>
  <si>
    <t>248.10(e)</t>
  </si>
  <si>
    <t>248.11(c )</t>
  </si>
  <si>
    <t>Summary of Farmer/Farmers' Market/Roadside Stand Monitoring</t>
  </si>
  <si>
    <t>TOTAL SA BURDEN</t>
  </si>
  <si>
    <t>Financial Management System</t>
  </si>
  <si>
    <t>Farmer's/                      Farmer's Market</t>
  </si>
  <si>
    <r>
      <t xml:space="preserve">Authorization </t>
    </r>
    <r>
      <rPr>
        <sz val="9"/>
        <color indexed="10"/>
        <rFont val="Arial Narrow"/>
        <family val="2"/>
      </rPr>
      <t xml:space="preserve">                                                                                 </t>
    </r>
  </si>
  <si>
    <t>Farmer/Farmers Market/Roadside Stand Agreement and Authorization</t>
  </si>
  <si>
    <r>
      <t xml:space="preserve">Monitoring/Review  </t>
    </r>
    <r>
      <rPr>
        <sz val="9"/>
        <color indexed="10"/>
        <rFont val="Arial Narrow"/>
        <family val="2"/>
      </rPr>
      <t xml:space="preserve">                                                                       </t>
    </r>
    <r>
      <rPr>
        <sz val="9"/>
        <color indexed="10"/>
        <rFont val="Arial"/>
        <family val="2"/>
      </rPr>
      <t xml:space="preserve"> </t>
    </r>
  </si>
  <si>
    <r>
      <t xml:space="preserve">Nutrition Education                                                       </t>
    </r>
    <r>
      <rPr>
        <i/>
        <sz val="10"/>
        <rFont val="Arial"/>
        <family val="0"/>
      </rPr>
      <t>[moved from recordkeeping to reporting]</t>
    </r>
  </si>
  <si>
    <t>248.10(a)(2)(3)&amp;(b)</t>
  </si>
  <si>
    <t>Information Collection Burden</t>
  </si>
  <si>
    <t>WIC Farmer's Market Nutrition Program (FMNP)</t>
  </si>
  <si>
    <t>OMB No. 0584-0447</t>
  </si>
  <si>
    <t>248.10(b)</t>
  </si>
  <si>
    <t>Estimated No. Respondents</t>
  </si>
  <si>
    <t>Estimated Total Annual Responses</t>
  </si>
  <si>
    <t>248.10(f)</t>
  </si>
  <si>
    <r>
      <t xml:space="preserve">Farmer's Market Agreement and Authorization (1/3 of 23,840 authorized entities per year for 3 year periods)                                                 </t>
    </r>
    <r>
      <rPr>
        <i/>
        <sz val="10"/>
        <rFont val="Arial"/>
        <family val="2"/>
      </rPr>
      <t xml:space="preserve">         </t>
    </r>
    <r>
      <rPr>
        <sz val="10"/>
        <rFont val="Arial"/>
        <family val="2"/>
      </rPr>
      <t xml:space="preserve">   </t>
    </r>
  </si>
  <si>
    <t>TOTAL REPORTING BURDEN</t>
  </si>
  <si>
    <t>TOTAL RECORDKEEPING BURDEN</t>
  </si>
  <si>
    <t>Estimated Total Burden</t>
  </si>
  <si>
    <t>TOTAL ANNUAL BURDEN</t>
  </si>
  <si>
    <t>TOTAL SA REPORTING BURDEN</t>
  </si>
  <si>
    <t>TOTAL FM REPORTING BURDEN</t>
  </si>
  <si>
    <t>ATTACHMENT 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</si>
</sst>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00"/>
    <numFmt numFmtId="167" formatCode="#,##0.000000000"/>
    <numFmt numFmtId="168" formatCode="0.0"/>
    <numFmt numFmtId="169" formatCode="#,##0.0"/>
    <numFmt numFmtId="170" formatCode="#,##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2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 Narrow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7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Vertical"/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" fontId="0" fillId="0" borderId="10" xfId="0" applyNumberFormat="1" applyFont="1" applyBorder="1" applyAlignment="1">
      <alignment horizontal="right" wrapText="1"/>
    </xf>
    <xf numFmtId="1" fontId="0" fillId="0" borderId="10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4" fontId="0" fillId="0" borderId="14" xfId="0" applyNumberFormat="1" applyBorder="1" applyAlignment="1">
      <alignment/>
    </xf>
    <xf numFmtId="0" fontId="4" fillId="0" borderId="0" xfId="0" applyFont="1" applyAlignment="1">
      <alignment/>
    </xf>
    <xf numFmtId="1" fontId="0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4" fontId="0" fillId="0" borderId="15" xfId="0" applyNumberForma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15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Font="1" applyBorder="1" applyAlignment="1">
      <alignment horizontal="left"/>
    </xf>
    <xf numFmtId="166" fontId="0" fillId="0" borderId="0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9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2" fillId="0" borderId="21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top"/>
    </xf>
    <xf numFmtId="0" fontId="1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wrapText="1"/>
    </xf>
    <xf numFmtId="2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 horizontal="right" wrapText="1"/>
    </xf>
    <xf numFmtId="1" fontId="0" fillId="0" borderId="13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4" fontId="0" fillId="0" borderId="18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1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" fontId="0" fillId="0" borderId="25" xfId="0" applyNumberFormat="1" applyFill="1" applyBorder="1" applyAlignment="1">
      <alignment/>
    </xf>
    <xf numFmtId="1" fontId="0" fillId="0" borderId="26" xfId="0" applyNumberFormat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right" wrapText="1"/>
    </xf>
    <xf numFmtId="0" fontId="2" fillId="0" borderId="25" xfId="0" applyFont="1" applyBorder="1" applyAlignment="1">
      <alignment horizontal="right"/>
    </xf>
    <xf numFmtId="1" fontId="0" fillId="0" borderId="25" xfId="0" applyNumberFormat="1" applyBorder="1" applyAlignment="1">
      <alignment/>
    </xf>
    <xf numFmtId="4" fontId="0" fillId="0" borderId="25" xfId="0" applyNumberForma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0" fillId="0" borderId="28" xfId="0" applyNumberFormat="1" applyFont="1" applyBorder="1" applyAlignment="1">
      <alignment horizontal="right"/>
    </xf>
    <xf numFmtId="0" fontId="0" fillId="0" borderId="23" xfId="0" applyFont="1" applyBorder="1" applyAlignment="1">
      <alignment wrapText="1"/>
    </xf>
    <xf numFmtId="0" fontId="12" fillId="0" borderId="23" xfId="0" applyFont="1" applyBorder="1" applyAlignment="1">
      <alignment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8" xfId="0" applyFont="1" applyBorder="1" applyAlignment="1">
      <alignment horizontal="right"/>
    </xf>
    <xf numFmtId="1" fontId="12" fillId="0" borderId="28" xfId="0" applyNumberFormat="1" applyFont="1" applyBorder="1" applyAlignment="1">
      <alignment/>
    </xf>
    <xf numFmtId="4" fontId="12" fillId="0" borderId="18" xfId="0" applyNumberFormat="1" applyFont="1" applyFill="1" applyBorder="1" applyAlignment="1">
      <alignment/>
    </xf>
    <xf numFmtId="0" fontId="12" fillId="0" borderId="24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4" xfId="0" applyFont="1" applyFill="1" applyBorder="1" applyAlignment="1">
      <alignment horizontal="right" vertical="center"/>
    </xf>
    <xf numFmtId="4" fontId="50" fillId="33" borderId="12" xfId="0" applyNumberFormat="1" applyFont="1" applyFill="1" applyBorder="1" applyAlignment="1">
      <alignment/>
    </xf>
    <xf numFmtId="1" fontId="12" fillId="0" borderId="25" xfId="0" applyNumberFormat="1" applyFont="1" applyBorder="1" applyAlignment="1">
      <alignment/>
    </xf>
    <xf numFmtId="170" fontId="12" fillId="0" borderId="25" xfId="0" applyNumberFormat="1" applyFont="1" applyFill="1" applyBorder="1" applyAlignment="1">
      <alignment/>
    </xf>
    <xf numFmtId="4" fontId="12" fillId="0" borderId="25" xfId="0" applyNumberFormat="1" applyFont="1" applyFill="1" applyBorder="1" applyAlignment="1">
      <alignment/>
    </xf>
    <xf numFmtId="165" fontId="12" fillId="0" borderId="25" xfId="0" applyNumberFormat="1" applyFont="1" applyFill="1" applyBorder="1" applyAlignment="1">
      <alignment/>
    </xf>
    <xf numFmtId="4" fontId="12" fillId="0" borderId="27" xfId="0" applyNumberFormat="1" applyFont="1" applyFill="1" applyBorder="1" applyAlignment="1">
      <alignment/>
    </xf>
    <xf numFmtId="1" fontId="12" fillId="0" borderId="18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4" fontId="50" fillId="0" borderId="18" xfId="0" applyNumberFormat="1" applyFont="1" applyFill="1" applyBorder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80" zoomScaleNormal="80" zoomScalePageLayoutView="0" workbookViewId="0" topLeftCell="A7">
      <selection activeCell="G18" sqref="G18"/>
    </sheetView>
  </sheetViews>
  <sheetFormatPr defaultColWidth="9.140625" defaultRowHeight="12.75"/>
  <cols>
    <col min="1" max="1" width="13.28125" style="0" customWidth="1"/>
    <col min="2" max="2" width="18.140625" style="0" customWidth="1"/>
    <col min="3" max="3" width="31.00390625" style="0" customWidth="1"/>
    <col min="4" max="4" width="16.00390625" style="0" customWidth="1"/>
    <col min="5" max="5" width="14.140625" style="0" customWidth="1"/>
    <col min="6" max="6" width="18.421875" style="0" customWidth="1"/>
    <col min="7" max="7" width="13.421875" style="0" customWidth="1"/>
    <col min="8" max="8" width="15.7109375" style="0" customWidth="1"/>
  </cols>
  <sheetData>
    <row r="1" ht="15">
      <c r="D1" s="115" t="s">
        <v>47</v>
      </c>
    </row>
    <row r="2" spans="2:4" ht="18">
      <c r="B2" s="21"/>
      <c r="D2" s="70" t="s">
        <v>33</v>
      </c>
    </row>
    <row r="3" spans="2:4" ht="18">
      <c r="B3" s="21"/>
      <c r="D3" s="70" t="s">
        <v>34</v>
      </c>
    </row>
    <row r="4" spans="2:4" ht="18">
      <c r="B4" s="21"/>
      <c r="D4" s="70" t="s">
        <v>35</v>
      </c>
    </row>
    <row r="5" ht="12.75">
      <c r="C5" s="1"/>
    </row>
    <row r="6" spans="1:8" ht="38.25">
      <c r="A6" s="71" t="s">
        <v>3</v>
      </c>
      <c r="B6" s="71" t="s">
        <v>16</v>
      </c>
      <c r="C6" s="72" t="s">
        <v>4</v>
      </c>
      <c r="D6" s="71" t="s">
        <v>37</v>
      </c>
      <c r="E6" s="71" t="s">
        <v>2</v>
      </c>
      <c r="F6" s="71" t="s">
        <v>38</v>
      </c>
      <c r="G6" s="71" t="s">
        <v>0</v>
      </c>
      <c r="H6" s="88" t="s">
        <v>43</v>
      </c>
    </row>
    <row r="7" spans="1:8" ht="12.75">
      <c r="A7" s="3"/>
      <c r="B7" s="45"/>
      <c r="C7" s="37"/>
      <c r="D7" s="3"/>
      <c r="E7" s="3"/>
      <c r="F7" s="3"/>
      <c r="G7" s="3"/>
      <c r="H7" s="4"/>
    </row>
    <row r="8" spans="1:8" ht="12" customHeight="1">
      <c r="A8" s="9"/>
      <c r="B8" s="46" t="s">
        <v>6</v>
      </c>
      <c r="C8" s="38"/>
      <c r="D8" s="39"/>
      <c r="E8" s="39"/>
      <c r="F8" s="39"/>
      <c r="G8" s="39"/>
      <c r="H8" s="40"/>
    </row>
    <row r="9" spans="1:8" ht="15" customHeight="1">
      <c r="A9" s="10" t="s">
        <v>5</v>
      </c>
      <c r="B9" s="29">
        <v>248.4</v>
      </c>
      <c r="C9" s="2" t="s">
        <v>10</v>
      </c>
      <c r="D9" s="13">
        <v>45</v>
      </c>
      <c r="E9" s="11">
        <v>1</v>
      </c>
      <c r="F9" s="11">
        <f aca="true" t="shared" si="0" ref="F9:F17">SUM(D9*E9)</f>
        <v>45</v>
      </c>
      <c r="G9" s="11">
        <v>40</v>
      </c>
      <c r="H9" s="5">
        <f aca="true" t="shared" si="1" ref="H9:H17">SUM(F9*G9)</f>
        <v>1800</v>
      </c>
    </row>
    <row r="10" spans="1:8" ht="12.75">
      <c r="A10" s="10"/>
      <c r="B10" s="29" t="s">
        <v>17</v>
      </c>
      <c r="C10" s="30" t="s">
        <v>28</v>
      </c>
      <c r="D10" s="13">
        <v>45</v>
      </c>
      <c r="E10" s="23">
        <f>SUM(F10/D10)</f>
        <v>176.6</v>
      </c>
      <c r="F10" s="11">
        <v>7947</v>
      </c>
      <c r="G10" s="11">
        <v>1</v>
      </c>
      <c r="H10" s="5">
        <f t="shared" si="1"/>
        <v>7947</v>
      </c>
    </row>
    <row r="11" spans="1:8" ht="12.75">
      <c r="A11" s="10"/>
      <c r="B11" s="29" t="s">
        <v>22</v>
      </c>
      <c r="C11" s="31" t="s">
        <v>30</v>
      </c>
      <c r="D11" s="13">
        <v>45</v>
      </c>
      <c r="E11" s="23">
        <f>SUM(F11/D11)</f>
        <v>52.977777777777774</v>
      </c>
      <c r="F11" s="11">
        <v>2384</v>
      </c>
      <c r="G11" s="23">
        <v>2</v>
      </c>
      <c r="H11" s="5">
        <f t="shared" si="1"/>
        <v>4768</v>
      </c>
    </row>
    <row r="12" spans="1:8" ht="15" customHeight="1">
      <c r="A12" s="10"/>
      <c r="B12" s="29" t="s">
        <v>39</v>
      </c>
      <c r="C12" s="9" t="s">
        <v>11</v>
      </c>
      <c r="D12" s="13">
        <v>45</v>
      </c>
      <c r="E12" s="23">
        <v>1</v>
      </c>
      <c r="F12" s="11">
        <f t="shared" si="0"/>
        <v>45</v>
      </c>
      <c r="G12" s="23">
        <v>5</v>
      </c>
      <c r="H12" s="5">
        <f t="shared" si="1"/>
        <v>225</v>
      </c>
    </row>
    <row r="13" spans="1:8" ht="15" customHeight="1">
      <c r="A13" s="10"/>
      <c r="B13" s="29">
        <v>248.11</v>
      </c>
      <c r="C13" s="9" t="s">
        <v>26</v>
      </c>
      <c r="D13" s="13">
        <v>45</v>
      </c>
      <c r="E13" s="23">
        <v>1</v>
      </c>
      <c r="F13" s="11">
        <f t="shared" si="0"/>
        <v>45</v>
      </c>
      <c r="G13" s="23">
        <v>10</v>
      </c>
      <c r="H13" s="5">
        <f t="shared" si="1"/>
        <v>450</v>
      </c>
    </row>
    <row r="14" spans="1:8" ht="15" customHeight="1">
      <c r="A14" s="10"/>
      <c r="B14" s="29" t="s">
        <v>18</v>
      </c>
      <c r="C14" s="9" t="s">
        <v>12</v>
      </c>
      <c r="D14" s="22">
        <v>9</v>
      </c>
      <c r="E14" s="23">
        <v>1</v>
      </c>
      <c r="F14" s="11">
        <f t="shared" si="0"/>
        <v>9</v>
      </c>
      <c r="G14" s="23">
        <v>10</v>
      </c>
      <c r="H14" s="5">
        <f t="shared" si="1"/>
        <v>90</v>
      </c>
    </row>
    <row r="15" spans="1:8" ht="15" customHeight="1">
      <c r="A15" s="10"/>
      <c r="B15" s="29" t="s">
        <v>20</v>
      </c>
      <c r="C15" s="9" t="s">
        <v>13</v>
      </c>
      <c r="D15" s="22">
        <v>13</v>
      </c>
      <c r="E15" s="23">
        <v>1</v>
      </c>
      <c r="F15" s="11">
        <f t="shared" si="0"/>
        <v>13</v>
      </c>
      <c r="G15" s="23">
        <v>15</v>
      </c>
      <c r="H15" s="5">
        <f t="shared" si="1"/>
        <v>195</v>
      </c>
    </row>
    <row r="16" spans="1:8" ht="15" customHeight="1">
      <c r="A16" s="10"/>
      <c r="B16" s="29" t="s">
        <v>19</v>
      </c>
      <c r="C16" s="9" t="s">
        <v>14</v>
      </c>
      <c r="D16" s="22">
        <v>45</v>
      </c>
      <c r="E16" s="23">
        <v>1</v>
      </c>
      <c r="F16" s="11">
        <f t="shared" si="0"/>
        <v>45</v>
      </c>
      <c r="G16" s="23">
        <v>3</v>
      </c>
      <c r="H16" s="5">
        <f t="shared" si="1"/>
        <v>135</v>
      </c>
    </row>
    <row r="17" spans="1:8" ht="39" thickBot="1">
      <c r="A17" s="10"/>
      <c r="B17" s="28"/>
      <c r="C17" s="48" t="s">
        <v>15</v>
      </c>
      <c r="D17" s="17">
        <v>45</v>
      </c>
      <c r="E17" s="49">
        <v>1</v>
      </c>
      <c r="F17" s="50">
        <f t="shared" si="0"/>
        <v>45</v>
      </c>
      <c r="G17" s="18">
        <v>1</v>
      </c>
      <c r="H17" s="18">
        <f t="shared" si="1"/>
        <v>45</v>
      </c>
    </row>
    <row r="18" spans="1:8" s="98" customFormat="1" ht="15.75">
      <c r="A18" s="97"/>
      <c r="C18" s="101" t="s">
        <v>45</v>
      </c>
      <c r="D18" s="102">
        <v>45</v>
      </c>
      <c r="E18" s="116">
        <f>SUM(F18/D18)</f>
        <v>235.06666666666666</v>
      </c>
      <c r="F18" s="116">
        <f>SUM(F9:F17)</f>
        <v>10578</v>
      </c>
      <c r="G18" s="117">
        <v>1.4799584042352</v>
      </c>
      <c r="H18" s="103">
        <f>SUM(H9:H17)</f>
        <v>15655</v>
      </c>
    </row>
    <row r="19" spans="1:10" ht="58.5" customHeight="1" thickBot="1">
      <c r="A19" s="53" t="s">
        <v>27</v>
      </c>
      <c r="B19" s="54" t="s">
        <v>32</v>
      </c>
      <c r="C19" s="55" t="s">
        <v>40</v>
      </c>
      <c r="D19" s="56">
        <v>7947</v>
      </c>
      <c r="E19" s="57">
        <v>1</v>
      </c>
      <c r="F19" s="50">
        <f>SUM(D19*E19)</f>
        <v>7947</v>
      </c>
      <c r="G19" s="57">
        <v>1</v>
      </c>
      <c r="H19" s="58">
        <f>SUM(F19*G19)</f>
        <v>7947</v>
      </c>
      <c r="I19" s="96"/>
      <c r="J19" s="7"/>
    </row>
    <row r="20" spans="1:10" ht="19.5" customHeight="1">
      <c r="A20" s="59"/>
      <c r="B20" s="60" t="s">
        <v>9</v>
      </c>
      <c r="C20" s="61" t="s">
        <v>46</v>
      </c>
      <c r="D20" s="89" t="s">
        <v>9</v>
      </c>
      <c r="E20" s="87" t="s">
        <v>9</v>
      </c>
      <c r="F20" s="62">
        <f>SUM(F19)</f>
        <v>7947</v>
      </c>
      <c r="G20" s="87" t="s">
        <v>9</v>
      </c>
      <c r="H20" s="95">
        <f>SUM(H19)</f>
        <v>7947</v>
      </c>
      <c r="I20" s="76"/>
      <c r="J20" s="7"/>
    </row>
    <row r="21" spans="1:10" s="98" customFormat="1" ht="22.5" customHeight="1">
      <c r="A21" s="97"/>
      <c r="C21" s="99" t="s">
        <v>41</v>
      </c>
      <c r="D21" s="108">
        <f>SUM(D9+D19)</f>
        <v>7992</v>
      </c>
      <c r="E21" s="109">
        <f>SUM(F21/D21)</f>
        <v>2.317942942942943</v>
      </c>
      <c r="F21" s="110">
        <f>SUM(F18+F20)</f>
        <v>18525</v>
      </c>
      <c r="G21" s="111">
        <f>SUM(H21/F21)</f>
        <v>1.2740620782726046</v>
      </c>
      <c r="H21" s="112">
        <f>SUM(H18+H20)</f>
        <v>23602</v>
      </c>
      <c r="J21" s="100"/>
    </row>
    <row r="22" spans="1:10" ht="19.5" customHeight="1">
      <c r="A22" s="47"/>
      <c r="C22" s="90"/>
      <c r="D22" s="91"/>
      <c r="E22" s="92"/>
      <c r="F22" s="92"/>
      <c r="G22" s="93"/>
      <c r="H22" s="94"/>
      <c r="J22" s="7"/>
    </row>
    <row r="23" spans="1:8" ht="12" customHeight="1">
      <c r="A23" s="47"/>
      <c r="B23" s="25" t="s">
        <v>1</v>
      </c>
      <c r="C23" s="36"/>
      <c r="D23" s="73"/>
      <c r="E23" s="26"/>
      <c r="F23" s="24"/>
      <c r="G23" s="24"/>
      <c r="H23" s="27"/>
    </row>
    <row r="24" spans="1:10" s="69" customFormat="1" ht="12" customHeight="1">
      <c r="A24" s="10" t="s">
        <v>5</v>
      </c>
      <c r="B24" s="65">
        <v>248.9</v>
      </c>
      <c r="C24" s="66" t="s">
        <v>31</v>
      </c>
      <c r="D24" s="67">
        <v>45</v>
      </c>
      <c r="E24" s="75">
        <v>1</v>
      </c>
      <c r="F24" s="51">
        <f>SUM(D24*E24)</f>
        <v>45</v>
      </c>
      <c r="G24" s="68">
        <v>1</v>
      </c>
      <c r="H24" s="52">
        <f>SUM(F24*G24)</f>
        <v>45</v>
      </c>
      <c r="J24" s="76"/>
    </row>
    <row r="25" spans="1:8" ht="38.25">
      <c r="A25" s="44"/>
      <c r="B25" s="33" t="s">
        <v>36</v>
      </c>
      <c r="C25" s="30" t="s">
        <v>29</v>
      </c>
      <c r="D25" s="14">
        <v>45</v>
      </c>
      <c r="E25" s="5">
        <v>1</v>
      </c>
      <c r="F25" s="5">
        <f>SUM(D25*E25)</f>
        <v>45</v>
      </c>
      <c r="G25" s="5">
        <v>2</v>
      </c>
      <c r="H25" s="5">
        <f>SUM(F25*G25)</f>
        <v>90</v>
      </c>
    </row>
    <row r="26" spans="1:8" ht="25.5">
      <c r="A26" s="10"/>
      <c r="B26" s="33" t="s">
        <v>22</v>
      </c>
      <c r="C26" s="32" t="s">
        <v>24</v>
      </c>
      <c r="D26" s="14">
        <v>45</v>
      </c>
      <c r="E26" s="5">
        <v>1</v>
      </c>
      <c r="F26" s="5">
        <f>SUM(D26*E26)</f>
        <v>45</v>
      </c>
      <c r="G26" s="5">
        <v>2</v>
      </c>
      <c r="H26" s="5">
        <f>SUM(F26*G26)</f>
        <v>90</v>
      </c>
    </row>
    <row r="27" spans="1:8" ht="15" customHeight="1" thickBot="1">
      <c r="A27" s="10"/>
      <c r="B27" s="33" t="s">
        <v>23</v>
      </c>
      <c r="C27" s="19" t="s">
        <v>21</v>
      </c>
      <c r="D27" s="17">
        <v>45</v>
      </c>
      <c r="E27" s="18">
        <v>1</v>
      </c>
      <c r="F27" s="18">
        <f>SUM(D27*E27)</f>
        <v>45</v>
      </c>
      <c r="G27" s="18">
        <v>2</v>
      </c>
      <c r="H27" s="18">
        <f>SUM(F27*G27)</f>
        <v>90</v>
      </c>
    </row>
    <row r="28" spans="1:8" ht="19.5" customHeight="1" thickBot="1">
      <c r="A28" s="47"/>
      <c r="B28" s="12"/>
      <c r="C28" s="43" t="s">
        <v>7</v>
      </c>
      <c r="D28" s="74">
        <v>45</v>
      </c>
      <c r="E28" s="41">
        <f>SUM(F28/D28)</f>
        <v>4</v>
      </c>
      <c r="F28" s="41">
        <f>SUM(F24:F27)</f>
        <v>180</v>
      </c>
      <c r="G28" s="42">
        <f>SUM(H28/F28)</f>
        <v>1.75</v>
      </c>
      <c r="H28" s="41">
        <f>SUM(H24:H27)</f>
        <v>315</v>
      </c>
    </row>
    <row r="29" spans="1:9" s="98" customFormat="1" ht="19.5" customHeight="1" thickTop="1">
      <c r="A29" s="104"/>
      <c r="B29" s="105"/>
      <c r="C29" s="106" t="s">
        <v>25</v>
      </c>
      <c r="D29" s="113">
        <v>45</v>
      </c>
      <c r="E29" s="107"/>
      <c r="F29" s="114">
        <f>SUM(F21+F28+D28)</f>
        <v>18750</v>
      </c>
      <c r="G29" s="107"/>
      <c r="H29" s="114">
        <f>SUM(H21+H28)</f>
        <v>23917</v>
      </c>
      <c r="I29" s="100"/>
    </row>
    <row r="30" spans="2:9" ht="19.5" customHeight="1">
      <c r="B30" s="12"/>
      <c r="C30" s="15"/>
      <c r="D30" s="16"/>
      <c r="E30" s="35"/>
      <c r="F30" s="20"/>
      <c r="G30" s="20"/>
      <c r="H30" s="20"/>
      <c r="I30" s="7"/>
    </row>
    <row r="31" spans="1:9" s="64" customFormat="1" ht="19.5" customHeight="1">
      <c r="A31" s="12" t="s">
        <v>8</v>
      </c>
      <c r="B31" s="76"/>
      <c r="C31" s="77"/>
      <c r="D31" s="78"/>
      <c r="E31" s="79"/>
      <c r="F31" s="80"/>
      <c r="G31" s="79"/>
      <c r="H31" s="81"/>
      <c r="I31" s="63"/>
    </row>
    <row r="32" spans="1:9" s="1" customFormat="1" ht="19.5" customHeight="1">
      <c r="A32" s="1" t="s">
        <v>41</v>
      </c>
      <c r="B32" s="12"/>
      <c r="C32" s="82">
        <f>SUM(H21)</f>
        <v>23602</v>
      </c>
      <c r="D32" s="83"/>
      <c r="E32" s="84"/>
      <c r="F32" s="85"/>
      <c r="G32" s="85"/>
      <c r="H32" s="85"/>
      <c r="I32" s="12"/>
    </row>
    <row r="33" spans="1:9" s="1" customFormat="1" ht="19.5" customHeight="1">
      <c r="A33" s="86" t="s">
        <v>42</v>
      </c>
      <c r="B33" s="12"/>
      <c r="C33" s="82">
        <f>SUM(H28)</f>
        <v>315</v>
      </c>
      <c r="D33" s="83"/>
      <c r="E33" s="84"/>
      <c r="F33" s="85"/>
      <c r="G33" s="85"/>
      <c r="H33" s="85"/>
      <c r="I33" s="12"/>
    </row>
    <row r="34" spans="1:9" ht="19.5" customHeight="1">
      <c r="A34" s="86" t="s">
        <v>44</v>
      </c>
      <c r="B34" s="12"/>
      <c r="C34" s="82">
        <f>SUM(C32+C33)</f>
        <v>23917</v>
      </c>
      <c r="D34" s="16"/>
      <c r="E34" s="34"/>
      <c r="F34" s="8"/>
      <c r="G34" s="8"/>
      <c r="H34" s="8"/>
      <c r="I34" s="7"/>
    </row>
    <row r="35" spans="2:8" ht="15" customHeight="1">
      <c r="B35" s="1"/>
      <c r="D35" s="8"/>
      <c r="E35" s="8"/>
      <c r="F35" s="8" t="s">
        <v>9</v>
      </c>
      <c r="G35" s="8"/>
      <c r="H35" s="8"/>
    </row>
    <row r="36" spans="2:8" ht="15" customHeight="1">
      <c r="B36" s="12"/>
      <c r="D36" s="8"/>
      <c r="E36" s="8"/>
      <c r="F36" s="8"/>
      <c r="G36" s="8"/>
      <c r="H36" s="8"/>
    </row>
    <row r="37" spans="2:8" ht="15" customHeight="1">
      <c r="B37" s="12"/>
      <c r="G37" s="6"/>
      <c r="H37" s="6"/>
    </row>
    <row r="38" spans="2:8" ht="15" customHeight="1">
      <c r="B38" s="12"/>
      <c r="D38" s="7"/>
      <c r="E38" s="7"/>
      <c r="F38" s="7"/>
      <c r="G38" s="8"/>
      <c r="H38" s="8"/>
    </row>
    <row r="39" spans="2:8" ht="15" customHeight="1">
      <c r="B39" s="1"/>
      <c r="D39" s="7"/>
      <c r="E39" s="7"/>
      <c r="F39" s="7"/>
      <c r="G39" s="7"/>
      <c r="H39" s="7"/>
    </row>
  </sheetData>
  <sheetProtection/>
  <printOptions/>
  <pageMargins left="0.75" right="0.75" top="0.48" bottom="0.48" header="0.37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SSheffey</cp:lastModifiedBy>
  <cp:lastPrinted>2011-05-25T19:12:23Z</cp:lastPrinted>
  <dcterms:created xsi:type="dcterms:W3CDTF">2007-02-02T17:02:40Z</dcterms:created>
  <dcterms:modified xsi:type="dcterms:W3CDTF">2011-06-29T15:59:59Z</dcterms:modified>
  <cp:category/>
  <cp:version/>
  <cp:contentType/>
  <cp:contentStatus/>
</cp:coreProperties>
</file>