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'Sheet1'!$A$1:$G$1473</definedName>
  </definedNames>
  <calcPr fullCalcOnLoad="1"/>
</workbook>
</file>

<file path=xl/sharedStrings.xml><?xml version="1.0" encoding="utf-8"?>
<sst xmlns="http://schemas.openxmlformats.org/spreadsheetml/2006/main" count="2123" uniqueCount="299">
  <si>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</si>
  <si>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</si>
  <si>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</si>
  <si>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</si>
  <si>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</si>
  <si>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</si>
  <si>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</si>
  <si>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</si>
  <si>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</si>
  <si>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</si>
  <si>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 xml:space="preserve">   Not-for profits</t>
  </si>
  <si>
    <t xml:space="preserve">   Farms</t>
  </si>
  <si>
    <t>State, Local, or Tribal Governments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</si>
  <si>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</si>
  <si>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</si>
  <si>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</si>
  <si>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</si>
  <si>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</si>
  <si>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</si>
  <si>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>Section B: Burden Impact Totals</t>
  </si>
  <si>
    <t>Section A: Burden by Affected Entity</t>
  </si>
  <si>
    <t>Section C: Burden by Regulation Group</t>
  </si>
  <si>
    <t>Individuals</t>
  </si>
  <si>
    <t>Business or other for-profits-lenders</t>
  </si>
  <si>
    <t>Current # of Respondents</t>
  </si>
  <si>
    <t>Current # of Responses</t>
  </si>
  <si>
    <t>REVISED TOTAL RESPONSES</t>
  </si>
  <si>
    <t>TOTAL # RESPONDENTS</t>
  </si>
  <si>
    <t>TOTAL # RESPONSES</t>
  </si>
  <si>
    <t>TOTAL # HOURS</t>
  </si>
  <si>
    <t># Hours</t>
  </si>
  <si>
    <t>Not-for Profits</t>
  </si>
  <si>
    <t>State - Public Institutions</t>
  </si>
  <si>
    <t>34 CFR 673.5(f) # of PKL loan overpayments of $25 or more</t>
  </si>
  <si>
    <t>34 CFR 673.5(f) # of FSEOG overpayments of $25 or more</t>
  </si>
  <si>
    <t>34 CFR 673.5(f) # of FSEOG overpayments of $25 or more that have been referred to the Dept. for collection</t>
  </si>
  <si>
    <t>A.1</t>
  </si>
  <si>
    <t>A.2</t>
  </si>
  <si>
    <t>A.3</t>
  </si>
  <si>
    <t>Sub-total for A</t>
  </si>
  <si>
    <t>Reporting</t>
  </si>
  <si>
    <t>34 CFR 674.8(c) CDR</t>
  </si>
  <si>
    <t>C.1</t>
  </si>
  <si>
    <t>34 CFR 674.10 Policy and procedure for the selection of students for loans</t>
  </si>
  <si>
    <t>D.1</t>
  </si>
  <si>
    <t>34 CFR 674.13 Reimbursement to the Fund</t>
  </si>
  <si>
    <t>E.1</t>
  </si>
  <si>
    <t>34 CFR 674.16(a)(2) Loan disclosures to the borrower</t>
  </si>
  <si>
    <t xml:space="preserve">E.2 </t>
  </si>
  <si>
    <t>34 CFR 674.16(d)(3) Expiration of the Master Prom Note - recordkeeping</t>
  </si>
  <si>
    <t>E.3</t>
  </si>
  <si>
    <t>34 CFR 674.16(h) Reporting to a national credit bureau</t>
  </si>
  <si>
    <t xml:space="preserve">E.4 </t>
  </si>
  <si>
    <t>34 CFR 674.16(j) Reporting enrollment and loan status information</t>
  </si>
  <si>
    <t>Sub-total E</t>
  </si>
  <si>
    <t>F.1</t>
  </si>
  <si>
    <t>674.19(a)(2)(ii) Institutional reporting to banks that federal funds are in the account when established</t>
  </si>
  <si>
    <t>*.1*.33</t>
  </si>
  <si>
    <t>I.1</t>
  </si>
  <si>
    <t>34 CFR 674.33(c)(2)(iii) Institution must annually review borrower's low-income status in order to retain a low-income extension of repayment - hardship deferment.</t>
  </si>
  <si>
    <t>G.1</t>
  </si>
  <si>
    <t>H.1</t>
  </si>
  <si>
    <t>Rescind OMB Control #</t>
  </si>
  <si>
    <t>I.2</t>
  </si>
  <si>
    <t>34 CFR 674.33(d) Forbearance the borrower makes a written request for forbearance</t>
  </si>
  <si>
    <t>I.3</t>
  </si>
  <si>
    <t xml:space="preserve">34 CFR 674.33(g)(3) The borrower must submit a written request for a closed school discharge and sworn statement </t>
  </si>
  <si>
    <t>J.1</t>
  </si>
  <si>
    <t>34 CFR 674.34(b) In-school deferement</t>
  </si>
  <si>
    <t>J.2</t>
  </si>
  <si>
    <t>34 CFR 674.34(c) deferment for full-time teaching in an elementary or secondary school serving low income students</t>
  </si>
  <si>
    <t>Recordkeeping</t>
  </si>
  <si>
    <t>J.3</t>
  </si>
  <si>
    <t>34 CFR 674.34(c) deferment for full-time employment as a nurse or medical technician</t>
  </si>
  <si>
    <t>J.4</t>
  </si>
  <si>
    <t>34 CFR 674.34(c) deferment for full-time employment as a professional provider of early intervention services</t>
  </si>
  <si>
    <t>J.5</t>
  </si>
  <si>
    <t>34 CFR 674.34(c) deferment for full-time employment as a firefighter to a local, State or Federal fire Department or fire district</t>
  </si>
  <si>
    <t>J.6</t>
  </si>
  <si>
    <t>34 CFR 674.34(c) deferment for full-time employment as a faculty member at a Tribal College or University</t>
  </si>
  <si>
    <t>J.7</t>
  </si>
  <si>
    <t>34 CFR 674.34(c) deferment for full-time employment as a librarian with a master's degree</t>
  </si>
  <si>
    <t xml:space="preserve">J.8 </t>
  </si>
  <si>
    <t>J.9</t>
  </si>
  <si>
    <t>J.10</t>
  </si>
  <si>
    <t>34 CFR 674.34(c) deferment for full-time employment as a speech pathologist with a master's degree in a Title I school setting</t>
  </si>
  <si>
    <t>J.11</t>
  </si>
  <si>
    <t>34 CFR 674.34(e) deferment for an economic hardship deferment</t>
  </si>
  <si>
    <t xml:space="preserve">34 CFR 674.34(d) deferment for less than full-time employment </t>
  </si>
  <si>
    <t>34 CFR 674.34(f) deferment for an economic hardship deferment</t>
  </si>
  <si>
    <t>J.12</t>
  </si>
  <si>
    <t>34 CFR 674.34(g) deferment for study in rehabilitation training</t>
  </si>
  <si>
    <t>J.13</t>
  </si>
  <si>
    <t>34 CFR 674.34(h) deferment for military service</t>
  </si>
  <si>
    <t>J.14</t>
  </si>
  <si>
    <t>34 CFR 674.34(i) deferment for post-active duty military service</t>
  </si>
  <si>
    <t>J.15</t>
  </si>
  <si>
    <t>34 CFR 674.34(c) deferment for full-time employment in a public or nonprofit child ofr family service agencyas a nurse or medical technician</t>
  </si>
  <si>
    <t>34 CFR 674.34(f) deferment for a graduate fellowship</t>
  </si>
  <si>
    <t>34 CFR 674.34(b) In-school deferement (half-time of more)</t>
  </si>
  <si>
    <t>34 CFR 674.34(c) deferment for full-time employment in a public or nonprofit  child or family service agency</t>
  </si>
  <si>
    <t>34 CFR 674.34(c) deferment for full-time employment as a speech pathologist with an MA working exclusively with low income schools</t>
  </si>
  <si>
    <t>34 CFR 674.34(b) In-school deferement (half-time or more)</t>
  </si>
  <si>
    <t>34 CFR 674.34(c) deferment for full-time employment in a public or nonprofit child or family service agency</t>
  </si>
  <si>
    <t>34 CFR 674.34(c) deferment for full-time employment as a speech pathologist exclusively at low income serving institutions</t>
  </si>
  <si>
    <t>K.1</t>
  </si>
  <si>
    <t>34 CFR 674.35(b)(1) PKL made before 1993 - at least 1/2 time deferment</t>
  </si>
  <si>
    <t xml:space="preserve">K.2 </t>
  </si>
  <si>
    <t>K.3</t>
  </si>
  <si>
    <t>K.4</t>
  </si>
  <si>
    <t>34 CFR 674.35(c)(3) PKL made before 1993 - Peace Corps deferment</t>
  </si>
  <si>
    <t>34 CFR 674.35(c)(1) PKL made before 1993 - military or health service deferment</t>
  </si>
  <si>
    <t>34 CFR 674.35(c)(2) PKL made before 1993 - NOAA deferment</t>
  </si>
  <si>
    <t>K.5</t>
  </si>
  <si>
    <t>34 CFR 674.35(c)(4) PKL made before 1993 - Domestic Volunteer Service Act  deferment</t>
  </si>
  <si>
    <t>K.6</t>
  </si>
  <si>
    <t>34 CFR 674.35(c)(5) PKL made before 1993 - Comparable volunteer service  deferment</t>
  </si>
  <si>
    <t>K.7</t>
  </si>
  <si>
    <t>34 CFR 674.35(c)(5) PKL made before 1993 - temporarily totally disabled deferment</t>
  </si>
  <si>
    <t>K.8</t>
  </si>
  <si>
    <t>34 CFR 674.35(c)(5) PKL made before 1993 - eligible internship deferment</t>
  </si>
  <si>
    <t>K.9</t>
  </si>
  <si>
    <t>34 CFR 674.35(c)(5) PKL made before 1993 - deferment for pregnancy, caring for a newborn or a child immediately after adoption</t>
  </si>
  <si>
    <t>K.10</t>
  </si>
  <si>
    <t>34 CFR 674.35(f) PKL made before 1993 - deferment for a mother of a preschooler or who has reentered the workforce</t>
  </si>
  <si>
    <t>K.11</t>
  </si>
  <si>
    <t xml:space="preserve">34 CFR 674.35(g) PKL made before 1993 - hardship deferment </t>
  </si>
  <si>
    <t xml:space="preserve">L.1 </t>
  </si>
  <si>
    <t>34 CFR 674.36(b)(1) NDSL's made on or after 10.1.80 but before 7.1.93 - at least 1/2 time students</t>
  </si>
  <si>
    <t>L.2</t>
  </si>
  <si>
    <t>34 CFR 674.36(c)(1) NDSL's made on or after 10.1.80 but before 7.1.93 - military or health service deferment</t>
  </si>
  <si>
    <t>34 CFR 674.36(b)(1) NDSL's made on or after 10.1.80 but before 7.1.93 - at least 1/2 time students deferment</t>
  </si>
  <si>
    <t xml:space="preserve">L.3 </t>
  </si>
  <si>
    <t>34 CFR 674.36(c)(2) NDSL's made on or after 10.1.80 but before 7.1.93 - Peace Corps deferment</t>
  </si>
  <si>
    <t>L.4</t>
  </si>
  <si>
    <t>34 CFR 674.36(c)(3) NDSL's made on or after 10.1.80 but before 7.1.93 - Domestic Volunteer Service Act deferment</t>
  </si>
  <si>
    <t>L.5</t>
  </si>
  <si>
    <t>34 CFR 674.36(c)(4) NDSL's made on or after 10.1.80 but before 7.1.93 - comparable volunteer service deferment</t>
  </si>
  <si>
    <t>L.6</t>
  </si>
  <si>
    <t>34 CFR 674.36(c)(5) NDSL's made on or after 10.1.80 but before 7.1.93 - temporarily totally disabled deferment</t>
  </si>
  <si>
    <t>L.7</t>
  </si>
  <si>
    <t>34 CFR 674.36(d) NDSL's made on or after 10.1.80 but before 7.1.93 - eligible internship deferment</t>
  </si>
  <si>
    <t>L.8</t>
  </si>
  <si>
    <t>34 CFR 674.36(e) NDSL's made on or after 10.1.80 but before 7.1.93 - hardship deferment</t>
  </si>
  <si>
    <t>M.1</t>
  </si>
  <si>
    <t>M.2</t>
  </si>
  <si>
    <t>34 CFR 674.37(b)(1) NDSL's made before 10.1.80, Defense loans - at least 1/2 time deferment</t>
  </si>
  <si>
    <t>34 CFR 674.37(c)(1) NDSL's made before 10.1.80, Defense loans - military deferment</t>
  </si>
  <si>
    <t>34 CFR 674.37(c)(1) NDSL's made before 10.1.80, Defense loans - Peace Corps deferment</t>
  </si>
  <si>
    <t>M.3</t>
  </si>
  <si>
    <t>M.4</t>
  </si>
  <si>
    <t>34 CFR 674.37(c)(2) NDSL's made before 10.1.80, Defense loans - Peace Corps deferment</t>
  </si>
  <si>
    <t>34 CFR 674.37(c)(3) NDSL's made before 10.1.80, Defense loans - Domestic Volunteer Service Act deferment</t>
  </si>
  <si>
    <t>M.5</t>
  </si>
  <si>
    <t>34 CFR 674.37(e) NDSL's made before 10.1.80, Defense loans - hardship deferment</t>
  </si>
  <si>
    <t>N.1</t>
  </si>
  <si>
    <t>34 CFR 674.38 Deferment procedures</t>
  </si>
  <si>
    <t>N.2</t>
  </si>
  <si>
    <t>34 CFR 674.38(a)(4) Deferment procedures</t>
  </si>
  <si>
    <t>34 CFR 674.38(a)(5) Deferment procedures - notification deferment granted and option to cancel and continue payment</t>
  </si>
  <si>
    <t>N.3</t>
  </si>
  <si>
    <t>34 CFR 674.38(a)(6) Deferment procedures - notification of deferment granted and option to cancel and continue payment in the case of military service deferment to the borrower or representative</t>
  </si>
  <si>
    <t>Removed Burden in 674.50</t>
  </si>
  <si>
    <t>O.1 &amp; O.2</t>
  </si>
  <si>
    <t>P.1</t>
  </si>
  <si>
    <t>34 CFR 674.50 Assignment of defaulted loans to the U.S.</t>
  </si>
  <si>
    <t>Q.1</t>
  </si>
  <si>
    <t>34 CFR 674.52(a) Cancellation procedures borrower submits a written request.</t>
  </si>
  <si>
    <t>R.1</t>
  </si>
  <si>
    <t>34 CFR 674.61 Discharge for death or disability</t>
  </si>
  <si>
    <t>34 CFR 674.61 Discharge for death or disability - required infor submitted</t>
  </si>
  <si>
    <t>34 CFR 674.61 Discharge for death or disability - # of discharges provided</t>
  </si>
  <si>
    <t>R.2</t>
  </si>
  <si>
    <t>R.3</t>
  </si>
  <si>
    <t>34 CFR 674.61 Discharge for death - # of discharges assigned to ED</t>
  </si>
  <si>
    <t>R.4</t>
  </si>
  <si>
    <t>34 CFR 674.61 Discharge for disability - # of discharges assigned to ED</t>
  </si>
  <si>
    <t>R.5</t>
  </si>
  <si>
    <t>R.6</t>
  </si>
  <si>
    <t>34 CFR 674.61(b)(6) Discharge for disability - borrower's responsibility to notifiy ED</t>
  </si>
  <si>
    <t>34 CFR 674.61(b)(7) Discharge for disability - payments received after certification</t>
  </si>
  <si>
    <t>R.7</t>
  </si>
  <si>
    <t>34 CFR 674.61(c) Discharge for total and pernanent disability - veterans</t>
  </si>
  <si>
    <t>S.1</t>
  </si>
  <si>
    <t>34 CFR 675.10 Selection of FWS recipients procedures</t>
  </si>
  <si>
    <t>T.1</t>
  </si>
  <si>
    <t>34 CFR 675.19 Fiscal procedures and recordsSelection of FWS recipients procedures</t>
  </si>
  <si>
    <t xml:space="preserve">34 CFR 675.19 Fiscal procedures and records for FWS recipients </t>
  </si>
  <si>
    <t>U.1</t>
  </si>
  <si>
    <t>34 CFR 675.20 Inst. Enters into an agreement with an agency or organization to employ FWS workers</t>
  </si>
  <si>
    <t>V.1</t>
  </si>
  <si>
    <t>34 CFR 675.27 The Inst.shall document all amounts calimed as nonn-cash contributions</t>
  </si>
  <si>
    <t>W.1</t>
  </si>
  <si>
    <t>No burden here, the burden is in 675.35</t>
  </si>
  <si>
    <t>W.2</t>
  </si>
  <si>
    <t>34 CFR 675.35 The Inst.shall enter into an agreement with the Sec</t>
  </si>
  <si>
    <t>X.1</t>
  </si>
  <si>
    <t>Y.1</t>
  </si>
  <si>
    <t>34 CFR 675.47 Multi-institutional work colleges arrangements</t>
  </si>
  <si>
    <t>Remove burden, it belongs in 675.48</t>
  </si>
  <si>
    <t>Y.2</t>
  </si>
  <si>
    <t>34 CFR 675.48 Multi-institutional work colleges arrangements</t>
  </si>
  <si>
    <t>Z.1</t>
  </si>
  <si>
    <t>34 CFR 676.16 Payment of an FSEOG inst policy</t>
  </si>
  <si>
    <t>Z.2</t>
  </si>
  <si>
    <t>34 CFR 676.16 Payment of an FSEOG to students</t>
  </si>
  <si>
    <t>AA.1</t>
  </si>
  <si>
    <t>34 CFR 676.19 Fiscal procedures and records</t>
  </si>
  <si>
    <t>Sub-total for J</t>
  </si>
  <si>
    <t>Sub-total for I</t>
  </si>
  <si>
    <t>Sub-total for K</t>
  </si>
  <si>
    <t>Sub-total for L</t>
  </si>
  <si>
    <t>Sub-total for N</t>
  </si>
  <si>
    <t>Sub-total for R</t>
  </si>
  <si>
    <t>Sub-total for Z</t>
  </si>
  <si>
    <t>Sub-total for E</t>
  </si>
  <si>
    <t>Sub-total for M</t>
  </si>
  <si>
    <t>Sub-total A</t>
  </si>
  <si>
    <t>Sub-total I</t>
  </si>
  <si>
    <t>Sub-total J</t>
  </si>
  <si>
    <t>Sub-total K</t>
  </si>
  <si>
    <t>Sub-total L</t>
  </si>
  <si>
    <t>Sub-total M</t>
  </si>
  <si>
    <t>Sub-total N</t>
  </si>
  <si>
    <t>Sub-total R</t>
  </si>
  <si>
    <t>Sub-total Z</t>
  </si>
  <si>
    <t>Campus-based Regulations</t>
  </si>
  <si>
    <t>Type of Collection</t>
  </si>
  <si>
    <t>N/A</t>
  </si>
  <si>
    <t>34 CFR 674.34(b) In-school deferment (enrolled at least 1/2 time)</t>
  </si>
  <si>
    <t>A. 1. Section 673.5(f)</t>
  </si>
  <si>
    <t>A.2 Section 673.5(f)</t>
  </si>
  <si>
    <t>A.3 Section 673.5(f)</t>
  </si>
  <si>
    <t>C.1 Section674.10</t>
  </si>
  <si>
    <t>D.1 674.13</t>
  </si>
  <si>
    <t>E.1 Section 674.16(a)(2)</t>
  </si>
  <si>
    <t>E.2  Section 674.16(d)(3)</t>
  </si>
  <si>
    <t>E.3 Section 674.16(h)</t>
  </si>
  <si>
    <t>E.4  Section674.16(j)</t>
  </si>
  <si>
    <t>F.1 Section 674.19(a)(2)(ii)</t>
  </si>
  <si>
    <t>I.1 Section 674.33(c)(2)(ii)</t>
  </si>
  <si>
    <t>I.2 Section 674.33(d)</t>
  </si>
  <si>
    <t>I.3 Section 674.33(g)(3)</t>
  </si>
  <si>
    <t>J.1 Section 674.34(b)</t>
  </si>
  <si>
    <t>J.2 Section 674.34(c)</t>
  </si>
  <si>
    <t>J.3 Section 674.34(c)</t>
  </si>
  <si>
    <t>0.03*2</t>
  </si>
  <si>
    <t>Total for E:</t>
  </si>
  <si>
    <t>Total for I:</t>
  </si>
  <si>
    <t>Total for J:</t>
  </si>
  <si>
    <t>Total for L:</t>
  </si>
  <si>
    <t>Total for M:</t>
  </si>
  <si>
    <t>Total for K:</t>
  </si>
  <si>
    <t>Total for R</t>
  </si>
  <si>
    <t>Total for W</t>
  </si>
  <si>
    <t>E.2</t>
  </si>
  <si>
    <t>*1 year *11 payments per year *.08 hrs</t>
  </si>
  <si>
    <t>Sub-total for Individuals</t>
  </si>
  <si>
    <t>Sub-total for Private Sector</t>
  </si>
  <si>
    <t>Sub-total for Not-for profits</t>
  </si>
  <si>
    <t>Sub-total State, Local, or Tribal Government</t>
  </si>
  <si>
    <t>Total</t>
  </si>
  <si>
    <t>34 CFR 674.35(b)(3) PKL made before 1993 - at least 1/2 time deferment</t>
  </si>
  <si>
    <t xml:space="preserve">Sub-total </t>
  </si>
  <si>
    <t xml:space="preserve">Total for N </t>
  </si>
  <si>
    <t>34 CFR 674.61(b)(7) Discharge for disability payments received after certification</t>
  </si>
  <si>
    <t>Total for Z</t>
  </si>
  <si>
    <t>Total for AA</t>
  </si>
  <si>
    <t>Total for Y</t>
  </si>
  <si>
    <t>Total for X</t>
  </si>
  <si>
    <t>Total for V</t>
  </si>
  <si>
    <t>Total for U</t>
  </si>
  <si>
    <t>Total for T</t>
  </si>
  <si>
    <t>Total for S</t>
  </si>
  <si>
    <t>Total for Q</t>
  </si>
  <si>
    <t>Total for P</t>
  </si>
  <si>
    <t>Total for F</t>
  </si>
  <si>
    <t>Total for D</t>
  </si>
  <si>
    <t>Total for B</t>
  </si>
  <si>
    <t>Total for C</t>
  </si>
  <si>
    <t xml:space="preserve">*1 year *11 payments per year *.08 hrs </t>
  </si>
  <si>
    <t>B.1 &amp; 2 674.8(c)</t>
  </si>
  <si>
    <t>B.3  674.8(d)</t>
  </si>
  <si>
    <t>34 CFR 674.8(d) Assignment of loans to ED</t>
  </si>
  <si>
    <t>34 CFR 674.16(d)(3) Expiration of the Master Prom Note - reporting</t>
  </si>
  <si>
    <t>B.3</t>
  </si>
  <si>
    <t>B.1 &amp; 2</t>
  </si>
  <si>
    <t>Sub-total for B</t>
  </si>
  <si>
    <t>Sub-total B</t>
  </si>
  <si>
    <t>Sub-total W</t>
  </si>
  <si>
    <t>Sub-total Y</t>
  </si>
  <si>
    <t>Total A:</t>
  </si>
  <si>
    <t>21*.08</t>
  </si>
  <si>
    <t>21*.17</t>
  </si>
  <si>
    <t>2*.03</t>
  </si>
  <si>
    <t>12*.5</t>
  </si>
  <si>
    <t>REVISED INVENTORY:</t>
  </si>
  <si>
    <t xml:space="preserve"> </t>
  </si>
  <si>
    <t xml:space="preserve">OMB.1845.0019.Table.02.08.11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</si>
</sst>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#,##0.0000"/>
    <numFmt numFmtId="170" formatCode="_(* #,##0.0_);_(* \(#,##0.0\);_(* &quot;-&quot;??_);_(@_)"/>
    <numFmt numFmtId="171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171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2"/>
  <sheetViews>
    <sheetView tabSelected="1" view="pageLayout" zoomScale="75" zoomScalePageLayoutView="75" workbookViewId="0" topLeftCell="A673">
      <selection activeCell="C676" sqref="C676"/>
    </sheetView>
  </sheetViews>
  <sheetFormatPr defaultColWidth="9.140625" defaultRowHeight="12.75"/>
  <cols>
    <col min="1" max="1" width="31.421875" style="0" customWidth="1"/>
    <col min="2" max="2" width="14.7109375" style="0" customWidth="1"/>
    <col min="3" max="3" width="16.57421875" style="6" customWidth="1"/>
    <col min="4" max="4" width="15.7109375" style="6" customWidth="1"/>
    <col min="5" max="5" width="15.57421875" style="6" customWidth="1"/>
    <col min="6" max="6" width="11.8515625" style="10" customWidth="1"/>
    <col min="7" max="7" width="28.421875" style="0" customWidth="1"/>
  </cols>
  <sheetData>
    <row r="1" spans="1:4" ht="13.5" thickBot="1">
      <c r="A1" s="5" t="s">
        <v>298</v>
      </c>
      <c r="B1" s="3"/>
      <c r="D1" s="14" t="s">
        <v>226</v>
      </c>
    </row>
    <row r="2" spans="1:7" ht="13.5" thickBot="1">
      <c r="A2" s="2" t="s">
        <v>0</v>
      </c>
      <c r="B2" s="2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16" t="s">
        <v>227</v>
      </c>
    </row>
    <row r="3" ht="12.75">
      <c r="A3" t="s">
        <v>20</v>
      </c>
    </row>
    <row r="4" ht="12.75">
      <c r="A4" t="s">
        <v>6</v>
      </c>
    </row>
    <row r="6" ht="12.75">
      <c r="A6" t="s">
        <v>7</v>
      </c>
    </row>
    <row r="7" spans="1:7" ht="51">
      <c r="A7" s="5" t="s">
        <v>36</v>
      </c>
      <c r="B7" s="4" t="s">
        <v>33</v>
      </c>
      <c r="C7" s="6">
        <v>26</v>
      </c>
      <c r="D7" s="6">
        <v>26</v>
      </c>
      <c r="E7" s="6">
        <v>0.08</v>
      </c>
      <c r="F7" s="10">
        <v>2</v>
      </c>
      <c r="G7" s="5" t="s">
        <v>40</v>
      </c>
    </row>
    <row r="8" spans="1:7" ht="51">
      <c r="A8" s="5" t="s">
        <v>37</v>
      </c>
      <c r="B8" s="4" t="s">
        <v>34</v>
      </c>
      <c r="C8" s="6">
        <v>512</v>
      </c>
      <c r="D8" s="6">
        <v>512</v>
      </c>
      <c r="E8" s="6">
        <v>0.08</v>
      </c>
      <c r="F8" s="10">
        <v>41</v>
      </c>
      <c r="G8" s="5" t="s">
        <v>40</v>
      </c>
    </row>
    <row r="9" spans="1:7" ht="102">
      <c r="A9" s="5" t="s">
        <v>38</v>
      </c>
      <c r="B9" s="4" t="s">
        <v>35</v>
      </c>
      <c r="C9" s="6">
        <v>103</v>
      </c>
      <c r="D9" s="6">
        <v>103</v>
      </c>
      <c r="E9" s="6">
        <v>0.08</v>
      </c>
      <c r="F9" s="10">
        <v>8</v>
      </c>
      <c r="G9" s="5" t="s">
        <v>40</v>
      </c>
    </row>
    <row r="10" spans="1:6" ht="12.75">
      <c r="A10" s="5" t="s">
        <v>39</v>
      </c>
      <c r="C10" s="6">
        <f>SUM(C7:C9)</f>
        <v>641</v>
      </c>
      <c r="D10" s="6">
        <f>SUM(D7:D9)</f>
        <v>641</v>
      </c>
      <c r="F10" s="10">
        <f>SUM(F7:F9)</f>
        <v>51</v>
      </c>
    </row>
    <row r="11" ht="12.75">
      <c r="A11" s="5"/>
    </row>
    <row r="12" spans="1:7" ht="63.75">
      <c r="A12" s="5" t="s">
        <v>46</v>
      </c>
      <c r="B12" s="4" t="s">
        <v>47</v>
      </c>
      <c r="C12" s="6">
        <v>902232</v>
      </c>
      <c r="D12" s="6">
        <v>902232</v>
      </c>
      <c r="E12" s="6">
        <v>0.33</v>
      </c>
      <c r="F12" s="10">
        <v>297737</v>
      </c>
      <c r="G12" s="5" t="s">
        <v>40</v>
      </c>
    </row>
    <row r="13" ht="12.75">
      <c r="A13" s="5"/>
    </row>
    <row r="14" spans="1:7" ht="76.5">
      <c r="A14" s="5" t="s">
        <v>255</v>
      </c>
      <c r="B14" s="4" t="s">
        <v>49</v>
      </c>
      <c r="C14" s="6">
        <v>739830</v>
      </c>
      <c r="D14" s="6">
        <v>739830</v>
      </c>
      <c r="E14" s="6">
        <v>0.25</v>
      </c>
      <c r="F14" s="10">
        <v>184958</v>
      </c>
      <c r="G14" s="5" t="s">
        <v>40</v>
      </c>
    </row>
    <row r="15" spans="1:7" ht="12.75">
      <c r="A15" s="5" t="s">
        <v>215</v>
      </c>
      <c r="B15" s="4"/>
      <c r="C15" s="6">
        <f>SUM(C12:C14)</f>
        <v>1642062</v>
      </c>
      <c r="D15" s="6">
        <f>SUM(D12:D14)</f>
        <v>1642062</v>
      </c>
      <c r="F15" s="10">
        <f>SUM(F12:F14)</f>
        <v>482695</v>
      </c>
      <c r="G15" s="5"/>
    </row>
    <row r="16" spans="1:7" ht="12.75">
      <c r="A16" s="5"/>
      <c r="B16" s="4"/>
      <c r="G16" s="5"/>
    </row>
    <row r="17" spans="1:7" ht="153">
      <c r="A17" s="5" t="s">
        <v>58</v>
      </c>
      <c r="B17" s="13" t="s">
        <v>59</v>
      </c>
      <c r="C17" s="14">
        <v>122</v>
      </c>
      <c r="D17" s="6">
        <v>122</v>
      </c>
      <c r="E17" s="6">
        <v>0.33</v>
      </c>
      <c r="F17" s="15">
        <v>40</v>
      </c>
      <c r="G17" s="6" t="s">
        <v>40</v>
      </c>
    </row>
    <row r="18" spans="1:2" ht="12.75">
      <c r="A18" s="5"/>
      <c r="B18" s="4"/>
    </row>
    <row r="19" spans="1:7" ht="89.25">
      <c r="A19" s="5" t="s">
        <v>63</v>
      </c>
      <c r="B19" s="4" t="s">
        <v>64</v>
      </c>
      <c r="C19" s="6">
        <v>81</v>
      </c>
      <c r="D19" s="6">
        <v>81</v>
      </c>
      <c r="E19" s="6">
        <v>0.33</v>
      </c>
      <c r="F19" s="10">
        <v>27</v>
      </c>
      <c r="G19" s="6" t="s">
        <v>40</v>
      </c>
    </row>
    <row r="20" ht="12.75">
      <c r="A20" s="5"/>
    </row>
    <row r="21" spans="1:7" ht="114.75">
      <c r="A21" s="5" t="s">
        <v>65</v>
      </c>
      <c r="B21" s="4" t="s">
        <v>66</v>
      </c>
      <c r="C21" s="6">
        <v>0</v>
      </c>
      <c r="D21" s="6">
        <v>0</v>
      </c>
      <c r="F21" s="10">
        <v>0</v>
      </c>
      <c r="G21" s="17" t="s">
        <v>71</v>
      </c>
    </row>
    <row r="22" spans="1:6" ht="12.75">
      <c r="A22" s="5" t="s">
        <v>209</v>
      </c>
      <c r="B22" s="4"/>
      <c r="C22" s="6">
        <f>SUM(C17:C21)</f>
        <v>203</v>
      </c>
      <c r="D22" s="6">
        <f>SUM(D17:D21)</f>
        <v>203</v>
      </c>
      <c r="F22" s="10">
        <f>SUM(F17:F21)</f>
        <v>67</v>
      </c>
    </row>
    <row r="23" spans="1:2" ht="12.75">
      <c r="A23" s="5"/>
      <c r="B23" s="4"/>
    </row>
    <row r="24" spans="1:7" ht="76.5">
      <c r="A24" s="5" t="s">
        <v>67</v>
      </c>
      <c r="B24" s="13" t="s">
        <v>229</v>
      </c>
      <c r="C24" s="6">
        <v>390010</v>
      </c>
      <c r="D24" s="6">
        <v>390010</v>
      </c>
      <c r="E24" s="6">
        <v>0.5</v>
      </c>
      <c r="F24" s="10">
        <v>195005</v>
      </c>
      <c r="G24" t="s">
        <v>40</v>
      </c>
    </row>
    <row r="25" spans="1:2" ht="12.75">
      <c r="A25" s="5"/>
      <c r="B25" s="4"/>
    </row>
    <row r="26" spans="1:7" ht="114.75">
      <c r="A26" s="5" t="s">
        <v>69</v>
      </c>
      <c r="B26" s="4" t="s">
        <v>70</v>
      </c>
      <c r="C26" s="6">
        <v>22035</v>
      </c>
      <c r="D26" s="6">
        <v>22035</v>
      </c>
      <c r="E26" s="6">
        <v>0.5</v>
      </c>
      <c r="F26" s="10">
        <v>11018</v>
      </c>
      <c r="G26" t="s">
        <v>40</v>
      </c>
    </row>
    <row r="27" spans="1:2" ht="12.75">
      <c r="A27" s="5"/>
      <c r="B27" s="4"/>
    </row>
    <row r="28" spans="1:7" ht="102">
      <c r="A28" s="5" t="s">
        <v>72</v>
      </c>
      <c r="B28" s="4" t="s">
        <v>73</v>
      </c>
      <c r="C28" s="6">
        <v>18533</v>
      </c>
      <c r="D28" s="6">
        <v>18533</v>
      </c>
      <c r="E28" s="6">
        <v>0.5</v>
      </c>
      <c r="F28" s="10">
        <v>9267</v>
      </c>
      <c r="G28" t="s">
        <v>40</v>
      </c>
    </row>
    <row r="29" spans="1:2" ht="12.75">
      <c r="A29" s="5"/>
      <c r="B29" s="4"/>
    </row>
    <row r="30" spans="1:7" ht="165.75">
      <c r="A30" s="5" t="s">
        <v>74</v>
      </c>
      <c r="B30" s="4" t="s">
        <v>97</v>
      </c>
      <c r="C30" s="6">
        <v>3742</v>
      </c>
      <c r="D30" s="6">
        <v>3742</v>
      </c>
      <c r="E30" s="6">
        <v>0.5</v>
      </c>
      <c r="F30" s="10">
        <v>1871</v>
      </c>
      <c r="G30" t="s">
        <v>40</v>
      </c>
    </row>
    <row r="31" spans="1:2" ht="12.75">
      <c r="A31" s="5"/>
      <c r="B31" s="4"/>
    </row>
    <row r="32" spans="1:7" ht="114.75">
      <c r="A32" s="5" t="s">
        <v>76</v>
      </c>
      <c r="B32" s="4" t="s">
        <v>75</v>
      </c>
      <c r="C32" s="6">
        <v>5239</v>
      </c>
      <c r="D32" s="6">
        <v>5239</v>
      </c>
      <c r="E32" s="6">
        <v>0.5</v>
      </c>
      <c r="F32" s="10">
        <v>2620</v>
      </c>
      <c r="G32" t="s">
        <v>40</v>
      </c>
    </row>
    <row r="33" spans="1:2" ht="12.75">
      <c r="A33" s="5"/>
      <c r="B33" s="4"/>
    </row>
    <row r="34" spans="1:7" ht="127.5">
      <c r="A34" s="5" t="s">
        <v>78</v>
      </c>
      <c r="B34" s="4" t="s">
        <v>77</v>
      </c>
      <c r="C34" s="6">
        <v>2</v>
      </c>
      <c r="D34" s="6">
        <v>2</v>
      </c>
      <c r="E34" s="6">
        <v>0.5</v>
      </c>
      <c r="F34" s="10">
        <v>1</v>
      </c>
      <c r="G34" t="s">
        <v>40</v>
      </c>
    </row>
    <row r="35" spans="1:2" ht="12.75">
      <c r="A35" s="5"/>
      <c r="B35" s="4"/>
    </row>
    <row r="36" spans="1:7" ht="114.75">
      <c r="A36" s="5" t="s">
        <v>80</v>
      </c>
      <c r="B36" s="4" t="s">
        <v>79</v>
      </c>
      <c r="C36" s="6">
        <v>0</v>
      </c>
      <c r="D36" s="6">
        <v>0</v>
      </c>
      <c r="F36" s="10">
        <v>0</v>
      </c>
      <c r="G36" t="s">
        <v>40</v>
      </c>
    </row>
    <row r="37" spans="1:2" ht="12.75">
      <c r="A37" s="5"/>
      <c r="B37" s="4"/>
    </row>
    <row r="38" spans="1:7" ht="89.25">
      <c r="A38" s="5" t="s">
        <v>82</v>
      </c>
      <c r="B38" s="4" t="s">
        <v>81</v>
      </c>
      <c r="C38" s="6">
        <v>0</v>
      </c>
      <c r="D38" s="6">
        <v>0</v>
      </c>
      <c r="F38" s="10">
        <v>0</v>
      </c>
      <c r="G38" t="s">
        <v>40</v>
      </c>
    </row>
    <row r="39" ht="12.75">
      <c r="A39" s="5"/>
    </row>
    <row r="40" spans="1:7" ht="127.5">
      <c r="A40" s="5" t="s">
        <v>83</v>
      </c>
      <c r="B40" s="4" t="s">
        <v>85</v>
      </c>
      <c r="C40" s="6">
        <v>26597</v>
      </c>
      <c r="D40" s="6">
        <v>26597</v>
      </c>
      <c r="E40" s="6">
        <v>0.5</v>
      </c>
      <c r="F40" s="10">
        <v>13299</v>
      </c>
      <c r="G40" t="s">
        <v>40</v>
      </c>
    </row>
    <row r="41" ht="12.75">
      <c r="A41" s="5"/>
    </row>
    <row r="42" spans="1:7" ht="76.5">
      <c r="A42" s="5" t="s">
        <v>84</v>
      </c>
      <c r="B42" s="4" t="s">
        <v>88</v>
      </c>
      <c r="C42" s="6">
        <v>0</v>
      </c>
      <c r="D42" s="6">
        <v>0</v>
      </c>
      <c r="F42" s="10">
        <v>0</v>
      </c>
      <c r="G42" t="s">
        <v>40</v>
      </c>
    </row>
    <row r="43" ht="12.75">
      <c r="A43" s="5"/>
    </row>
    <row r="44" spans="1:7" ht="76.5">
      <c r="A44" s="5" t="s">
        <v>86</v>
      </c>
      <c r="B44" s="4" t="s">
        <v>87</v>
      </c>
      <c r="C44" s="6">
        <v>48042</v>
      </c>
      <c r="D44" s="6">
        <v>48042</v>
      </c>
      <c r="E44" s="6">
        <v>0.5</v>
      </c>
      <c r="F44" s="10">
        <v>24021</v>
      </c>
      <c r="G44" t="s">
        <v>40</v>
      </c>
    </row>
    <row r="45" ht="12.75">
      <c r="A45" s="5"/>
    </row>
    <row r="46" spans="1:7" ht="63.75">
      <c r="A46" s="5" t="s">
        <v>90</v>
      </c>
      <c r="B46" s="4" t="s">
        <v>98</v>
      </c>
      <c r="C46" s="6">
        <v>1212</v>
      </c>
      <c r="D46" s="6">
        <v>1212</v>
      </c>
      <c r="E46" s="6">
        <v>0.5</v>
      </c>
      <c r="F46" s="10">
        <v>606</v>
      </c>
      <c r="G46" t="s">
        <v>40</v>
      </c>
    </row>
    <row r="47" ht="12.75">
      <c r="A47" s="5"/>
    </row>
    <row r="48" spans="1:7" ht="76.5">
      <c r="A48" s="5" t="s">
        <v>92</v>
      </c>
      <c r="B48" s="4" t="s">
        <v>91</v>
      </c>
      <c r="C48" s="6">
        <v>59</v>
      </c>
      <c r="D48" s="6">
        <v>59</v>
      </c>
      <c r="E48" s="6">
        <v>0.5</v>
      </c>
      <c r="F48" s="10">
        <v>30</v>
      </c>
      <c r="G48" t="s">
        <v>40</v>
      </c>
    </row>
    <row r="49" ht="12.75">
      <c r="A49" s="5"/>
    </row>
    <row r="50" spans="1:7" ht="51">
      <c r="A50" s="5" t="s">
        <v>94</v>
      </c>
      <c r="B50" s="4" t="s">
        <v>93</v>
      </c>
      <c r="C50" s="6">
        <v>420</v>
      </c>
      <c r="D50" s="6">
        <v>420</v>
      </c>
      <c r="E50" s="6">
        <v>0.5</v>
      </c>
      <c r="F50" s="10">
        <v>210</v>
      </c>
      <c r="G50" t="s">
        <v>40</v>
      </c>
    </row>
    <row r="51" ht="12.75">
      <c r="A51" s="5"/>
    </row>
    <row r="52" spans="1:7" ht="63.75">
      <c r="A52" s="5" t="s">
        <v>96</v>
      </c>
      <c r="B52" s="4" t="s">
        <v>95</v>
      </c>
      <c r="C52" s="6">
        <v>0</v>
      </c>
      <c r="D52" s="6">
        <v>0</v>
      </c>
      <c r="F52" s="10">
        <v>0</v>
      </c>
      <c r="G52" t="s">
        <v>40</v>
      </c>
    </row>
    <row r="53" spans="1:6" ht="12.75">
      <c r="A53" s="5" t="s">
        <v>208</v>
      </c>
      <c r="C53" s="6">
        <f>SUM(C24:C52)</f>
        <v>515891</v>
      </c>
      <c r="D53" s="6">
        <f>SUM(D24:D52)</f>
        <v>515891</v>
      </c>
      <c r="F53" s="10">
        <f>SUM(F24:F52)</f>
        <v>257948</v>
      </c>
    </row>
    <row r="54" ht="12.75">
      <c r="A54" s="5"/>
    </row>
    <row r="55" spans="1:7" ht="76.5">
      <c r="A55" s="5" t="s">
        <v>105</v>
      </c>
      <c r="B55" s="4" t="s">
        <v>262</v>
      </c>
      <c r="C55" s="6">
        <v>5970</v>
      </c>
      <c r="D55" s="6">
        <v>5970</v>
      </c>
      <c r="E55" s="6">
        <v>0.5</v>
      </c>
      <c r="F55" s="10">
        <v>2985</v>
      </c>
      <c r="G55" t="s">
        <v>40</v>
      </c>
    </row>
    <row r="56" spans="1:2" ht="12.75">
      <c r="A56" s="5"/>
      <c r="B56" s="4"/>
    </row>
    <row r="57" spans="1:7" ht="89.25">
      <c r="A57" s="5" t="s">
        <v>107</v>
      </c>
      <c r="B57" s="4" t="s">
        <v>111</v>
      </c>
      <c r="C57" s="6">
        <v>8</v>
      </c>
      <c r="D57" s="6">
        <v>8</v>
      </c>
      <c r="E57" s="6">
        <v>0.5</v>
      </c>
      <c r="F57" s="10">
        <v>4</v>
      </c>
      <c r="G57" t="s">
        <v>40</v>
      </c>
    </row>
    <row r="58" spans="1:2" ht="12.75">
      <c r="A58" s="5"/>
      <c r="B58" s="4"/>
    </row>
    <row r="59" spans="1:7" ht="76.5">
      <c r="A59" s="5" t="s">
        <v>108</v>
      </c>
      <c r="B59" s="4" t="s">
        <v>112</v>
      </c>
      <c r="C59" s="6">
        <v>0</v>
      </c>
      <c r="D59" s="6">
        <v>0</v>
      </c>
      <c r="F59" s="10">
        <v>0</v>
      </c>
      <c r="G59" t="s">
        <v>40</v>
      </c>
    </row>
    <row r="60" spans="1:2" ht="12.75">
      <c r="A60" s="5"/>
      <c r="B60" s="4"/>
    </row>
    <row r="61" spans="1:7" ht="76.5">
      <c r="A61" s="5" t="s">
        <v>109</v>
      </c>
      <c r="B61" s="4" t="s">
        <v>110</v>
      </c>
      <c r="C61" s="6">
        <v>0</v>
      </c>
      <c r="D61" s="6">
        <v>0</v>
      </c>
      <c r="F61" s="10">
        <v>0</v>
      </c>
      <c r="G61" t="s">
        <v>40</v>
      </c>
    </row>
    <row r="62" spans="1:2" ht="12.75">
      <c r="A62" s="5"/>
      <c r="B62" s="4"/>
    </row>
    <row r="63" spans="1:7" ht="102">
      <c r="A63" s="5" t="s">
        <v>113</v>
      </c>
      <c r="B63" s="4" t="s">
        <v>114</v>
      </c>
      <c r="C63" s="6">
        <v>20</v>
      </c>
      <c r="D63" s="6">
        <v>20</v>
      </c>
      <c r="E63" s="6">
        <v>0.5</v>
      </c>
      <c r="F63" s="10">
        <v>10</v>
      </c>
      <c r="G63" t="s">
        <v>40</v>
      </c>
    </row>
    <row r="64" spans="1:2" ht="12.75">
      <c r="A64" s="5"/>
      <c r="B64" s="4"/>
    </row>
    <row r="65" spans="1:7" ht="89.25">
      <c r="A65" s="5" t="s">
        <v>115</v>
      </c>
      <c r="B65" s="4" t="s">
        <v>116</v>
      </c>
      <c r="C65" s="6">
        <v>20</v>
      </c>
      <c r="D65" s="6">
        <v>20</v>
      </c>
      <c r="E65" s="6">
        <v>0.5</v>
      </c>
      <c r="F65" s="10">
        <v>10</v>
      </c>
      <c r="G65" t="s">
        <v>40</v>
      </c>
    </row>
    <row r="66" spans="1:2" ht="12.75">
      <c r="A66" s="5"/>
      <c r="B66" s="4"/>
    </row>
    <row r="67" spans="1:7" ht="89.25">
      <c r="A67" s="5" t="s">
        <v>117</v>
      </c>
      <c r="B67" s="4" t="s">
        <v>118</v>
      </c>
      <c r="C67" s="6">
        <v>1000</v>
      </c>
      <c r="D67" s="6">
        <v>1000</v>
      </c>
      <c r="E67" s="6">
        <v>1</v>
      </c>
      <c r="F67" s="10">
        <v>1000</v>
      </c>
      <c r="G67" t="s">
        <v>40</v>
      </c>
    </row>
    <row r="68" spans="1:2" ht="12.75">
      <c r="A68" s="5"/>
      <c r="B68" s="4"/>
    </row>
    <row r="69" spans="1:7" ht="89.25">
      <c r="A69" s="5" t="s">
        <v>119</v>
      </c>
      <c r="B69" s="4" t="s">
        <v>120</v>
      </c>
      <c r="C69" s="6">
        <v>12</v>
      </c>
      <c r="D69" s="6">
        <v>12</v>
      </c>
      <c r="E69" s="6">
        <v>0.5</v>
      </c>
      <c r="F69" s="10">
        <v>6</v>
      </c>
      <c r="G69" t="s">
        <v>40</v>
      </c>
    </row>
    <row r="70" spans="1:2" ht="12.75">
      <c r="A70" s="5"/>
      <c r="B70" s="4"/>
    </row>
    <row r="71" spans="1:7" ht="140.25">
      <c r="A71" s="5" t="s">
        <v>121</v>
      </c>
      <c r="B71" s="4" t="s">
        <v>122</v>
      </c>
      <c r="C71" s="6">
        <v>0</v>
      </c>
      <c r="D71" s="6">
        <v>0</v>
      </c>
      <c r="F71" s="10">
        <v>0</v>
      </c>
      <c r="G71" t="s">
        <v>40</v>
      </c>
    </row>
    <row r="72" spans="1:2" ht="12.75">
      <c r="A72" s="5"/>
      <c r="B72" s="4"/>
    </row>
    <row r="73" spans="1:7" ht="127.5">
      <c r="A73" s="5" t="s">
        <v>123</v>
      </c>
      <c r="B73" s="4" t="s">
        <v>124</v>
      </c>
      <c r="C73" s="6">
        <v>0</v>
      </c>
      <c r="D73" s="6">
        <v>0</v>
      </c>
      <c r="F73" s="10">
        <v>0</v>
      </c>
      <c r="G73" t="s">
        <v>40</v>
      </c>
    </row>
    <row r="74" spans="1:2" ht="12.75">
      <c r="A74" s="5"/>
      <c r="B74" s="4"/>
    </row>
    <row r="75" spans="1:7" ht="63.75">
      <c r="A75" s="5" t="s">
        <v>125</v>
      </c>
      <c r="B75" s="4" t="s">
        <v>126</v>
      </c>
      <c r="C75" s="6">
        <v>624</v>
      </c>
      <c r="D75" s="6">
        <v>624</v>
      </c>
      <c r="E75" s="6">
        <v>0.5</v>
      </c>
      <c r="F75" s="10">
        <v>312</v>
      </c>
      <c r="G75" t="s">
        <v>40</v>
      </c>
    </row>
    <row r="76" spans="1:6" ht="12.75">
      <c r="A76" s="5" t="s">
        <v>210</v>
      </c>
      <c r="C76" s="6">
        <f>SUM(C55:C75)</f>
        <v>7654</v>
      </c>
      <c r="D76" s="6">
        <f>SUM(D55:D75)</f>
        <v>7654</v>
      </c>
      <c r="F76" s="10">
        <f>SUM(F55:F75)</f>
        <v>4327</v>
      </c>
    </row>
    <row r="77" ht="12.75">
      <c r="A77" s="5"/>
    </row>
    <row r="78" spans="1:7" ht="114.75">
      <c r="A78" s="5" t="s">
        <v>127</v>
      </c>
      <c r="B78" s="4" t="s">
        <v>131</v>
      </c>
      <c r="C78" s="6">
        <v>439</v>
      </c>
      <c r="D78" s="6">
        <v>439</v>
      </c>
      <c r="E78" s="6">
        <v>0.5</v>
      </c>
      <c r="F78" s="10">
        <v>220</v>
      </c>
      <c r="G78" t="s">
        <v>40</v>
      </c>
    </row>
    <row r="79" spans="1:2" ht="12.75">
      <c r="A79" s="5"/>
      <c r="B79" s="4"/>
    </row>
    <row r="80" spans="1:7" ht="114.75">
      <c r="A80" s="5" t="s">
        <v>129</v>
      </c>
      <c r="B80" s="4" t="s">
        <v>130</v>
      </c>
      <c r="C80" s="6">
        <v>0</v>
      </c>
      <c r="D80" s="6">
        <v>0</v>
      </c>
      <c r="F80" s="10">
        <v>0</v>
      </c>
      <c r="G80" t="s">
        <v>40</v>
      </c>
    </row>
    <row r="81" spans="1:2" ht="12.75">
      <c r="A81" s="5"/>
      <c r="B81" s="4"/>
    </row>
    <row r="82" spans="1:7" ht="102">
      <c r="A82" s="5" t="s">
        <v>132</v>
      </c>
      <c r="B82" s="4" t="s">
        <v>133</v>
      </c>
      <c r="C82" s="6">
        <v>0</v>
      </c>
      <c r="D82" s="6">
        <v>0</v>
      </c>
      <c r="F82" s="10">
        <v>0</v>
      </c>
      <c r="G82" t="s">
        <v>40</v>
      </c>
    </row>
    <row r="83" spans="1:2" ht="12.75">
      <c r="A83" s="5"/>
      <c r="B83" s="4"/>
    </row>
    <row r="84" spans="1:7" ht="127.5">
      <c r="A84" s="5" t="s">
        <v>134</v>
      </c>
      <c r="B84" s="4" t="s">
        <v>135</v>
      </c>
      <c r="C84" s="6">
        <v>2</v>
      </c>
      <c r="D84" s="6">
        <v>2</v>
      </c>
      <c r="E84" s="6">
        <v>0.5</v>
      </c>
      <c r="F84" s="10">
        <v>1</v>
      </c>
      <c r="G84" t="s">
        <v>40</v>
      </c>
    </row>
    <row r="85" spans="1:2" ht="12.75">
      <c r="A85" s="5"/>
      <c r="B85" s="4"/>
    </row>
    <row r="86" spans="1:7" ht="114.75">
      <c r="A86" s="5" t="s">
        <v>136</v>
      </c>
      <c r="B86" s="4" t="s">
        <v>137</v>
      </c>
      <c r="C86" s="6">
        <v>2</v>
      </c>
      <c r="D86" s="6">
        <v>2</v>
      </c>
      <c r="E86" s="6">
        <v>0.5</v>
      </c>
      <c r="F86" s="10">
        <v>1</v>
      </c>
      <c r="G86" t="s">
        <v>40</v>
      </c>
    </row>
    <row r="87" spans="1:2" ht="12.75">
      <c r="A87" s="5"/>
      <c r="B87" s="4"/>
    </row>
    <row r="88" spans="1:7" ht="114.75">
      <c r="A88" s="5" t="s">
        <v>138</v>
      </c>
      <c r="B88" s="4" t="s">
        <v>139</v>
      </c>
      <c r="C88" s="6">
        <v>897</v>
      </c>
      <c r="D88" s="6">
        <v>897</v>
      </c>
      <c r="E88" s="6">
        <v>0.5</v>
      </c>
      <c r="F88" s="10">
        <v>449</v>
      </c>
      <c r="G88" t="s">
        <v>40</v>
      </c>
    </row>
    <row r="89" spans="1:2" ht="12.75">
      <c r="A89" s="5"/>
      <c r="B89" s="4"/>
    </row>
    <row r="90" spans="1:7" ht="114.75">
      <c r="A90" s="5" t="s">
        <v>140</v>
      </c>
      <c r="B90" s="4" t="s">
        <v>141</v>
      </c>
      <c r="C90" s="6">
        <v>1</v>
      </c>
      <c r="D90" s="6">
        <v>1</v>
      </c>
      <c r="E90" s="6">
        <v>0.5</v>
      </c>
      <c r="F90" s="10">
        <v>1</v>
      </c>
      <c r="G90" t="s">
        <v>40</v>
      </c>
    </row>
    <row r="92" spans="1:7" ht="102">
      <c r="A92" s="5" t="s">
        <v>142</v>
      </c>
      <c r="B92" s="4" t="s">
        <v>143</v>
      </c>
      <c r="C92" s="6">
        <v>84</v>
      </c>
      <c r="D92" s="6">
        <v>84</v>
      </c>
      <c r="E92" s="6">
        <v>0.5</v>
      </c>
      <c r="F92" s="10">
        <v>42</v>
      </c>
      <c r="G92" t="s">
        <v>40</v>
      </c>
    </row>
    <row r="93" spans="1:6" ht="12.75">
      <c r="A93" s="5" t="s">
        <v>211</v>
      </c>
      <c r="C93" s="6">
        <f>SUM(C78:C92)</f>
        <v>1425</v>
      </c>
      <c r="D93" s="6">
        <f>SUM(D78:D92)</f>
        <v>1425</v>
      </c>
      <c r="F93" s="18">
        <f>SUM(F78:F92)</f>
        <v>714</v>
      </c>
    </row>
    <row r="94" spans="1:6" ht="12.75">
      <c r="A94" s="5"/>
      <c r="F94" s="18"/>
    </row>
    <row r="95" spans="1:7" ht="89.25">
      <c r="A95" s="5" t="s">
        <v>144</v>
      </c>
      <c r="B95" s="4" t="s">
        <v>146</v>
      </c>
      <c r="C95" s="6">
        <v>138</v>
      </c>
      <c r="D95" s="6">
        <v>138</v>
      </c>
      <c r="E95" s="6">
        <v>0.5</v>
      </c>
      <c r="F95" s="18">
        <v>69</v>
      </c>
      <c r="G95" t="s">
        <v>40</v>
      </c>
    </row>
    <row r="96" spans="1:2" ht="12.75">
      <c r="A96" s="5"/>
      <c r="B96" s="4"/>
    </row>
    <row r="97" spans="1:7" ht="89.25">
      <c r="A97" s="5" t="s">
        <v>145</v>
      </c>
      <c r="B97" s="4" t="s">
        <v>147</v>
      </c>
      <c r="C97" s="6">
        <v>0</v>
      </c>
      <c r="D97" s="6">
        <v>0</v>
      </c>
      <c r="F97" s="10">
        <v>0</v>
      </c>
      <c r="G97" s="5" t="s">
        <v>71</v>
      </c>
    </row>
    <row r="98" spans="1:2" ht="12.75">
      <c r="A98" s="5"/>
      <c r="B98" s="4"/>
    </row>
    <row r="99" spans="1:7" ht="89.25">
      <c r="A99" s="5" t="s">
        <v>149</v>
      </c>
      <c r="B99" s="4" t="s">
        <v>151</v>
      </c>
      <c r="C99" s="6">
        <v>0</v>
      </c>
      <c r="D99" s="6">
        <v>0</v>
      </c>
      <c r="F99" s="10">
        <v>0</v>
      </c>
      <c r="G99" t="s">
        <v>40</v>
      </c>
    </row>
    <row r="100" spans="1:2" ht="12.75">
      <c r="A100" s="5"/>
      <c r="B100" s="4"/>
    </row>
    <row r="101" spans="1:7" ht="114.75">
      <c r="A101" s="5" t="s">
        <v>150</v>
      </c>
      <c r="B101" s="4" t="s">
        <v>152</v>
      </c>
      <c r="C101" s="6">
        <v>0</v>
      </c>
      <c r="D101" s="6">
        <v>0</v>
      </c>
      <c r="F101" s="10">
        <v>0</v>
      </c>
      <c r="G101" t="s">
        <v>40</v>
      </c>
    </row>
    <row r="102" spans="1:2" ht="12.75">
      <c r="A102" s="5"/>
      <c r="B102" s="4"/>
    </row>
    <row r="103" spans="1:7" ht="89.25">
      <c r="A103" s="5" t="s">
        <v>153</v>
      </c>
      <c r="B103" s="4" t="s">
        <v>154</v>
      </c>
      <c r="C103" s="6">
        <v>13</v>
      </c>
      <c r="D103" s="6">
        <v>13</v>
      </c>
      <c r="E103" s="6">
        <v>0.5</v>
      </c>
      <c r="F103" s="10">
        <v>7</v>
      </c>
      <c r="G103" t="s">
        <v>40</v>
      </c>
    </row>
    <row r="104" spans="1:6" ht="12.75">
      <c r="A104" s="5" t="s">
        <v>216</v>
      </c>
      <c r="C104" s="6">
        <f>SUM(C95:C103)</f>
        <v>151</v>
      </c>
      <c r="D104" s="6">
        <f>SUM(D95:D103)</f>
        <v>151</v>
      </c>
      <c r="F104" s="10">
        <f>SUM(F95:F103)</f>
        <v>76</v>
      </c>
    </row>
    <row r="105" spans="1:6" ht="12.75">
      <c r="A105" s="5"/>
      <c r="F105" s="6"/>
    </row>
    <row r="106" spans="1:7" ht="51">
      <c r="A106" s="5" t="s">
        <v>155</v>
      </c>
      <c r="B106" s="4" t="s">
        <v>158</v>
      </c>
      <c r="C106" s="6">
        <v>543418</v>
      </c>
      <c r="D106" s="6">
        <v>543418</v>
      </c>
      <c r="E106" s="6">
        <v>0.17</v>
      </c>
      <c r="F106" s="10">
        <v>92381</v>
      </c>
      <c r="G106" t="s">
        <v>40</v>
      </c>
    </row>
    <row r="107" spans="1:2" ht="12.75">
      <c r="A107" s="5"/>
      <c r="B107" s="4"/>
    </row>
    <row r="108" spans="1:7" ht="127.5">
      <c r="A108" s="5" t="s">
        <v>157</v>
      </c>
      <c r="B108" s="4" t="s">
        <v>159</v>
      </c>
      <c r="C108" s="6">
        <v>390010</v>
      </c>
      <c r="D108" s="6">
        <v>390010</v>
      </c>
      <c r="E108" s="6">
        <v>0.17</v>
      </c>
      <c r="F108" s="10">
        <v>66302</v>
      </c>
      <c r="G108" t="s">
        <v>40</v>
      </c>
    </row>
    <row r="109" spans="1:2" ht="12.75">
      <c r="A109" s="5"/>
      <c r="B109" s="4"/>
    </row>
    <row r="110" spans="1:7" ht="191.25">
      <c r="A110" s="5" t="s">
        <v>160</v>
      </c>
      <c r="B110" s="4" t="s">
        <v>161</v>
      </c>
      <c r="C110" s="6">
        <v>39010</v>
      </c>
      <c r="D110" s="6">
        <v>39010</v>
      </c>
      <c r="E110" s="6">
        <v>0.17</v>
      </c>
      <c r="F110" s="10">
        <v>6632</v>
      </c>
      <c r="G110" t="s">
        <v>40</v>
      </c>
    </row>
    <row r="111" spans="1:6" ht="12.75">
      <c r="A111" s="5" t="s">
        <v>212</v>
      </c>
      <c r="C111" s="6">
        <f>SUM(C106:C110)</f>
        <v>972438</v>
      </c>
      <c r="D111" s="6">
        <f>SUM(D106:D110)</f>
        <v>972438</v>
      </c>
      <c r="F111" s="10">
        <f>SUM(F106:F110)</f>
        <v>165315</v>
      </c>
    </row>
    <row r="112" ht="12.75">
      <c r="A112" s="5"/>
    </row>
    <row r="113" spans="1:2" ht="38.25">
      <c r="A113" s="5" t="s">
        <v>163</v>
      </c>
      <c r="B113" s="4" t="s">
        <v>162</v>
      </c>
    </row>
    <row r="114" spans="1:2" ht="12.75">
      <c r="A114" s="5"/>
      <c r="B114" s="4"/>
    </row>
    <row r="115" spans="1:7" ht="51">
      <c r="A115" s="5" t="s">
        <v>164</v>
      </c>
      <c r="B115" s="4" t="s">
        <v>165</v>
      </c>
      <c r="C115" s="6">
        <v>0</v>
      </c>
      <c r="D115" s="6">
        <v>0</v>
      </c>
      <c r="F115" s="10">
        <v>0</v>
      </c>
      <c r="G115" t="s">
        <v>40</v>
      </c>
    </row>
    <row r="116" spans="1:2" ht="12.75">
      <c r="A116" s="5"/>
      <c r="B116" s="4"/>
    </row>
    <row r="117" spans="1:7" ht="89.25">
      <c r="A117" s="5" t="s">
        <v>166</v>
      </c>
      <c r="B117" s="4" t="s">
        <v>167</v>
      </c>
      <c r="C117" s="6">
        <v>105</v>
      </c>
      <c r="D117" s="6">
        <v>105</v>
      </c>
      <c r="E117" s="6">
        <v>0.5</v>
      </c>
      <c r="F117" s="10">
        <v>53</v>
      </c>
      <c r="G117" t="s">
        <v>40</v>
      </c>
    </row>
    <row r="118" spans="1:2" ht="12.75">
      <c r="A118" s="5"/>
      <c r="B118" s="4"/>
    </row>
    <row r="119" spans="1:7" ht="76.5">
      <c r="A119" s="5" t="s">
        <v>168</v>
      </c>
      <c r="B119" s="4" t="s">
        <v>170</v>
      </c>
      <c r="C119" s="6">
        <v>36</v>
      </c>
      <c r="D119" s="6">
        <v>36</v>
      </c>
      <c r="E119" s="6">
        <v>0.5</v>
      </c>
      <c r="F119" s="10">
        <v>18</v>
      </c>
      <c r="G119" t="s">
        <v>40</v>
      </c>
    </row>
    <row r="120" spans="1:2" ht="12.75">
      <c r="A120" s="5"/>
      <c r="B120" s="4"/>
    </row>
    <row r="121" spans="1:7" ht="76.5">
      <c r="A121" s="5" t="s">
        <v>172</v>
      </c>
      <c r="B121" s="4" t="s">
        <v>171</v>
      </c>
      <c r="C121" s="6">
        <v>0</v>
      </c>
      <c r="D121" s="6">
        <v>0</v>
      </c>
      <c r="F121" s="10">
        <v>0</v>
      </c>
      <c r="G121" t="s">
        <v>40</v>
      </c>
    </row>
    <row r="122" spans="1:2" ht="12.75">
      <c r="A122" s="5"/>
      <c r="B122" s="4"/>
    </row>
    <row r="123" spans="1:7" ht="63.75">
      <c r="A123" s="5" t="s">
        <v>173</v>
      </c>
      <c r="B123" s="4" t="s">
        <v>174</v>
      </c>
      <c r="C123" s="6">
        <v>0</v>
      </c>
      <c r="D123" s="6">
        <v>0</v>
      </c>
      <c r="F123" s="10">
        <v>0</v>
      </c>
      <c r="G123" t="s">
        <v>40</v>
      </c>
    </row>
    <row r="124" spans="1:2" ht="12.75">
      <c r="A124" s="5"/>
      <c r="B124" s="4"/>
    </row>
    <row r="125" spans="1:7" ht="63.75">
      <c r="A125" s="5" t="s">
        <v>175</v>
      </c>
      <c r="B125" s="4" t="s">
        <v>176</v>
      </c>
      <c r="C125" s="6">
        <v>0</v>
      </c>
      <c r="D125" s="6">
        <v>0</v>
      </c>
      <c r="F125" s="10">
        <v>0</v>
      </c>
      <c r="G125" t="s">
        <v>40</v>
      </c>
    </row>
    <row r="126" spans="1:2" ht="12.75">
      <c r="A126" s="5"/>
      <c r="B126" s="4"/>
    </row>
    <row r="127" spans="1:7" ht="89.25">
      <c r="A127" s="5" t="s">
        <v>177</v>
      </c>
      <c r="B127" s="4" t="s">
        <v>179</v>
      </c>
      <c r="C127" s="6">
        <v>0</v>
      </c>
      <c r="D127" s="6">
        <v>0</v>
      </c>
      <c r="F127" s="10">
        <v>0</v>
      </c>
      <c r="G127" t="s">
        <v>40</v>
      </c>
    </row>
    <row r="128" spans="1:2" ht="12.75">
      <c r="A128" s="5"/>
      <c r="B128" s="4"/>
    </row>
    <row r="129" spans="1:7" ht="89.25">
      <c r="A129" s="5" t="s">
        <v>178</v>
      </c>
      <c r="B129" s="4" t="s">
        <v>180</v>
      </c>
      <c r="C129" s="6">
        <v>0</v>
      </c>
      <c r="D129" s="6">
        <v>0</v>
      </c>
      <c r="F129" s="10">
        <v>0</v>
      </c>
      <c r="G129" t="s">
        <v>40</v>
      </c>
    </row>
    <row r="130" spans="1:2" ht="12.75">
      <c r="A130" s="5"/>
      <c r="B130" s="4"/>
    </row>
    <row r="131" spans="1:6" ht="12.75">
      <c r="A131" s="5" t="s">
        <v>213</v>
      </c>
      <c r="C131" s="6">
        <f>SUM(C119:C130)</f>
        <v>36</v>
      </c>
      <c r="D131" s="6">
        <f>SUM(D119:D130)</f>
        <v>36</v>
      </c>
      <c r="F131" s="10">
        <f>SUM(F119:F130)</f>
        <v>18</v>
      </c>
    </row>
    <row r="132" spans="1:6" ht="12.75">
      <c r="A132" s="5"/>
      <c r="F132" s="6"/>
    </row>
    <row r="133" spans="1:7" ht="51">
      <c r="A133" s="5" t="s">
        <v>183</v>
      </c>
      <c r="B133" s="4" t="s">
        <v>184</v>
      </c>
      <c r="C133" s="6">
        <v>0</v>
      </c>
      <c r="D133" s="6">
        <v>0</v>
      </c>
      <c r="F133" s="10">
        <v>0</v>
      </c>
      <c r="G133" s="5" t="s">
        <v>228</v>
      </c>
    </row>
    <row r="134" spans="1:2" ht="12.75">
      <c r="A134" s="5"/>
      <c r="B134" s="4"/>
    </row>
    <row r="135" spans="1:7" ht="89.25">
      <c r="A135" s="5" t="s">
        <v>185</v>
      </c>
      <c r="B135" s="4" t="s">
        <v>186</v>
      </c>
      <c r="C135" s="6">
        <v>677915</v>
      </c>
      <c r="D135" s="6">
        <v>677915</v>
      </c>
      <c r="E135" s="6" t="s">
        <v>292</v>
      </c>
      <c r="F135" s="10">
        <v>1138897</v>
      </c>
      <c r="G135" s="5" t="s">
        <v>40</v>
      </c>
    </row>
    <row r="136" spans="1:2" ht="12.75">
      <c r="A136" s="5"/>
      <c r="B136" s="4"/>
    </row>
    <row r="137" spans="1:7" ht="89.25">
      <c r="A137" s="5" t="s">
        <v>188</v>
      </c>
      <c r="B137" s="4" t="s">
        <v>189</v>
      </c>
      <c r="C137" s="6">
        <v>3263</v>
      </c>
      <c r="D137" s="6">
        <v>3263</v>
      </c>
      <c r="E137" s="6">
        <v>0.75</v>
      </c>
      <c r="F137" s="10">
        <v>2447</v>
      </c>
      <c r="G137" s="5" t="s">
        <v>71</v>
      </c>
    </row>
    <row r="138" spans="1:2" ht="12.75">
      <c r="A138" s="5"/>
      <c r="B138" s="4"/>
    </row>
    <row r="139" spans="1:7" ht="89.25">
      <c r="A139" s="5" t="s">
        <v>190</v>
      </c>
      <c r="B139" s="4" t="s">
        <v>191</v>
      </c>
      <c r="C139" s="6">
        <v>0</v>
      </c>
      <c r="D139" s="6">
        <v>0</v>
      </c>
      <c r="F139" s="10">
        <v>0</v>
      </c>
      <c r="G139" s="5" t="s">
        <v>228</v>
      </c>
    </row>
    <row r="140" spans="1:2" ht="12.75">
      <c r="A140" s="5"/>
      <c r="B140" s="4"/>
    </row>
    <row r="141" spans="1:7" ht="38.25">
      <c r="A141" s="5" t="s">
        <v>192</v>
      </c>
      <c r="B141" s="4" t="s">
        <v>193</v>
      </c>
      <c r="F141" s="10">
        <v>0</v>
      </c>
      <c r="G141" s="5" t="s">
        <v>228</v>
      </c>
    </row>
    <row r="142" spans="1:2" ht="12.75">
      <c r="A142" s="5"/>
      <c r="B142" s="4"/>
    </row>
    <row r="143" spans="1:7" ht="63.75">
      <c r="A143" s="5" t="s">
        <v>194</v>
      </c>
      <c r="B143" s="4" t="s">
        <v>195</v>
      </c>
      <c r="C143" s="6">
        <v>0</v>
      </c>
      <c r="D143" s="6">
        <v>0</v>
      </c>
      <c r="F143" s="10">
        <v>0</v>
      </c>
      <c r="G143" s="5" t="s">
        <v>228</v>
      </c>
    </row>
    <row r="144" spans="1:7" ht="12.75">
      <c r="A144" s="5" t="s">
        <v>289</v>
      </c>
      <c r="B144" s="4"/>
      <c r="G144" s="5"/>
    </row>
    <row r="145" spans="1:7" ht="12.75">
      <c r="A145" s="5"/>
      <c r="B145" s="4"/>
      <c r="G145" s="5"/>
    </row>
    <row r="146" spans="1:7" ht="12.75">
      <c r="A146" s="5" t="s">
        <v>196</v>
      </c>
      <c r="B146" s="4"/>
      <c r="G146" s="5"/>
    </row>
    <row r="147" spans="1:2" ht="12.75">
      <c r="A147" s="5"/>
      <c r="B147" s="4"/>
    </row>
    <row r="148" spans="1:7" ht="63.75">
      <c r="A148" s="5" t="s">
        <v>197</v>
      </c>
      <c r="B148" s="4" t="s">
        <v>198</v>
      </c>
      <c r="C148" s="6" t="s">
        <v>199</v>
      </c>
      <c r="F148" s="10">
        <v>0</v>
      </c>
      <c r="G148" s="5" t="s">
        <v>228</v>
      </c>
    </row>
    <row r="149" spans="1:2" ht="12.75">
      <c r="A149" s="5"/>
      <c r="B149" s="4"/>
    </row>
    <row r="150" spans="1:7" ht="63.75">
      <c r="A150" s="5" t="s">
        <v>200</v>
      </c>
      <c r="B150" s="4" t="s">
        <v>201</v>
      </c>
      <c r="C150" s="6">
        <v>0</v>
      </c>
      <c r="D150" s="6">
        <v>0</v>
      </c>
      <c r="F150" s="10">
        <v>0</v>
      </c>
      <c r="G150" s="5" t="s">
        <v>228</v>
      </c>
    </row>
    <row r="151" spans="1:7" ht="12.75">
      <c r="A151" s="5" t="s">
        <v>290</v>
      </c>
      <c r="B151" s="4"/>
      <c r="G151" s="5"/>
    </row>
    <row r="152" spans="1:2" ht="12.75">
      <c r="A152" s="6"/>
      <c r="B152" s="4"/>
    </row>
    <row r="153" spans="1:7" ht="51">
      <c r="A153" s="5" t="s">
        <v>202</v>
      </c>
      <c r="B153" s="4" t="s">
        <v>203</v>
      </c>
      <c r="C153" s="6">
        <v>0</v>
      </c>
      <c r="D153" s="6">
        <v>0</v>
      </c>
      <c r="F153" s="10">
        <v>0</v>
      </c>
      <c r="G153" s="5" t="s">
        <v>228</v>
      </c>
    </row>
    <row r="154" spans="1:2" ht="12.75">
      <c r="A154" s="5"/>
      <c r="B154" s="4"/>
    </row>
    <row r="155" spans="1:7" ht="51">
      <c r="A155" s="5" t="s">
        <v>204</v>
      </c>
      <c r="B155" s="4" t="s">
        <v>205</v>
      </c>
      <c r="C155" s="6">
        <v>1451213</v>
      </c>
      <c r="D155" s="6">
        <v>1451213</v>
      </c>
      <c r="E155" s="6" t="s">
        <v>294</v>
      </c>
      <c r="F155" s="10">
        <v>87073</v>
      </c>
      <c r="G155" s="5" t="s">
        <v>71</v>
      </c>
    </row>
    <row r="156" spans="1:6" ht="12.75">
      <c r="A156" s="5" t="s">
        <v>214</v>
      </c>
      <c r="C156" s="6">
        <f>SUM(C153:C155)</f>
        <v>1451213</v>
      </c>
      <c r="D156" s="6">
        <f>SUM(D153:D155)</f>
        <v>1451213</v>
      </c>
      <c r="F156" s="10">
        <f>SUM(F153:F155)</f>
        <v>87073</v>
      </c>
    </row>
    <row r="157" ht="12.75">
      <c r="A157" s="5"/>
    </row>
    <row r="158" spans="1:6" ht="51">
      <c r="A158" t="s">
        <v>206</v>
      </c>
      <c r="B158" s="4" t="s">
        <v>205</v>
      </c>
      <c r="C158" s="6">
        <v>0</v>
      </c>
      <c r="D158" s="6">
        <v>0</v>
      </c>
      <c r="F158" s="10">
        <v>0</v>
      </c>
    </row>
    <row r="160" spans="1:6" ht="12.75">
      <c r="A160" s="22" t="s">
        <v>257</v>
      </c>
      <c r="C160" s="6">
        <f>C10+C15+C22+C53+C76+C93+C104+C111+C115+C117+C131+C134+C135+C137+C139+C144+C146+C151+C156+C158</f>
        <v>5272997</v>
      </c>
      <c r="D160" s="6">
        <f>D10+D15+D22+D53+D76+D93+D104+D111+D115+D117+D131+D134+D135+D137+D139+D144+D146+D151+D156+D158</f>
        <v>5272997</v>
      </c>
      <c r="F160" s="6">
        <f>F10+F15+F22+F53+F76+F93+F104+F111+F115+F117+F131+F134+F135+F137+F139+F144+F146+F151+F156+F158</f>
        <v>2139681</v>
      </c>
    </row>
    <row r="161" ht="12.75">
      <c r="F161" s="6"/>
    </row>
    <row r="162" ht="12.75">
      <c r="A162" t="s">
        <v>8</v>
      </c>
    </row>
    <row r="163" ht="12.75">
      <c r="A163" t="s">
        <v>9</v>
      </c>
    </row>
    <row r="164" spans="1:7" ht="51">
      <c r="A164" s="5" t="s">
        <v>36</v>
      </c>
      <c r="B164" s="4" t="s">
        <v>33</v>
      </c>
      <c r="C164" s="6">
        <v>2</v>
      </c>
      <c r="D164" s="6">
        <v>2</v>
      </c>
      <c r="E164" s="6">
        <v>0.08</v>
      </c>
      <c r="F164" s="10">
        <v>0</v>
      </c>
      <c r="G164" s="5" t="s">
        <v>40</v>
      </c>
    </row>
    <row r="165" spans="1:7" ht="51">
      <c r="A165" s="5" t="s">
        <v>37</v>
      </c>
      <c r="B165" s="4" t="s">
        <v>34</v>
      </c>
      <c r="C165" s="6">
        <v>14</v>
      </c>
      <c r="D165" s="6">
        <v>14</v>
      </c>
      <c r="E165" s="6">
        <v>0.08</v>
      </c>
      <c r="F165" s="10">
        <v>1</v>
      </c>
      <c r="G165" s="5" t="s">
        <v>40</v>
      </c>
    </row>
    <row r="166" spans="1:7" ht="102">
      <c r="A166" s="5" t="s">
        <v>38</v>
      </c>
      <c r="B166" s="4" t="s">
        <v>35</v>
      </c>
      <c r="C166" s="6">
        <v>14</v>
      </c>
      <c r="D166" s="6">
        <v>14</v>
      </c>
      <c r="E166" s="6">
        <v>0.08</v>
      </c>
      <c r="F166" s="10">
        <v>1</v>
      </c>
      <c r="G166" s="5" t="s">
        <v>40</v>
      </c>
    </row>
    <row r="167" spans="1:6" ht="12.75">
      <c r="A167" s="5" t="s">
        <v>39</v>
      </c>
      <c r="C167" s="6">
        <f>SUM(C164:C166)</f>
        <v>30</v>
      </c>
      <c r="D167" s="6">
        <f>SUM(D164:D166)</f>
        <v>30</v>
      </c>
      <c r="F167" s="10">
        <f>SUM(F164:F166)</f>
        <v>2</v>
      </c>
    </row>
    <row r="169" spans="1:7" ht="25.5">
      <c r="A169" s="5" t="s">
        <v>286</v>
      </c>
      <c r="B169" s="4" t="s">
        <v>41</v>
      </c>
      <c r="C169" s="6">
        <v>148</v>
      </c>
      <c r="D169" s="6">
        <v>148</v>
      </c>
      <c r="E169" s="6">
        <v>4</v>
      </c>
      <c r="F169" s="10">
        <v>592</v>
      </c>
      <c r="G169" s="5" t="s">
        <v>40</v>
      </c>
    </row>
    <row r="170" spans="1:7" ht="38.25">
      <c r="A170" s="23" t="s">
        <v>285</v>
      </c>
      <c r="B170" s="25" t="s">
        <v>283</v>
      </c>
      <c r="C170" s="26">
        <v>3</v>
      </c>
      <c r="D170" s="26">
        <v>3</v>
      </c>
      <c r="E170" s="26">
        <v>0.5</v>
      </c>
      <c r="F170" s="27">
        <v>2</v>
      </c>
      <c r="G170" s="23" t="s">
        <v>40</v>
      </c>
    </row>
    <row r="171" spans="1:7" ht="12.75">
      <c r="A171" s="23" t="s">
        <v>287</v>
      </c>
      <c r="B171" s="25"/>
      <c r="C171" s="26">
        <f>SUM(C169:C170)</f>
        <v>151</v>
      </c>
      <c r="D171" s="26">
        <f>SUM(D169:D170)</f>
        <v>151</v>
      </c>
      <c r="E171" s="26"/>
      <c r="F171" s="26">
        <f>SUM(F169:F170)</f>
        <v>594</v>
      </c>
      <c r="G171" s="23"/>
    </row>
    <row r="172" spans="2:7" ht="12.75">
      <c r="B172" s="28"/>
      <c r="C172" s="29"/>
      <c r="D172" s="29"/>
      <c r="E172" s="29"/>
      <c r="F172" s="30"/>
      <c r="G172" s="31"/>
    </row>
    <row r="173" spans="1:7" ht="76.5">
      <c r="A173" t="s">
        <v>42</v>
      </c>
      <c r="B173" s="4" t="s">
        <v>43</v>
      </c>
      <c r="C173" s="6">
        <v>148</v>
      </c>
      <c r="D173" s="6">
        <v>148</v>
      </c>
      <c r="E173" s="6">
        <v>0.5</v>
      </c>
      <c r="F173" s="10">
        <v>74</v>
      </c>
      <c r="G173" s="5" t="s">
        <v>71</v>
      </c>
    </row>
    <row r="174" ht="12.75">
      <c r="B174" s="4"/>
    </row>
    <row r="175" spans="1:7" ht="38.25">
      <c r="A175" t="s">
        <v>44</v>
      </c>
      <c r="B175" s="4" t="s">
        <v>45</v>
      </c>
      <c r="C175" s="6">
        <v>15</v>
      </c>
      <c r="D175" s="6">
        <v>15</v>
      </c>
      <c r="E175">
        <v>0.33</v>
      </c>
      <c r="F175" s="10">
        <v>15</v>
      </c>
      <c r="G175" s="5" t="s">
        <v>40</v>
      </c>
    </row>
    <row r="176" ht="12.75">
      <c r="B176" s="4"/>
    </row>
    <row r="177" spans="1:7" ht="63.75">
      <c r="A177" s="5" t="s">
        <v>46</v>
      </c>
      <c r="B177" s="4" t="s">
        <v>47</v>
      </c>
      <c r="C177" s="6">
        <v>58645</v>
      </c>
      <c r="D177" s="6">
        <v>58645</v>
      </c>
      <c r="E177" s="6">
        <v>0.33</v>
      </c>
      <c r="F177" s="10">
        <v>19353</v>
      </c>
      <c r="G177" t="s">
        <v>71</v>
      </c>
    </row>
    <row r="178" ht="12.75">
      <c r="B178" s="4"/>
    </row>
    <row r="179" spans="1:7" ht="76.5">
      <c r="A179" t="s">
        <v>48</v>
      </c>
      <c r="B179" s="4" t="s">
        <v>49</v>
      </c>
      <c r="C179" s="6">
        <v>48089</v>
      </c>
      <c r="D179" s="6">
        <v>48089</v>
      </c>
      <c r="E179" s="6">
        <v>0.08</v>
      </c>
      <c r="F179" s="10">
        <v>3847</v>
      </c>
      <c r="G179" s="5" t="s">
        <v>71</v>
      </c>
    </row>
    <row r="180" spans="2:7" ht="12.75">
      <c r="B180" s="4"/>
      <c r="G180" s="4"/>
    </row>
    <row r="181" spans="1:7" ht="63.75">
      <c r="A181" t="s">
        <v>50</v>
      </c>
      <c r="B181" s="4" t="s">
        <v>51</v>
      </c>
      <c r="C181" s="6">
        <v>58645</v>
      </c>
      <c r="D181" s="6">
        <v>58645</v>
      </c>
      <c r="E181" s="19" t="s">
        <v>256</v>
      </c>
      <c r="F181" s="10">
        <v>51608</v>
      </c>
      <c r="G181" s="5" t="s">
        <v>40</v>
      </c>
    </row>
    <row r="182" spans="2:7" ht="12.75">
      <c r="B182" s="4"/>
      <c r="G182" s="4"/>
    </row>
    <row r="183" spans="1:7" ht="76.5">
      <c r="A183" s="5" t="s">
        <v>52</v>
      </c>
      <c r="B183" s="13" t="s">
        <v>53</v>
      </c>
      <c r="C183" s="6">
        <v>148</v>
      </c>
      <c r="D183" s="6">
        <v>148</v>
      </c>
      <c r="E183" s="14" t="s">
        <v>246</v>
      </c>
      <c r="F183" s="10">
        <v>9</v>
      </c>
      <c r="G183" s="5" t="s">
        <v>40</v>
      </c>
    </row>
    <row r="184" spans="1:7" ht="12.75">
      <c r="A184" s="5" t="s">
        <v>215</v>
      </c>
      <c r="C184" s="6">
        <f>SUM(C177:C183)</f>
        <v>165527</v>
      </c>
      <c r="D184" s="6">
        <f>SUM(D177:D183)</f>
        <v>165527</v>
      </c>
      <c r="F184" s="10">
        <f>SUM(F177:F183)</f>
        <v>74817</v>
      </c>
      <c r="G184" s="4"/>
    </row>
    <row r="185" spans="2:7" ht="12.75">
      <c r="B185" s="4"/>
      <c r="G185" s="4"/>
    </row>
    <row r="186" spans="1:7" ht="102">
      <c r="A186" s="5" t="s">
        <v>55</v>
      </c>
      <c r="B186" s="13" t="s">
        <v>56</v>
      </c>
      <c r="C186" s="6">
        <v>148</v>
      </c>
      <c r="D186" s="6">
        <v>148</v>
      </c>
      <c r="E186" s="14" t="s">
        <v>57</v>
      </c>
      <c r="F186" s="10">
        <v>5</v>
      </c>
      <c r="G186" s="5" t="s">
        <v>71</v>
      </c>
    </row>
    <row r="187" spans="2:7" ht="12.75">
      <c r="B187" s="4"/>
      <c r="G187" s="4"/>
    </row>
    <row r="188" spans="1:7" ht="25.5">
      <c r="A188" s="5" t="s">
        <v>60</v>
      </c>
      <c r="B188" s="4" t="s">
        <v>62</v>
      </c>
      <c r="G188" s="13" t="s">
        <v>228</v>
      </c>
    </row>
    <row r="189" spans="2:7" ht="12.75">
      <c r="B189" s="4"/>
      <c r="G189" s="4"/>
    </row>
    <row r="190" spans="1:7" ht="25.5">
      <c r="A190" s="5" t="s">
        <v>61</v>
      </c>
      <c r="B190" s="4" t="s">
        <v>62</v>
      </c>
      <c r="G190" s="13" t="s">
        <v>228</v>
      </c>
    </row>
    <row r="191" spans="2:7" ht="12.75">
      <c r="B191" s="4"/>
      <c r="G191" s="4"/>
    </row>
    <row r="192" spans="1:7" ht="153">
      <c r="A192" s="5" t="s">
        <v>58</v>
      </c>
      <c r="B192" s="13" t="s">
        <v>59</v>
      </c>
      <c r="C192" s="14">
        <v>75</v>
      </c>
      <c r="D192" s="6">
        <v>75</v>
      </c>
      <c r="E192" s="6">
        <v>0.33</v>
      </c>
      <c r="F192" s="15">
        <v>25</v>
      </c>
      <c r="G192" s="5" t="s">
        <v>71</v>
      </c>
    </row>
    <row r="193" spans="2:7" ht="12.75">
      <c r="B193" s="4"/>
      <c r="G193" s="4"/>
    </row>
    <row r="194" spans="1:7" ht="89.25">
      <c r="A194" s="5" t="s">
        <v>63</v>
      </c>
      <c r="B194" s="4" t="s">
        <v>64</v>
      </c>
      <c r="C194" s="6">
        <v>50</v>
      </c>
      <c r="D194" s="6">
        <v>50</v>
      </c>
      <c r="E194" s="6">
        <v>0.33</v>
      </c>
      <c r="F194" s="10">
        <v>17</v>
      </c>
      <c r="G194" s="5" t="s">
        <v>71</v>
      </c>
    </row>
    <row r="195" spans="2:7" ht="12.75">
      <c r="B195" s="4"/>
      <c r="G195" s="4"/>
    </row>
    <row r="196" spans="1:7" ht="114.75">
      <c r="A196" s="5" t="s">
        <v>65</v>
      </c>
      <c r="B196" s="4" t="s">
        <v>66</v>
      </c>
      <c r="C196" s="6">
        <v>0</v>
      </c>
      <c r="D196" s="6">
        <v>0</v>
      </c>
      <c r="F196" s="10">
        <v>0</v>
      </c>
      <c r="G196" s="5" t="s">
        <v>71</v>
      </c>
    </row>
    <row r="197" spans="1:7" ht="12.75">
      <c r="A197" s="5" t="s">
        <v>209</v>
      </c>
      <c r="C197" s="6">
        <f>SUM(C192:C196)</f>
        <v>125</v>
      </c>
      <c r="D197" s="6">
        <f>SUM(D192:D196)</f>
        <v>125</v>
      </c>
      <c r="F197" s="18">
        <f>SUM(F192:F196)</f>
        <v>42</v>
      </c>
      <c r="G197" s="4"/>
    </row>
    <row r="198" spans="1:7" ht="12.75">
      <c r="A198" s="5"/>
      <c r="F198" s="18"/>
      <c r="G198" s="4"/>
    </row>
    <row r="199" spans="1:7" ht="63.75">
      <c r="A199" s="5" t="s">
        <v>67</v>
      </c>
      <c r="B199" s="4" t="s">
        <v>99</v>
      </c>
      <c r="C199" s="6">
        <v>15908</v>
      </c>
      <c r="D199" s="6">
        <v>15908</v>
      </c>
      <c r="E199" s="6">
        <v>0.5</v>
      </c>
      <c r="F199" s="21">
        <v>7954</v>
      </c>
      <c r="G199" s="5" t="s">
        <v>71</v>
      </c>
    </row>
    <row r="200" spans="1:7" ht="12.75">
      <c r="A200" s="5"/>
      <c r="B200" s="4"/>
      <c r="G200" s="4"/>
    </row>
    <row r="201" spans="1:7" ht="114.75">
      <c r="A201" s="5" t="s">
        <v>69</v>
      </c>
      <c r="B201" s="4" t="s">
        <v>70</v>
      </c>
      <c r="C201" s="6">
        <v>74</v>
      </c>
      <c r="D201" s="6">
        <v>74</v>
      </c>
      <c r="E201" s="6">
        <v>0.5</v>
      </c>
      <c r="F201" s="10">
        <v>37</v>
      </c>
      <c r="G201" t="s">
        <v>71</v>
      </c>
    </row>
    <row r="202" spans="1:2" ht="12.75">
      <c r="A202" s="5"/>
      <c r="B202" s="4"/>
    </row>
    <row r="203" spans="1:7" ht="102">
      <c r="A203" s="5" t="s">
        <v>72</v>
      </c>
      <c r="B203" s="4" t="s">
        <v>73</v>
      </c>
      <c r="C203" s="6">
        <v>75</v>
      </c>
      <c r="D203" s="6">
        <v>75</v>
      </c>
      <c r="E203" s="6">
        <v>0.5</v>
      </c>
      <c r="F203" s="10">
        <v>38</v>
      </c>
      <c r="G203" t="s">
        <v>71</v>
      </c>
    </row>
    <row r="204" spans="1:7" ht="12.75">
      <c r="A204" s="5"/>
      <c r="B204" s="4"/>
      <c r="G204" s="4"/>
    </row>
    <row r="205" spans="1:7" ht="114.75">
      <c r="A205" s="5" t="s">
        <v>74</v>
      </c>
      <c r="B205" s="4" t="s">
        <v>100</v>
      </c>
      <c r="C205" s="6">
        <v>2</v>
      </c>
      <c r="D205" s="6">
        <v>2</v>
      </c>
      <c r="E205" s="6">
        <v>0.5</v>
      </c>
      <c r="F205" s="10">
        <v>1</v>
      </c>
      <c r="G205" t="s">
        <v>71</v>
      </c>
    </row>
    <row r="206" spans="1:7" ht="12.75">
      <c r="A206" s="5"/>
      <c r="B206" s="4"/>
      <c r="G206" s="4"/>
    </row>
    <row r="207" spans="1:7" ht="114.75">
      <c r="A207" s="5" t="s">
        <v>76</v>
      </c>
      <c r="B207" s="4" t="s">
        <v>75</v>
      </c>
      <c r="C207" s="6">
        <v>26</v>
      </c>
      <c r="D207" s="6">
        <v>26</v>
      </c>
      <c r="E207" s="6">
        <v>0.5</v>
      </c>
      <c r="F207" s="10">
        <v>13</v>
      </c>
      <c r="G207" t="s">
        <v>71</v>
      </c>
    </row>
    <row r="208" spans="1:7" ht="12.75">
      <c r="A208" s="5"/>
      <c r="B208" s="4"/>
      <c r="G208" s="4"/>
    </row>
    <row r="209" spans="1:7" ht="127.5">
      <c r="A209" s="5" t="s">
        <v>78</v>
      </c>
      <c r="B209" s="4" t="s">
        <v>77</v>
      </c>
      <c r="C209" s="6">
        <v>0</v>
      </c>
      <c r="D209" s="6">
        <v>0</v>
      </c>
      <c r="F209" s="10">
        <v>0</v>
      </c>
      <c r="G209" t="s">
        <v>71</v>
      </c>
    </row>
    <row r="210" spans="1:7" ht="12.75">
      <c r="A210" s="5"/>
      <c r="B210" s="4"/>
      <c r="G210" s="4"/>
    </row>
    <row r="211" spans="1:7" ht="114.75">
      <c r="A211" s="5" t="s">
        <v>80</v>
      </c>
      <c r="B211" s="4" t="s">
        <v>79</v>
      </c>
      <c r="C211" s="6">
        <v>0</v>
      </c>
      <c r="D211" s="6">
        <v>0</v>
      </c>
      <c r="F211" s="10">
        <v>0</v>
      </c>
      <c r="G211" t="s">
        <v>71</v>
      </c>
    </row>
    <row r="212" spans="1:7" ht="12.75">
      <c r="A212" s="5"/>
      <c r="B212" s="4"/>
      <c r="G212" s="4"/>
    </row>
    <row r="213" spans="1:7" ht="89.25">
      <c r="A213" s="5" t="s">
        <v>82</v>
      </c>
      <c r="B213" s="4" t="s">
        <v>81</v>
      </c>
      <c r="C213" s="6">
        <v>0</v>
      </c>
      <c r="D213" s="6">
        <v>0</v>
      </c>
      <c r="F213" s="10">
        <v>0</v>
      </c>
      <c r="G213" t="s">
        <v>71</v>
      </c>
    </row>
    <row r="214" spans="1:7" ht="12.75">
      <c r="A214" s="5"/>
      <c r="B214" s="4"/>
      <c r="G214" s="4"/>
    </row>
    <row r="215" spans="1:7" ht="140.25">
      <c r="A215" t="s">
        <v>83</v>
      </c>
      <c r="B215" s="4" t="s">
        <v>101</v>
      </c>
      <c r="C215" s="6">
        <v>76</v>
      </c>
      <c r="D215" s="6">
        <v>76</v>
      </c>
      <c r="E215" s="6">
        <v>0.5</v>
      </c>
      <c r="F215" s="10">
        <v>38</v>
      </c>
      <c r="G215" t="s">
        <v>71</v>
      </c>
    </row>
    <row r="216" spans="1:7" ht="12.75">
      <c r="A216" s="5"/>
      <c r="B216" s="4"/>
      <c r="G216" s="4"/>
    </row>
    <row r="217" spans="1:7" ht="76.5">
      <c r="A217" s="5" t="s">
        <v>84</v>
      </c>
      <c r="B217" s="4" t="s">
        <v>88</v>
      </c>
      <c r="C217" s="6">
        <v>0</v>
      </c>
      <c r="D217" s="6">
        <v>0</v>
      </c>
      <c r="F217" s="10">
        <v>0</v>
      </c>
      <c r="G217" t="s">
        <v>71</v>
      </c>
    </row>
    <row r="218" spans="1:7" ht="12.75">
      <c r="A218" s="5"/>
      <c r="B218" s="4"/>
      <c r="G218" s="4"/>
    </row>
    <row r="219" spans="1:7" ht="76.5">
      <c r="A219" s="5" t="s">
        <v>86</v>
      </c>
      <c r="B219" s="4" t="s">
        <v>87</v>
      </c>
      <c r="C219" s="6">
        <v>765</v>
      </c>
      <c r="D219" s="6">
        <v>765</v>
      </c>
      <c r="E219" s="6">
        <v>0.5</v>
      </c>
      <c r="F219" s="10">
        <v>383</v>
      </c>
      <c r="G219" t="s">
        <v>71</v>
      </c>
    </row>
    <row r="220" spans="1:7" ht="12.75">
      <c r="A220" s="5"/>
      <c r="B220" s="4"/>
      <c r="G220" s="4"/>
    </row>
    <row r="221" spans="1:7" ht="76.5">
      <c r="A221" s="5" t="s">
        <v>90</v>
      </c>
      <c r="B221" s="4" t="s">
        <v>89</v>
      </c>
      <c r="C221" s="6">
        <v>1</v>
      </c>
      <c r="D221" s="6">
        <v>1</v>
      </c>
      <c r="E221" s="6">
        <v>0.5</v>
      </c>
      <c r="F221" s="10">
        <v>1</v>
      </c>
      <c r="G221" t="s">
        <v>71</v>
      </c>
    </row>
    <row r="222" spans="1:7" ht="12.75">
      <c r="A222" s="5"/>
      <c r="B222" s="4"/>
      <c r="G222" s="4"/>
    </row>
    <row r="223" spans="1:7" ht="76.5">
      <c r="A223" s="5" t="s">
        <v>92</v>
      </c>
      <c r="B223" s="4" t="s">
        <v>91</v>
      </c>
      <c r="C223" s="6">
        <v>1</v>
      </c>
      <c r="D223" s="6">
        <v>1</v>
      </c>
      <c r="E223" s="6">
        <v>0.5</v>
      </c>
      <c r="F223" s="10">
        <v>1</v>
      </c>
      <c r="G223" t="s">
        <v>71</v>
      </c>
    </row>
    <row r="224" spans="1:7" ht="12.75">
      <c r="A224" s="5"/>
      <c r="B224" s="4"/>
      <c r="G224" s="4"/>
    </row>
    <row r="225" spans="1:7" ht="51">
      <c r="A225" s="5" t="s">
        <v>94</v>
      </c>
      <c r="B225" s="4" t="s">
        <v>93</v>
      </c>
      <c r="C225" s="6">
        <v>38</v>
      </c>
      <c r="D225" s="6">
        <v>38</v>
      </c>
      <c r="E225" s="6">
        <v>0.5</v>
      </c>
      <c r="F225" s="10">
        <v>19</v>
      </c>
      <c r="G225" t="s">
        <v>71</v>
      </c>
    </row>
    <row r="226" spans="1:7" ht="12.75">
      <c r="A226" s="5"/>
      <c r="B226" s="4"/>
      <c r="G226" s="4"/>
    </row>
    <row r="227" spans="1:7" ht="63.75">
      <c r="A227" t="s">
        <v>96</v>
      </c>
      <c r="B227" s="4" t="s">
        <v>95</v>
      </c>
      <c r="C227" s="6">
        <v>0</v>
      </c>
      <c r="D227" s="6">
        <v>0</v>
      </c>
      <c r="F227" s="10">
        <v>0</v>
      </c>
      <c r="G227" t="s">
        <v>71</v>
      </c>
    </row>
    <row r="228" spans="1:7" ht="12.75">
      <c r="A228" s="5" t="s">
        <v>208</v>
      </c>
      <c r="C228" s="6">
        <f>SUM(C199:C227)</f>
        <v>16966</v>
      </c>
      <c r="D228" s="6">
        <f>SUM(D199:D227)</f>
        <v>16966</v>
      </c>
      <c r="F228" s="10">
        <f>SUM(F199:F227)</f>
        <v>8485</v>
      </c>
      <c r="G228" s="4"/>
    </row>
    <row r="229" spans="1:7" ht="12.75">
      <c r="A229" s="5"/>
      <c r="G229" s="4"/>
    </row>
    <row r="230" spans="1:7" ht="76.5">
      <c r="A230" s="5" t="s">
        <v>105</v>
      </c>
      <c r="B230" s="4" t="s">
        <v>106</v>
      </c>
      <c r="C230" s="6">
        <v>35</v>
      </c>
      <c r="D230" s="6">
        <v>35</v>
      </c>
      <c r="E230" s="6">
        <v>0.5</v>
      </c>
      <c r="F230" s="10">
        <v>18</v>
      </c>
      <c r="G230" t="s">
        <v>71</v>
      </c>
    </row>
    <row r="231" spans="1:7" ht="12.75">
      <c r="A231" s="5"/>
      <c r="B231" s="4"/>
      <c r="G231" s="4"/>
    </row>
    <row r="232" spans="1:7" ht="89.25">
      <c r="A232" s="5" t="s">
        <v>107</v>
      </c>
      <c r="B232" s="4" t="s">
        <v>111</v>
      </c>
      <c r="C232" s="6">
        <v>0</v>
      </c>
      <c r="D232" s="6">
        <v>0</v>
      </c>
      <c r="F232" s="10">
        <v>0</v>
      </c>
      <c r="G232" t="s">
        <v>71</v>
      </c>
    </row>
    <row r="233" spans="1:7" ht="12.75">
      <c r="A233" s="5"/>
      <c r="B233" s="4"/>
      <c r="G233" s="4"/>
    </row>
    <row r="234" spans="1:7" ht="76.5">
      <c r="A234" s="5" t="s">
        <v>108</v>
      </c>
      <c r="B234" s="4" t="s">
        <v>112</v>
      </c>
      <c r="C234" s="6">
        <v>0</v>
      </c>
      <c r="D234" s="6">
        <v>0</v>
      </c>
      <c r="F234" s="10">
        <v>0</v>
      </c>
      <c r="G234" t="s">
        <v>71</v>
      </c>
    </row>
    <row r="235" spans="1:7" ht="12.75">
      <c r="A235" s="5"/>
      <c r="B235" s="4"/>
      <c r="G235" s="4"/>
    </row>
    <row r="236" spans="1:7" ht="76.5">
      <c r="A236" s="5" t="s">
        <v>109</v>
      </c>
      <c r="B236" s="4" t="s">
        <v>110</v>
      </c>
      <c r="C236" s="6">
        <v>0</v>
      </c>
      <c r="D236" s="6">
        <v>0</v>
      </c>
      <c r="F236" s="10">
        <v>0</v>
      </c>
      <c r="G236" t="s">
        <v>71</v>
      </c>
    </row>
    <row r="237" spans="1:7" ht="12.75">
      <c r="A237" s="5"/>
      <c r="B237" s="4"/>
      <c r="G237" s="4"/>
    </row>
    <row r="238" spans="1:7" ht="102">
      <c r="A238" s="5" t="s">
        <v>113</v>
      </c>
      <c r="B238" s="4" t="s">
        <v>114</v>
      </c>
      <c r="C238" s="6">
        <v>0</v>
      </c>
      <c r="D238" s="6">
        <v>0</v>
      </c>
      <c r="F238" s="10">
        <v>0</v>
      </c>
      <c r="G238" t="s">
        <v>71</v>
      </c>
    </row>
    <row r="239" spans="1:7" ht="12.75">
      <c r="A239" s="5"/>
      <c r="B239" s="4"/>
      <c r="G239" s="4"/>
    </row>
    <row r="240" spans="1:7" ht="89.25">
      <c r="A240" s="5" t="s">
        <v>115</v>
      </c>
      <c r="B240" s="4" t="s">
        <v>116</v>
      </c>
      <c r="C240" s="6">
        <v>0</v>
      </c>
      <c r="D240" s="6">
        <v>0</v>
      </c>
      <c r="F240" s="10">
        <v>0</v>
      </c>
      <c r="G240" t="s">
        <v>71</v>
      </c>
    </row>
    <row r="241" spans="1:7" ht="12.75">
      <c r="A241" s="5"/>
      <c r="B241" s="4"/>
      <c r="G241" s="4"/>
    </row>
    <row r="242" spans="1:7" ht="89.25">
      <c r="A242" s="5" t="s">
        <v>117</v>
      </c>
      <c r="B242" s="4" t="s">
        <v>118</v>
      </c>
      <c r="C242" s="6">
        <v>131</v>
      </c>
      <c r="D242" s="6">
        <v>131</v>
      </c>
      <c r="E242" s="6">
        <v>1</v>
      </c>
      <c r="F242" s="10">
        <v>131</v>
      </c>
      <c r="G242" t="s">
        <v>71</v>
      </c>
    </row>
    <row r="243" spans="1:7" ht="12.75">
      <c r="A243" s="5"/>
      <c r="B243" s="4"/>
      <c r="G243" s="4"/>
    </row>
    <row r="244" spans="1:7" ht="89.25">
      <c r="A244" s="5" t="s">
        <v>119</v>
      </c>
      <c r="B244" s="4" t="s">
        <v>120</v>
      </c>
      <c r="C244" s="6">
        <v>0</v>
      </c>
      <c r="D244" s="6">
        <v>0</v>
      </c>
      <c r="F244" s="10">
        <v>0</v>
      </c>
      <c r="G244" t="s">
        <v>71</v>
      </c>
    </row>
    <row r="245" spans="1:7" ht="12.75">
      <c r="A245" s="5"/>
      <c r="B245" s="4"/>
      <c r="G245" s="4"/>
    </row>
    <row r="246" spans="1:7" ht="140.25">
      <c r="A246" s="5" t="s">
        <v>121</v>
      </c>
      <c r="B246" s="4" t="s">
        <v>122</v>
      </c>
      <c r="C246" s="6">
        <v>0</v>
      </c>
      <c r="D246" s="6">
        <v>0</v>
      </c>
      <c r="F246" s="10">
        <v>0</v>
      </c>
      <c r="G246" t="s">
        <v>71</v>
      </c>
    </row>
    <row r="247" spans="2:7" ht="12.75">
      <c r="B247" s="4"/>
      <c r="G247" s="4"/>
    </row>
    <row r="248" spans="1:7" ht="127.5">
      <c r="A248" s="5" t="s">
        <v>123</v>
      </c>
      <c r="B248" s="4" t="s">
        <v>124</v>
      </c>
      <c r="C248" s="6">
        <v>0</v>
      </c>
      <c r="D248" s="6">
        <v>0</v>
      </c>
      <c r="F248" s="10">
        <v>0</v>
      </c>
      <c r="G248" t="s">
        <v>71</v>
      </c>
    </row>
    <row r="249" spans="1:2" ht="12.75">
      <c r="A249" s="5"/>
      <c r="B249" s="4"/>
    </row>
    <row r="250" spans="1:7" ht="63.75">
      <c r="A250" s="5" t="s">
        <v>125</v>
      </c>
      <c r="B250" s="4" t="s">
        <v>126</v>
      </c>
      <c r="C250" s="6">
        <v>15</v>
      </c>
      <c r="D250" s="6">
        <v>15</v>
      </c>
      <c r="E250" s="6">
        <v>0.5</v>
      </c>
      <c r="F250" s="10">
        <v>8</v>
      </c>
      <c r="G250" t="s">
        <v>71</v>
      </c>
    </row>
    <row r="251" spans="1:6" ht="12.75">
      <c r="A251" s="5" t="s">
        <v>210</v>
      </c>
      <c r="C251" s="6">
        <f>SUM(C230:C250)</f>
        <v>181</v>
      </c>
      <c r="D251" s="6">
        <f>SUM(D230:D250)</f>
        <v>181</v>
      </c>
      <c r="F251" s="10">
        <f>SUM(F230:F250)</f>
        <v>157</v>
      </c>
    </row>
    <row r="252" ht="12.75">
      <c r="A252" s="5"/>
    </row>
    <row r="253" spans="1:7" ht="102">
      <c r="A253" s="5" t="s">
        <v>127</v>
      </c>
      <c r="B253" s="4" t="s">
        <v>128</v>
      </c>
      <c r="C253" s="6">
        <v>1</v>
      </c>
      <c r="D253" s="6">
        <v>1</v>
      </c>
      <c r="E253" s="6">
        <v>0.5</v>
      </c>
      <c r="F253" s="10">
        <v>1</v>
      </c>
      <c r="G253" t="s">
        <v>71</v>
      </c>
    </row>
    <row r="254" spans="1:2" ht="12.75">
      <c r="A254" s="5"/>
      <c r="B254" s="4"/>
    </row>
    <row r="255" spans="1:7" ht="114.75">
      <c r="A255" s="5" t="s">
        <v>129</v>
      </c>
      <c r="B255" s="4" t="s">
        <v>130</v>
      </c>
      <c r="C255" s="6">
        <v>0</v>
      </c>
      <c r="D255" s="6">
        <v>0</v>
      </c>
      <c r="F255" s="10">
        <v>0</v>
      </c>
      <c r="G255" t="s">
        <v>71</v>
      </c>
    </row>
    <row r="256" spans="1:2" ht="12.75">
      <c r="A256" s="5"/>
      <c r="B256" s="4"/>
    </row>
    <row r="257" spans="1:7" ht="102">
      <c r="A257" s="5" t="s">
        <v>132</v>
      </c>
      <c r="B257" s="4" t="s">
        <v>133</v>
      </c>
      <c r="C257" s="6">
        <v>0</v>
      </c>
      <c r="D257" s="6">
        <v>0</v>
      </c>
      <c r="F257" s="10">
        <v>0</v>
      </c>
      <c r="G257" t="s">
        <v>71</v>
      </c>
    </row>
    <row r="258" spans="1:2" ht="12.75">
      <c r="A258" s="5"/>
      <c r="B258" s="4"/>
    </row>
    <row r="259" spans="1:7" ht="127.5">
      <c r="A259" s="5" t="s">
        <v>134</v>
      </c>
      <c r="B259" s="4" t="s">
        <v>135</v>
      </c>
      <c r="C259" s="6">
        <v>0</v>
      </c>
      <c r="D259" s="6">
        <v>0</v>
      </c>
      <c r="F259" s="10">
        <v>0</v>
      </c>
      <c r="G259" t="s">
        <v>71</v>
      </c>
    </row>
    <row r="260" spans="1:2" ht="12.75">
      <c r="A260" s="5"/>
      <c r="B260" s="4"/>
    </row>
    <row r="261" spans="1:7" ht="114.75">
      <c r="A261" s="5" t="s">
        <v>136</v>
      </c>
      <c r="B261" s="4" t="s">
        <v>137</v>
      </c>
      <c r="C261" s="6">
        <v>0</v>
      </c>
      <c r="D261" s="6">
        <v>0</v>
      </c>
      <c r="F261" s="10">
        <v>0</v>
      </c>
      <c r="G261" t="s">
        <v>71</v>
      </c>
    </row>
    <row r="262" spans="1:2" ht="12.75">
      <c r="A262" s="5"/>
      <c r="B262" s="4"/>
    </row>
    <row r="263" spans="1:7" ht="114.75">
      <c r="A263" s="5" t="s">
        <v>138</v>
      </c>
      <c r="B263" s="4" t="s">
        <v>139</v>
      </c>
      <c r="C263" s="6">
        <v>255</v>
      </c>
      <c r="D263" s="6">
        <v>255</v>
      </c>
      <c r="E263" s="6">
        <v>0.5</v>
      </c>
      <c r="F263" s="10">
        <v>128</v>
      </c>
      <c r="G263" t="s">
        <v>71</v>
      </c>
    </row>
    <row r="264" spans="1:2" ht="12.75">
      <c r="A264" s="5"/>
      <c r="B264" s="4"/>
    </row>
    <row r="265" spans="1:7" ht="114.75">
      <c r="A265" s="5" t="s">
        <v>140</v>
      </c>
      <c r="B265" s="4" t="s">
        <v>141</v>
      </c>
      <c r="C265" s="6">
        <v>0</v>
      </c>
      <c r="D265" s="6">
        <v>0</v>
      </c>
      <c r="F265" s="10">
        <v>0</v>
      </c>
      <c r="G265" t="s">
        <v>71</v>
      </c>
    </row>
    <row r="266" spans="1:2" ht="12.75">
      <c r="A266" s="5"/>
      <c r="B266" s="4"/>
    </row>
    <row r="267" spans="1:7" ht="102">
      <c r="A267" s="5" t="s">
        <v>142</v>
      </c>
      <c r="B267" s="4" t="s">
        <v>143</v>
      </c>
      <c r="C267" s="6">
        <v>0</v>
      </c>
      <c r="D267" s="6">
        <v>0</v>
      </c>
      <c r="F267" s="10">
        <v>0</v>
      </c>
      <c r="G267" t="s">
        <v>71</v>
      </c>
    </row>
    <row r="268" spans="1:6" ht="12.75">
      <c r="A268" s="5" t="s">
        <v>211</v>
      </c>
      <c r="C268" s="6">
        <f>SUM(C253:C267)</f>
        <v>256</v>
      </c>
      <c r="D268" s="6">
        <f>SUM(D253:D267)</f>
        <v>256</v>
      </c>
      <c r="F268" s="10">
        <f>SUM(F253:F267)</f>
        <v>129</v>
      </c>
    </row>
    <row r="269" spans="1:6" ht="12.75">
      <c r="A269" s="5"/>
      <c r="F269" s="6"/>
    </row>
    <row r="270" spans="1:7" ht="89.25">
      <c r="A270" s="5" t="s">
        <v>144</v>
      </c>
      <c r="B270" s="4" t="s">
        <v>146</v>
      </c>
      <c r="C270" s="6">
        <v>0</v>
      </c>
      <c r="D270" s="6">
        <v>0</v>
      </c>
      <c r="F270" s="10">
        <v>0</v>
      </c>
      <c r="G270" t="s">
        <v>71</v>
      </c>
    </row>
    <row r="271" spans="1:2" ht="12.75">
      <c r="A271" s="5"/>
      <c r="B271" s="4"/>
    </row>
    <row r="272" spans="1:7" ht="89.25">
      <c r="A272" s="5" t="s">
        <v>145</v>
      </c>
      <c r="B272" s="4" t="s">
        <v>147</v>
      </c>
      <c r="C272" s="6">
        <v>0</v>
      </c>
      <c r="D272" s="6">
        <v>0</v>
      </c>
      <c r="F272" s="10">
        <v>0</v>
      </c>
      <c r="G272" t="s">
        <v>71</v>
      </c>
    </row>
    <row r="273" spans="1:2" ht="12.75">
      <c r="A273" s="5"/>
      <c r="B273" s="4"/>
    </row>
    <row r="274" spans="1:7" ht="89.25">
      <c r="A274" s="5" t="s">
        <v>149</v>
      </c>
      <c r="B274" s="4" t="s">
        <v>148</v>
      </c>
      <c r="C274" s="6">
        <v>0</v>
      </c>
      <c r="D274" s="6">
        <v>0</v>
      </c>
      <c r="F274" s="10">
        <v>0</v>
      </c>
      <c r="G274" t="s">
        <v>71</v>
      </c>
    </row>
    <row r="275" spans="1:2" ht="12.75">
      <c r="A275" s="5"/>
      <c r="B275" s="4"/>
    </row>
    <row r="276" spans="1:7" ht="114.75">
      <c r="A276" s="5" t="s">
        <v>150</v>
      </c>
      <c r="B276" s="4" t="s">
        <v>152</v>
      </c>
      <c r="C276" s="6">
        <v>0</v>
      </c>
      <c r="D276" s="6">
        <v>0</v>
      </c>
      <c r="F276" s="10">
        <v>0</v>
      </c>
      <c r="G276" t="s">
        <v>71</v>
      </c>
    </row>
    <row r="277" spans="1:2" ht="12.75">
      <c r="A277" s="5"/>
      <c r="B277" s="4"/>
    </row>
    <row r="278" spans="1:7" ht="89.25">
      <c r="A278" s="5" t="s">
        <v>153</v>
      </c>
      <c r="B278" s="4" t="s">
        <v>154</v>
      </c>
      <c r="C278" s="6">
        <v>0</v>
      </c>
      <c r="D278" s="6">
        <v>0</v>
      </c>
      <c r="F278" s="10">
        <v>0</v>
      </c>
      <c r="G278" t="s">
        <v>71</v>
      </c>
    </row>
    <row r="279" spans="1:6" ht="12.75">
      <c r="A279" s="5" t="s">
        <v>216</v>
      </c>
      <c r="C279" s="6">
        <f>SUM(C270:C278)</f>
        <v>0</v>
      </c>
      <c r="D279" s="6">
        <f>SUM(D270:D278)</f>
        <v>0</v>
      </c>
      <c r="F279" s="10">
        <f>SUM(F270:F278)</f>
        <v>0</v>
      </c>
    </row>
    <row r="280" spans="1:6" ht="12.75">
      <c r="A280" s="5"/>
      <c r="F280" s="6"/>
    </row>
    <row r="281" spans="1:7" ht="51">
      <c r="A281" s="5" t="s">
        <v>155</v>
      </c>
      <c r="B281" s="4" t="s">
        <v>158</v>
      </c>
      <c r="C281" s="6">
        <v>18057</v>
      </c>
      <c r="D281" s="6">
        <v>18057</v>
      </c>
      <c r="E281" s="6">
        <v>0.08</v>
      </c>
      <c r="F281" s="10">
        <v>1445</v>
      </c>
      <c r="G281" t="s">
        <v>40</v>
      </c>
    </row>
    <row r="282" spans="1:2" ht="12.75">
      <c r="A282" s="5"/>
      <c r="B282" s="4"/>
    </row>
    <row r="283" spans="1:7" ht="127.5">
      <c r="A283" s="5" t="s">
        <v>157</v>
      </c>
      <c r="B283" s="4" t="s">
        <v>159</v>
      </c>
      <c r="C283" s="6">
        <v>15908</v>
      </c>
      <c r="D283" s="6">
        <v>15908</v>
      </c>
      <c r="E283" s="6">
        <v>0.08</v>
      </c>
      <c r="F283" s="10">
        <v>1273</v>
      </c>
      <c r="G283" t="s">
        <v>40</v>
      </c>
    </row>
    <row r="284" spans="1:2" ht="12.75">
      <c r="A284" s="5"/>
      <c r="B284" s="4"/>
    </row>
    <row r="285" spans="1:7" ht="191.25">
      <c r="A285" s="5" t="s">
        <v>160</v>
      </c>
      <c r="B285" s="4" t="s">
        <v>161</v>
      </c>
      <c r="C285" s="6">
        <v>1591</v>
      </c>
      <c r="D285" s="6">
        <v>1591</v>
      </c>
      <c r="E285" s="6">
        <v>0.08</v>
      </c>
      <c r="F285" s="10">
        <v>127</v>
      </c>
      <c r="G285" t="s">
        <v>40</v>
      </c>
    </row>
    <row r="286" spans="1:6" ht="12.75">
      <c r="A286" s="5" t="s">
        <v>212</v>
      </c>
      <c r="C286" s="6">
        <f>SUM(C281:C285)</f>
        <v>35556</v>
      </c>
      <c r="D286" s="6">
        <f>SUM(D281:D285)</f>
        <v>35556</v>
      </c>
      <c r="F286" s="10">
        <f>SUM(F281:F285)</f>
        <v>2845</v>
      </c>
    </row>
    <row r="287" spans="1:2" ht="38.25">
      <c r="A287" s="5" t="s">
        <v>163</v>
      </c>
      <c r="B287" s="4" t="s">
        <v>162</v>
      </c>
    </row>
    <row r="288" spans="1:2" ht="12.75">
      <c r="A288" s="5"/>
      <c r="B288" s="4"/>
    </row>
    <row r="289" spans="1:7" ht="51">
      <c r="A289" s="5" t="s">
        <v>164</v>
      </c>
      <c r="B289" s="4" t="s">
        <v>165</v>
      </c>
      <c r="C289" s="6">
        <v>11180</v>
      </c>
      <c r="D289" s="6">
        <v>11180</v>
      </c>
      <c r="E289" s="6">
        <v>0.75</v>
      </c>
      <c r="F289" s="10">
        <v>8385</v>
      </c>
      <c r="G289" t="s">
        <v>40</v>
      </c>
    </row>
    <row r="290" spans="1:2" ht="12.75">
      <c r="A290" s="5"/>
      <c r="B290" s="4"/>
    </row>
    <row r="291" spans="1:7" ht="89.25">
      <c r="A291" s="5" t="s">
        <v>166</v>
      </c>
      <c r="B291" s="4" t="s">
        <v>167</v>
      </c>
      <c r="C291" s="6">
        <v>6</v>
      </c>
      <c r="D291" s="6">
        <v>6</v>
      </c>
      <c r="E291" s="6">
        <v>0.75</v>
      </c>
      <c r="F291" s="10">
        <v>5</v>
      </c>
      <c r="G291" t="s">
        <v>40</v>
      </c>
    </row>
    <row r="292" spans="1:2" ht="12.75">
      <c r="A292" s="5"/>
      <c r="B292" s="4"/>
    </row>
    <row r="293" spans="1:7" ht="51">
      <c r="A293" s="5" t="s">
        <v>168</v>
      </c>
      <c r="B293" s="4" t="s">
        <v>169</v>
      </c>
      <c r="C293" s="6">
        <v>4</v>
      </c>
      <c r="D293" s="6">
        <v>4</v>
      </c>
      <c r="E293" s="6">
        <v>0.5</v>
      </c>
      <c r="F293" s="10">
        <v>2</v>
      </c>
      <c r="G293" t="s">
        <v>40</v>
      </c>
    </row>
    <row r="294" spans="1:2" ht="12.75">
      <c r="A294" s="5"/>
      <c r="B294" s="4"/>
    </row>
    <row r="295" spans="1:7" ht="76.5">
      <c r="A295" s="5" t="s">
        <v>172</v>
      </c>
      <c r="B295" s="4" t="s">
        <v>171</v>
      </c>
      <c r="C295" s="6">
        <v>4</v>
      </c>
      <c r="D295" s="6">
        <v>4</v>
      </c>
      <c r="E295" s="6">
        <v>0.5</v>
      </c>
      <c r="F295" s="10">
        <v>2</v>
      </c>
      <c r="G295" t="s">
        <v>40</v>
      </c>
    </row>
    <row r="296" spans="1:2" ht="12.75">
      <c r="A296" s="5"/>
      <c r="B296" s="4"/>
    </row>
    <row r="297" spans="1:7" ht="63.75">
      <c r="A297" s="5" t="s">
        <v>173</v>
      </c>
      <c r="B297" s="4" t="s">
        <v>174</v>
      </c>
      <c r="C297" s="6">
        <v>0</v>
      </c>
      <c r="D297" s="6">
        <v>0</v>
      </c>
      <c r="F297" s="10">
        <v>0</v>
      </c>
      <c r="G297" t="s">
        <v>40</v>
      </c>
    </row>
    <row r="298" spans="1:2" ht="12.75">
      <c r="A298" s="5"/>
      <c r="B298" s="4"/>
    </row>
    <row r="299" spans="1:7" ht="63.75">
      <c r="A299" s="5" t="s">
        <v>175</v>
      </c>
      <c r="B299" s="4" t="s">
        <v>176</v>
      </c>
      <c r="C299" s="6">
        <v>0</v>
      </c>
      <c r="D299" s="6">
        <v>0</v>
      </c>
      <c r="F299" s="10">
        <v>0</v>
      </c>
      <c r="G299" t="s">
        <v>40</v>
      </c>
    </row>
    <row r="300" spans="1:2" ht="12.75">
      <c r="A300" s="5"/>
      <c r="B300" s="4"/>
    </row>
    <row r="301" spans="1:7" ht="89.25">
      <c r="A301" s="5" t="s">
        <v>177</v>
      </c>
      <c r="B301" s="4" t="s">
        <v>179</v>
      </c>
      <c r="C301" s="6">
        <v>0</v>
      </c>
      <c r="D301" s="6">
        <v>0</v>
      </c>
      <c r="F301" s="10">
        <v>0</v>
      </c>
      <c r="G301" t="s">
        <v>40</v>
      </c>
    </row>
    <row r="302" spans="1:2" ht="12.75">
      <c r="A302" s="5"/>
      <c r="B302" s="4"/>
    </row>
    <row r="303" spans="1:7" ht="89.25">
      <c r="A303" s="5" t="s">
        <v>178</v>
      </c>
      <c r="B303" s="4" t="s">
        <v>180</v>
      </c>
      <c r="C303" s="6">
        <v>0</v>
      </c>
      <c r="D303" s="6">
        <v>0</v>
      </c>
      <c r="F303" s="10">
        <v>0</v>
      </c>
      <c r="G303" t="s">
        <v>40</v>
      </c>
    </row>
    <row r="304" spans="1:2" ht="12.75">
      <c r="A304" s="5"/>
      <c r="B304" s="4"/>
    </row>
    <row r="305" spans="1:7" ht="89.25">
      <c r="A305" s="5" t="s">
        <v>181</v>
      </c>
      <c r="B305" s="4" t="s">
        <v>182</v>
      </c>
      <c r="C305" s="6">
        <v>0</v>
      </c>
      <c r="D305" s="6">
        <v>0</v>
      </c>
      <c r="F305" s="10">
        <v>0</v>
      </c>
      <c r="G305" t="s">
        <v>40</v>
      </c>
    </row>
    <row r="306" spans="1:6" ht="12.75">
      <c r="A306" s="5" t="s">
        <v>213</v>
      </c>
      <c r="C306" s="6">
        <f>SUM(C293:C305)</f>
        <v>8</v>
      </c>
      <c r="D306" s="6">
        <f>SUM(D293:D305)</f>
        <v>8</v>
      </c>
      <c r="F306" s="10">
        <f>SUM(F293:F305)</f>
        <v>4</v>
      </c>
    </row>
    <row r="307" ht="12.75">
      <c r="A307" s="5"/>
    </row>
    <row r="308" spans="1:7" ht="51">
      <c r="A308" s="5" t="s">
        <v>183</v>
      </c>
      <c r="B308" s="4" t="s">
        <v>184</v>
      </c>
      <c r="C308" s="6">
        <v>555</v>
      </c>
      <c r="D308" s="6">
        <v>555</v>
      </c>
      <c r="E308" s="6">
        <v>1.5</v>
      </c>
      <c r="F308" s="10">
        <v>833</v>
      </c>
      <c r="G308" t="s">
        <v>40</v>
      </c>
    </row>
    <row r="309" spans="1:2" ht="12.75">
      <c r="A309" s="5"/>
      <c r="B309" s="4"/>
    </row>
    <row r="310" spans="1:7" ht="63.75">
      <c r="A310" s="5" t="s">
        <v>185</v>
      </c>
      <c r="B310" s="4" t="s">
        <v>187</v>
      </c>
      <c r="C310" s="6">
        <v>24194</v>
      </c>
      <c r="D310" s="6">
        <v>24194</v>
      </c>
      <c r="E310" s="6" t="s">
        <v>293</v>
      </c>
      <c r="F310" s="10">
        <v>86373</v>
      </c>
      <c r="G310" t="s">
        <v>40</v>
      </c>
    </row>
    <row r="311" spans="1:2" ht="12.75">
      <c r="A311" s="5"/>
      <c r="B311" s="4"/>
    </row>
    <row r="312" spans="1:7" ht="89.25">
      <c r="A312" s="5" t="s">
        <v>188</v>
      </c>
      <c r="B312" s="4" t="s">
        <v>189</v>
      </c>
      <c r="C312" s="6">
        <v>527</v>
      </c>
      <c r="D312" s="6">
        <v>527</v>
      </c>
      <c r="E312" s="6">
        <v>0.75</v>
      </c>
      <c r="F312" s="10">
        <v>395</v>
      </c>
      <c r="G312" t="s">
        <v>71</v>
      </c>
    </row>
    <row r="313" spans="1:2" ht="12.75">
      <c r="A313" s="5"/>
      <c r="B313" s="4"/>
    </row>
    <row r="314" spans="1:7" ht="89.25">
      <c r="A314" s="5" t="s">
        <v>190</v>
      </c>
      <c r="B314" s="4" t="s">
        <v>191</v>
      </c>
      <c r="C314" s="6">
        <v>555</v>
      </c>
      <c r="D314" s="6">
        <v>555</v>
      </c>
      <c r="E314" s="6">
        <v>1</v>
      </c>
      <c r="F314" s="10">
        <v>555</v>
      </c>
      <c r="G314" t="s">
        <v>71</v>
      </c>
    </row>
    <row r="315" spans="1:2" ht="12.75">
      <c r="A315" s="5"/>
      <c r="B315" s="4"/>
    </row>
    <row r="316" spans="1:2" ht="38.25">
      <c r="A316" s="5" t="s">
        <v>192</v>
      </c>
      <c r="B316" s="4" t="s">
        <v>193</v>
      </c>
    </row>
    <row r="317" spans="1:2" ht="12.75">
      <c r="A317" s="5"/>
      <c r="B317" s="4"/>
    </row>
    <row r="318" spans="1:7" ht="63.75">
      <c r="A318" s="5" t="s">
        <v>196</v>
      </c>
      <c r="B318" s="4" t="s">
        <v>195</v>
      </c>
      <c r="C318" s="6">
        <v>50</v>
      </c>
      <c r="D318" s="6">
        <v>50</v>
      </c>
      <c r="E318" s="6">
        <v>0.5</v>
      </c>
      <c r="F318" s="10">
        <v>25</v>
      </c>
      <c r="G318" t="s">
        <v>40</v>
      </c>
    </row>
    <row r="319" spans="1:2" ht="12.75">
      <c r="A319" s="5"/>
      <c r="B319" s="4"/>
    </row>
    <row r="320" spans="1:7" ht="63.75">
      <c r="A320" s="5" t="s">
        <v>197</v>
      </c>
      <c r="B320" s="4" t="s">
        <v>198</v>
      </c>
      <c r="C320" s="6" t="s">
        <v>199</v>
      </c>
      <c r="G320" s="5" t="s">
        <v>228</v>
      </c>
    </row>
    <row r="321" spans="1:2" ht="12.75">
      <c r="A321" s="5"/>
      <c r="B321" s="4"/>
    </row>
    <row r="322" spans="1:7" ht="63.75">
      <c r="A322" s="5" t="s">
        <v>200</v>
      </c>
      <c r="B322" s="4" t="s">
        <v>201</v>
      </c>
      <c r="C322" s="6">
        <v>0</v>
      </c>
      <c r="D322" s="6">
        <v>0</v>
      </c>
      <c r="F322" s="10">
        <v>0</v>
      </c>
      <c r="G322" t="s">
        <v>71</v>
      </c>
    </row>
    <row r="323" spans="1:6" ht="12.75">
      <c r="A323" s="5" t="s">
        <v>290</v>
      </c>
      <c r="B323" s="4"/>
      <c r="C323" s="14" t="s">
        <v>297</v>
      </c>
      <c r="F323" s="10">
        <f>SUM(F320:F322)</f>
        <v>0</v>
      </c>
    </row>
    <row r="324" spans="1:2" ht="12.75">
      <c r="A324" s="5"/>
      <c r="B324" s="4"/>
    </row>
    <row r="325" spans="1:7" ht="51">
      <c r="A325" s="5" t="s">
        <v>202</v>
      </c>
      <c r="B325" s="4" t="s">
        <v>203</v>
      </c>
      <c r="C325" s="6">
        <v>1024</v>
      </c>
      <c r="D325" s="6">
        <v>1024</v>
      </c>
      <c r="E325" s="6">
        <v>0.5</v>
      </c>
      <c r="F325" s="10">
        <v>512</v>
      </c>
      <c r="G325" t="s">
        <v>71</v>
      </c>
    </row>
    <row r="326" spans="1:2" ht="12.75">
      <c r="A326" s="5"/>
      <c r="B326" s="4"/>
    </row>
    <row r="327" spans="1:7" ht="51">
      <c r="A327" s="5" t="s">
        <v>204</v>
      </c>
      <c r="B327" s="4" t="s">
        <v>205</v>
      </c>
      <c r="C327" s="6">
        <v>397390</v>
      </c>
      <c r="D327" s="6">
        <v>397390</v>
      </c>
      <c r="E327" s="6" t="s">
        <v>294</v>
      </c>
      <c r="F327" s="10">
        <v>23843</v>
      </c>
      <c r="G327" t="s">
        <v>71</v>
      </c>
    </row>
    <row r="328" spans="1:6" ht="12.75">
      <c r="A328" s="5" t="s">
        <v>225</v>
      </c>
      <c r="B328" s="4"/>
      <c r="C328" s="6">
        <f>C325+C327</f>
        <v>398414</v>
      </c>
      <c r="D328" s="6">
        <f>D325+D327</f>
        <v>398414</v>
      </c>
      <c r="F328" s="10">
        <f>SUM(F325:F327)</f>
        <v>24355</v>
      </c>
    </row>
    <row r="329" spans="1:2" ht="12.75">
      <c r="A329" s="5"/>
      <c r="B329" s="4"/>
    </row>
    <row r="330" spans="1:7" ht="51">
      <c r="A330" t="s">
        <v>206</v>
      </c>
      <c r="B330" s="4" t="s">
        <v>207</v>
      </c>
      <c r="C330" s="6">
        <v>1024</v>
      </c>
      <c r="D330" s="6">
        <v>1024</v>
      </c>
      <c r="E330" s="6" t="s">
        <v>295</v>
      </c>
      <c r="F330" s="10">
        <v>6144</v>
      </c>
      <c r="G330" t="s">
        <v>71</v>
      </c>
    </row>
    <row r="331" spans="1:2" ht="12.75">
      <c r="A331" s="5"/>
      <c r="B331" s="4"/>
    </row>
    <row r="332" spans="1:6" ht="12.75">
      <c r="A332" s="22" t="s">
        <v>258</v>
      </c>
      <c r="C332" s="10">
        <f>C167+C171+C173+C175+C184+C186+C188+C190+C197+C228+C251+C268+C279+C286+C287+C289+C291+C306+C308+C310+C312+C314+C316+C318+C328+C330</f>
        <v>655616</v>
      </c>
      <c r="D332" s="10">
        <f>D167+D171+D173+D175+D184+D186+D188+D190+D197+D228+D251+D268+D279+D286+D287+D289+D291+D306+D308+D310+D312+D314+D316+D318+D328+D330</f>
        <v>655616</v>
      </c>
      <c r="F332" s="10">
        <f>F167+F171+F173+F175+F184+F186+F188+F190+F197+F228+F251+F268+F279+F286+F287+F289+F291+F306+F308+F310+F312+F314+F316+F318+F328+F330</f>
        <v>214239</v>
      </c>
    </row>
    <row r="334" ht="12.75">
      <c r="A334" t="s">
        <v>10</v>
      </c>
    </row>
    <row r="335" spans="1:7" ht="51">
      <c r="A335" s="5" t="s">
        <v>36</v>
      </c>
      <c r="B335" s="4" t="s">
        <v>33</v>
      </c>
      <c r="C335" s="6">
        <v>3</v>
      </c>
      <c r="D335" s="6">
        <v>3</v>
      </c>
      <c r="E335" s="6">
        <v>0.08</v>
      </c>
      <c r="F335" s="10">
        <v>0</v>
      </c>
      <c r="G335" s="5" t="s">
        <v>40</v>
      </c>
    </row>
    <row r="336" spans="1:7" ht="51">
      <c r="A336" s="5" t="s">
        <v>37</v>
      </c>
      <c r="B336" s="4" t="s">
        <v>34</v>
      </c>
      <c r="C336" s="6">
        <v>59</v>
      </c>
      <c r="D336" s="6">
        <v>59</v>
      </c>
      <c r="E336" s="6">
        <v>0.08</v>
      </c>
      <c r="F336" s="10">
        <v>5</v>
      </c>
      <c r="G336" s="5" t="s">
        <v>40</v>
      </c>
    </row>
    <row r="337" spans="1:7" ht="102">
      <c r="A337" s="5" t="s">
        <v>38</v>
      </c>
      <c r="B337" s="4" t="s">
        <v>35</v>
      </c>
      <c r="C337" s="6">
        <v>55</v>
      </c>
      <c r="D337" s="6">
        <v>55</v>
      </c>
      <c r="E337" s="6">
        <v>0.08</v>
      </c>
      <c r="F337" s="10">
        <v>4</v>
      </c>
      <c r="G337" s="5" t="s">
        <v>40</v>
      </c>
    </row>
    <row r="338" spans="1:6" ht="12.75">
      <c r="A338" s="5" t="s">
        <v>217</v>
      </c>
      <c r="C338" s="6">
        <f>SUM(C335:C337)</f>
        <v>117</v>
      </c>
      <c r="D338" s="6">
        <f>SUM(D335:D337)</f>
        <v>117</v>
      </c>
      <c r="F338" s="10">
        <f>SUM(F335:F337)</f>
        <v>9</v>
      </c>
    </row>
    <row r="340" spans="1:7" ht="25.5">
      <c r="A340" s="5" t="s">
        <v>286</v>
      </c>
      <c r="B340" s="4" t="s">
        <v>41</v>
      </c>
      <c r="C340" s="6">
        <v>923</v>
      </c>
      <c r="D340" s="6">
        <v>923</v>
      </c>
      <c r="E340" s="6">
        <v>4</v>
      </c>
      <c r="F340" s="10">
        <v>3692</v>
      </c>
      <c r="G340" s="5" t="s">
        <v>40</v>
      </c>
    </row>
    <row r="341" spans="1:7" ht="38.25">
      <c r="A341" s="24" t="s">
        <v>31</v>
      </c>
      <c r="B341" s="25" t="s">
        <v>283</v>
      </c>
      <c r="C341" s="26">
        <v>18</v>
      </c>
      <c r="D341" s="26">
        <v>18</v>
      </c>
      <c r="E341" s="26">
        <v>0.5</v>
      </c>
      <c r="F341" s="27">
        <v>9</v>
      </c>
      <c r="G341" s="23" t="s">
        <v>40</v>
      </c>
    </row>
    <row r="342" spans="1:7" ht="12.75">
      <c r="A342" s="23" t="s">
        <v>288</v>
      </c>
      <c r="B342" s="25"/>
      <c r="C342" s="26">
        <f>SUM(C340:C341)</f>
        <v>941</v>
      </c>
      <c r="D342" s="26">
        <f>SUM(D340:D341)</f>
        <v>941</v>
      </c>
      <c r="E342" s="26"/>
      <c r="F342" s="27">
        <f>SUM(F340:F341)</f>
        <v>3701</v>
      </c>
      <c r="G342" s="23"/>
    </row>
    <row r="344" spans="1:7" ht="76.5">
      <c r="A344" t="s">
        <v>42</v>
      </c>
      <c r="B344" s="4" t="s">
        <v>43</v>
      </c>
      <c r="C344" s="6">
        <v>923</v>
      </c>
      <c r="D344" s="6">
        <v>923</v>
      </c>
      <c r="E344" s="6">
        <v>0.5</v>
      </c>
      <c r="F344" s="10">
        <v>462</v>
      </c>
      <c r="G344" t="s">
        <v>71</v>
      </c>
    </row>
    <row r="346" spans="1:7" ht="38.25">
      <c r="A346" t="s">
        <v>44</v>
      </c>
      <c r="B346" s="4" t="s">
        <v>45</v>
      </c>
      <c r="C346" s="6">
        <v>92</v>
      </c>
      <c r="D346" s="6">
        <v>92</v>
      </c>
      <c r="E346" s="6">
        <v>1</v>
      </c>
      <c r="F346" s="10">
        <v>92</v>
      </c>
      <c r="G346" s="5" t="s">
        <v>40</v>
      </c>
    </row>
    <row r="348" spans="1:7" ht="63.75">
      <c r="A348" s="5" t="s">
        <v>46</v>
      </c>
      <c r="B348" s="4" t="s">
        <v>47</v>
      </c>
      <c r="C348" s="6">
        <v>316683</v>
      </c>
      <c r="D348" s="6">
        <v>316683</v>
      </c>
      <c r="E348" s="6">
        <v>0.33</v>
      </c>
      <c r="F348" s="10">
        <v>104505</v>
      </c>
      <c r="G348" t="s">
        <v>71</v>
      </c>
    </row>
    <row r="350" spans="1:7" ht="76.5">
      <c r="A350" t="s">
        <v>48</v>
      </c>
      <c r="B350" s="4" t="s">
        <v>49</v>
      </c>
      <c r="C350" s="6">
        <v>259680</v>
      </c>
      <c r="D350" s="6">
        <v>259680</v>
      </c>
      <c r="E350" s="6">
        <v>0.08</v>
      </c>
      <c r="F350" s="10">
        <v>20774</v>
      </c>
      <c r="G350" t="s">
        <v>71</v>
      </c>
    </row>
    <row r="352" spans="1:7" ht="63.75">
      <c r="A352" t="s">
        <v>50</v>
      </c>
      <c r="B352" s="4" t="s">
        <v>51</v>
      </c>
      <c r="C352" s="6">
        <v>316683</v>
      </c>
      <c r="D352" s="6">
        <v>316683</v>
      </c>
      <c r="E352" s="19" t="s">
        <v>256</v>
      </c>
      <c r="F352" s="10">
        <v>278681</v>
      </c>
      <c r="G352" s="5" t="s">
        <v>40</v>
      </c>
    </row>
    <row r="353" spans="2:5" ht="12.75">
      <c r="B353" s="4"/>
      <c r="E353" s="8"/>
    </row>
    <row r="354" spans="1:7" ht="76.5">
      <c r="A354" s="5" t="s">
        <v>52</v>
      </c>
      <c r="B354" s="13" t="s">
        <v>53</v>
      </c>
      <c r="C354" s="6">
        <v>923</v>
      </c>
      <c r="D354" s="6">
        <v>923</v>
      </c>
      <c r="E354" s="14" t="s">
        <v>246</v>
      </c>
      <c r="F354" s="10">
        <v>55</v>
      </c>
      <c r="G354" s="5" t="s">
        <v>40</v>
      </c>
    </row>
    <row r="355" spans="1:6" ht="12.75">
      <c r="A355" s="5" t="s">
        <v>54</v>
      </c>
      <c r="C355" s="6">
        <f>SUM(C348:C354)</f>
        <v>893969</v>
      </c>
      <c r="D355" s="6">
        <f>SUM(D348:D354)</f>
        <v>893969</v>
      </c>
      <c r="F355" s="10">
        <f>SUM(F348:F354)</f>
        <v>404015</v>
      </c>
    </row>
    <row r="356" spans="1:5" ht="12.75">
      <c r="A356" s="5"/>
      <c r="B356" s="4"/>
      <c r="E356" s="8"/>
    </row>
    <row r="357" spans="1:7" ht="102">
      <c r="A357" s="5" t="s">
        <v>55</v>
      </c>
      <c r="B357" s="13" t="s">
        <v>56</v>
      </c>
      <c r="C357" s="6">
        <v>923</v>
      </c>
      <c r="D357" s="6">
        <v>923</v>
      </c>
      <c r="E357" s="14" t="s">
        <v>57</v>
      </c>
      <c r="F357" s="10">
        <v>30</v>
      </c>
      <c r="G357" t="s">
        <v>71</v>
      </c>
    </row>
    <row r="358" spans="1:5" ht="12.75">
      <c r="A358" s="5"/>
      <c r="B358" s="4"/>
      <c r="E358" s="8"/>
    </row>
    <row r="359" spans="1:7" ht="25.5">
      <c r="A359" s="5" t="s">
        <v>60</v>
      </c>
      <c r="B359" s="4" t="s">
        <v>62</v>
      </c>
      <c r="E359" s="8"/>
      <c r="G359" s="5" t="s">
        <v>228</v>
      </c>
    </row>
    <row r="360" spans="1:5" ht="12.75">
      <c r="A360" s="5"/>
      <c r="B360" s="4"/>
      <c r="E360" s="8"/>
    </row>
    <row r="361" spans="1:7" ht="25.5">
      <c r="A361" s="5" t="s">
        <v>61</v>
      </c>
      <c r="B361" s="4" t="s">
        <v>62</v>
      </c>
      <c r="E361" s="8"/>
      <c r="G361" s="5" t="s">
        <v>228</v>
      </c>
    </row>
    <row r="362" spans="1:5" ht="12.75">
      <c r="A362" s="5"/>
      <c r="B362" s="4"/>
      <c r="E362" s="8"/>
    </row>
    <row r="363" spans="1:7" ht="153">
      <c r="A363" s="5" t="s">
        <v>58</v>
      </c>
      <c r="B363" s="13" t="s">
        <v>59</v>
      </c>
      <c r="C363" s="14">
        <v>18</v>
      </c>
      <c r="D363" s="6">
        <v>18</v>
      </c>
      <c r="E363" s="6">
        <v>0.33</v>
      </c>
      <c r="F363" s="15">
        <v>6</v>
      </c>
      <c r="G363" t="s">
        <v>71</v>
      </c>
    </row>
    <row r="364" spans="1:5" ht="12.75">
      <c r="A364" s="5"/>
      <c r="B364" s="4"/>
      <c r="E364" s="8"/>
    </row>
    <row r="365" spans="1:7" ht="89.25">
      <c r="A365" s="5" t="s">
        <v>63</v>
      </c>
      <c r="B365" s="4" t="s">
        <v>64</v>
      </c>
      <c r="C365" s="6">
        <v>12</v>
      </c>
      <c r="D365" s="6">
        <v>12</v>
      </c>
      <c r="E365" s="8">
        <v>0.33</v>
      </c>
      <c r="F365" s="10">
        <v>4</v>
      </c>
      <c r="G365" t="s">
        <v>71</v>
      </c>
    </row>
    <row r="366" spans="1:5" ht="12.75">
      <c r="A366" s="5"/>
      <c r="B366" s="4"/>
      <c r="E366" s="8"/>
    </row>
    <row r="367" spans="1:7" ht="114.75">
      <c r="A367" s="5" t="s">
        <v>65</v>
      </c>
      <c r="B367" s="4" t="s">
        <v>66</v>
      </c>
      <c r="C367" s="6">
        <v>0</v>
      </c>
      <c r="D367" s="6">
        <v>0</v>
      </c>
      <c r="E367" s="6">
        <v>0.5</v>
      </c>
      <c r="F367" s="10">
        <v>0</v>
      </c>
      <c r="G367" t="s">
        <v>71</v>
      </c>
    </row>
    <row r="368" spans="1:6" ht="12.75">
      <c r="A368" s="5" t="s">
        <v>218</v>
      </c>
      <c r="C368" s="6">
        <f>SUM(C363:C367)</f>
        <v>30</v>
      </c>
      <c r="D368" s="6">
        <f>SUM(D363:D367)</f>
        <v>30</v>
      </c>
      <c r="F368" s="10">
        <f>SUM(F363:F367)</f>
        <v>10</v>
      </c>
    </row>
    <row r="369" spans="1:6" ht="12.75">
      <c r="A369" s="5"/>
      <c r="F369" s="6"/>
    </row>
    <row r="370" spans="1:7" ht="63.75">
      <c r="A370" s="5" t="s">
        <v>67</v>
      </c>
      <c r="B370" s="4" t="s">
        <v>102</v>
      </c>
      <c r="C370" s="6">
        <v>170765</v>
      </c>
      <c r="D370" s="6">
        <v>170765</v>
      </c>
      <c r="E370" s="6">
        <v>0.5</v>
      </c>
      <c r="F370" s="10">
        <v>85383</v>
      </c>
      <c r="G370" t="s">
        <v>71</v>
      </c>
    </row>
    <row r="371" spans="1:2" ht="12.75">
      <c r="A371" s="5"/>
      <c r="B371" s="4"/>
    </row>
    <row r="372" spans="1:7" ht="114.75">
      <c r="A372" s="5" t="s">
        <v>69</v>
      </c>
      <c r="B372" s="4" t="s">
        <v>70</v>
      </c>
      <c r="C372" s="6">
        <v>9264</v>
      </c>
      <c r="D372" s="6">
        <v>9264</v>
      </c>
      <c r="E372" s="6">
        <v>0.5</v>
      </c>
      <c r="F372" s="10">
        <v>4632</v>
      </c>
      <c r="G372" t="s">
        <v>71</v>
      </c>
    </row>
    <row r="373" spans="1:2" ht="12.75">
      <c r="A373" s="5"/>
      <c r="B373" s="4"/>
    </row>
    <row r="374" spans="1:7" ht="102">
      <c r="A374" s="5" t="s">
        <v>72</v>
      </c>
      <c r="B374" s="4" t="s">
        <v>73</v>
      </c>
      <c r="C374" s="6">
        <v>7109</v>
      </c>
      <c r="D374" s="6">
        <v>7109</v>
      </c>
      <c r="E374" s="6">
        <v>0.5</v>
      </c>
      <c r="F374" s="10">
        <v>3555</v>
      </c>
      <c r="G374" t="s">
        <v>71</v>
      </c>
    </row>
    <row r="375" spans="1:2" ht="12.75">
      <c r="A375" s="5"/>
      <c r="B375" s="4"/>
    </row>
    <row r="376" spans="1:7" ht="114.75">
      <c r="A376" s="5" t="s">
        <v>74</v>
      </c>
      <c r="B376" s="4" t="s">
        <v>103</v>
      </c>
      <c r="C376" s="6">
        <v>1330</v>
      </c>
      <c r="D376" s="6">
        <v>1330</v>
      </c>
      <c r="E376" s="6">
        <v>0.5</v>
      </c>
      <c r="F376" s="10">
        <v>665</v>
      </c>
      <c r="G376" t="s">
        <v>71</v>
      </c>
    </row>
    <row r="377" spans="1:2" ht="12.75">
      <c r="A377" s="5"/>
      <c r="B377" s="4"/>
    </row>
    <row r="378" spans="1:7" ht="114.75">
      <c r="A378" s="5" t="s">
        <v>76</v>
      </c>
      <c r="B378" s="4" t="s">
        <v>75</v>
      </c>
      <c r="C378" s="6">
        <v>2076</v>
      </c>
      <c r="D378" s="6">
        <v>2076</v>
      </c>
      <c r="E378" s="6">
        <v>0.5</v>
      </c>
      <c r="F378" s="10">
        <v>1038</v>
      </c>
      <c r="G378" t="s">
        <v>71</v>
      </c>
    </row>
    <row r="379" spans="1:2" ht="12.75">
      <c r="A379" s="5"/>
      <c r="B379" s="4"/>
    </row>
    <row r="380" spans="1:7" ht="127.5">
      <c r="A380" s="5" t="s">
        <v>78</v>
      </c>
      <c r="B380" s="4" t="s">
        <v>77</v>
      </c>
      <c r="C380" s="6">
        <v>1</v>
      </c>
      <c r="D380" s="6">
        <v>1</v>
      </c>
      <c r="E380" s="6">
        <v>0.5</v>
      </c>
      <c r="F380" s="10">
        <v>1</v>
      </c>
      <c r="G380" t="s">
        <v>71</v>
      </c>
    </row>
    <row r="381" spans="1:2" ht="12.75">
      <c r="A381" s="5"/>
      <c r="B381" s="4"/>
    </row>
    <row r="382" spans="1:7" ht="114.75">
      <c r="A382" s="5" t="s">
        <v>80</v>
      </c>
      <c r="B382" s="4" t="s">
        <v>79</v>
      </c>
      <c r="C382" s="6">
        <v>0</v>
      </c>
      <c r="D382" s="6">
        <v>0</v>
      </c>
      <c r="F382" s="10">
        <v>0</v>
      </c>
      <c r="G382" t="s">
        <v>71</v>
      </c>
    </row>
    <row r="383" spans="1:2" ht="12.75">
      <c r="A383" s="5"/>
      <c r="B383" s="4"/>
    </row>
    <row r="384" spans="1:7" ht="89.25">
      <c r="A384" s="5" t="s">
        <v>82</v>
      </c>
      <c r="B384" s="4" t="s">
        <v>81</v>
      </c>
      <c r="C384" s="6">
        <v>0</v>
      </c>
      <c r="D384" s="6">
        <v>0</v>
      </c>
      <c r="F384" s="10">
        <v>0</v>
      </c>
      <c r="G384" t="s">
        <v>71</v>
      </c>
    </row>
    <row r="385" spans="1:2" ht="12.75">
      <c r="A385" s="5"/>
      <c r="B385" s="4"/>
    </row>
    <row r="386" spans="1:7" ht="140.25">
      <c r="A386" s="5" t="s">
        <v>83</v>
      </c>
      <c r="B386" s="4" t="s">
        <v>104</v>
      </c>
      <c r="C386" s="6">
        <v>8157</v>
      </c>
      <c r="D386" s="6">
        <v>8157</v>
      </c>
      <c r="E386" s="6">
        <v>0.5</v>
      </c>
      <c r="F386" s="10">
        <v>4079</v>
      </c>
      <c r="G386" t="s">
        <v>71</v>
      </c>
    </row>
    <row r="387" spans="1:2" ht="12.75">
      <c r="A387" s="5"/>
      <c r="B387" s="4"/>
    </row>
    <row r="388" spans="1:7" ht="76.5">
      <c r="A388" s="5" t="s">
        <v>84</v>
      </c>
      <c r="B388" s="4" t="s">
        <v>88</v>
      </c>
      <c r="C388" s="6">
        <v>0</v>
      </c>
      <c r="D388" s="6">
        <v>0</v>
      </c>
      <c r="F388" s="10">
        <v>0</v>
      </c>
      <c r="G388" t="s">
        <v>71</v>
      </c>
    </row>
    <row r="389" spans="1:2" ht="12.75">
      <c r="A389" s="5"/>
      <c r="B389" s="4"/>
    </row>
    <row r="390" spans="1:7" ht="76.5">
      <c r="A390" s="5" t="s">
        <v>86</v>
      </c>
      <c r="B390" s="4" t="s">
        <v>87</v>
      </c>
      <c r="C390" s="6">
        <v>17832</v>
      </c>
      <c r="D390" s="6">
        <v>17832</v>
      </c>
      <c r="E390" s="6">
        <v>0.5</v>
      </c>
      <c r="F390" s="10">
        <v>8916</v>
      </c>
      <c r="G390" t="s">
        <v>71</v>
      </c>
    </row>
    <row r="391" spans="1:2" ht="12.75">
      <c r="A391" s="5"/>
      <c r="B391" s="4"/>
    </row>
    <row r="392" spans="1:7" ht="76.5">
      <c r="A392" s="5" t="s">
        <v>90</v>
      </c>
      <c r="B392" s="4" t="s">
        <v>89</v>
      </c>
      <c r="C392" s="6">
        <v>807</v>
      </c>
      <c r="D392" s="6">
        <v>807</v>
      </c>
      <c r="E392" s="6">
        <v>0.5</v>
      </c>
      <c r="F392" s="10">
        <v>404</v>
      </c>
      <c r="G392" t="s">
        <v>71</v>
      </c>
    </row>
    <row r="393" spans="1:5" ht="12.75">
      <c r="A393" s="5"/>
      <c r="B393" s="4"/>
      <c r="E393" s="8"/>
    </row>
    <row r="394" spans="1:7" ht="76.5">
      <c r="A394" s="5" t="s">
        <v>92</v>
      </c>
      <c r="B394" s="4" t="s">
        <v>91</v>
      </c>
      <c r="C394" s="6">
        <v>19</v>
      </c>
      <c r="D394" s="6">
        <v>19</v>
      </c>
      <c r="E394" s="6">
        <v>0.5</v>
      </c>
      <c r="F394" s="10">
        <v>9</v>
      </c>
      <c r="G394" t="s">
        <v>71</v>
      </c>
    </row>
    <row r="395" spans="1:2" ht="12.75">
      <c r="A395" s="5"/>
      <c r="B395" s="4"/>
    </row>
    <row r="396" spans="1:7" ht="51">
      <c r="A396" s="5" t="s">
        <v>94</v>
      </c>
      <c r="B396" s="4" t="s">
        <v>93</v>
      </c>
      <c r="C396" s="6">
        <v>165</v>
      </c>
      <c r="D396" s="6">
        <v>165</v>
      </c>
      <c r="E396" s="6">
        <v>0.5</v>
      </c>
      <c r="F396" s="10">
        <v>83</v>
      </c>
      <c r="G396" t="s">
        <v>71</v>
      </c>
    </row>
    <row r="397" ht="12.75">
      <c r="B397" s="4"/>
    </row>
    <row r="398" spans="1:7" ht="63.75">
      <c r="A398" t="s">
        <v>96</v>
      </c>
      <c r="B398" s="4" t="s">
        <v>95</v>
      </c>
      <c r="C398" s="6">
        <v>0</v>
      </c>
      <c r="D398" s="6">
        <v>0</v>
      </c>
      <c r="F398" s="10">
        <v>0</v>
      </c>
      <c r="G398" t="s">
        <v>71</v>
      </c>
    </row>
    <row r="399" spans="1:6" ht="12.75">
      <c r="A399" s="5" t="s">
        <v>219</v>
      </c>
      <c r="C399" s="6">
        <f>SUM(C370:C398)</f>
        <v>217525</v>
      </c>
      <c r="D399" s="6">
        <f>SUM(D370:D398)</f>
        <v>217525</v>
      </c>
      <c r="F399" s="10">
        <f>SUM(F370:F398)</f>
        <v>108765</v>
      </c>
    </row>
    <row r="400" ht="12.75">
      <c r="A400" s="5"/>
    </row>
    <row r="401" spans="1:7" ht="76.5">
      <c r="A401" s="5" t="s">
        <v>105</v>
      </c>
      <c r="B401" s="4" t="s">
        <v>106</v>
      </c>
      <c r="C401" s="6">
        <v>2822</v>
      </c>
      <c r="D401" s="6">
        <v>2822</v>
      </c>
      <c r="E401" s="6">
        <v>0.5</v>
      </c>
      <c r="F401" s="10">
        <v>1411</v>
      </c>
      <c r="G401" t="s">
        <v>71</v>
      </c>
    </row>
    <row r="402" spans="1:2" ht="12.75">
      <c r="A402" s="5"/>
      <c r="B402" s="4"/>
    </row>
    <row r="403" spans="1:7" ht="89.25">
      <c r="A403" s="5" t="s">
        <v>107</v>
      </c>
      <c r="B403" s="4" t="s">
        <v>111</v>
      </c>
      <c r="C403" s="6">
        <v>3</v>
      </c>
      <c r="D403" s="6">
        <v>3</v>
      </c>
      <c r="E403" s="6">
        <v>0.5</v>
      </c>
      <c r="F403" s="10">
        <v>1</v>
      </c>
      <c r="G403" t="s">
        <v>71</v>
      </c>
    </row>
    <row r="404" spans="1:7" ht="12.75">
      <c r="A404" s="5"/>
      <c r="B404" s="4"/>
      <c r="G404" s="4"/>
    </row>
    <row r="405" spans="1:7" ht="76.5">
      <c r="A405" s="5" t="s">
        <v>108</v>
      </c>
      <c r="B405" s="4" t="s">
        <v>112</v>
      </c>
      <c r="C405" s="6">
        <v>0</v>
      </c>
      <c r="D405" s="6">
        <v>0</v>
      </c>
      <c r="F405" s="10">
        <v>0</v>
      </c>
      <c r="G405" t="s">
        <v>71</v>
      </c>
    </row>
    <row r="406" spans="1:7" ht="12.75">
      <c r="A406" s="5"/>
      <c r="B406" s="4"/>
      <c r="G406" s="4"/>
    </row>
    <row r="407" spans="1:7" ht="76.5">
      <c r="A407" s="5" t="s">
        <v>109</v>
      </c>
      <c r="B407" s="4" t="s">
        <v>110</v>
      </c>
      <c r="C407" s="6">
        <v>0</v>
      </c>
      <c r="D407" s="6">
        <v>0</v>
      </c>
      <c r="F407" s="10">
        <v>0</v>
      </c>
      <c r="G407" t="s">
        <v>71</v>
      </c>
    </row>
    <row r="408" spans="1:2" ht="12.75">
      <c r="A408" s="5"/>
      <c r="B408" s="4"/>
    </row>
    <row r="409" spans="1:7" ht="102">
      <c r="A409" s="5" t="s">
        <v>113</v>
      </c>
      <c r="B409" s="4" t="s">
        <v>114</v>
      </c>
      <c r="C409" s="6">
        <v>2</v>
      </c>
      <c r="D409" s="6">
        <v>2</v>
      </c>
      <c r="E409" s="6">
        <v>0.5</v>
      </c>
      <c r="F409" s="10">
        <v>1</v>
      </c>
      <c r="G409" t="s">
        <v>71</v>
      </c>
    </row>
    <row r="410" spans="1:2" ht="12.75">
      <c r="A410" s="5"/>
      <c r="B410" s="4"/>
    </row>
    <row r="411" spans="1:7" ht="89.25">
      <c r="A411" s="5" t="s">
        <v>115</v>
      </c>
      <c r="B411" s="4" t="s">
        <v>116</v>
      </c>
      <c r="C411" s="6">
        <v>2</v>
      </c>
      <c r="D411" s="6">
        <v>2</v>
      </c>
      <c r="E411" s="6">
        <v>0.5</v>
      </c>
      <c r="F411" s="10">
        <v>1</v>
      </c>
      <c r="G411" t="s">
        <v>71</v>
      </c>
    </row>
    <row r="412" spans="1:2" ht="12.75">
      <c r="A412" s="5"/>
      <c r="B412" s="4"/>
    </row>
    <row r="413" spans="1:7" ht="89.25">
      <c r="A413" s="5" t="s">
        <v>117</v>
      </c>
      <c r="B413" s="4" t="s">
        <v>118</v>
      </c>
      <c r="C413" s="6">
        <v>218</v>
      </c>
      <c r="D413" s="6">
        <v>218</v>
      </c>
      <c r="E413" s="6">
        <v>1</v>
      </c>
      <c r="F413" s="10">
        <v>218</v>
      </c>
      <c r="G413" t="s">
        <v>71</v>
      </c>
    </row>
    <row r="414" spans="1:2" ht="12.75">
      <c r="A414" s="5"/>
      <c r="B414" s="4"/>
    </row>
    <row r="415" spans="1:7" ht="89.25">
      <c r="A415" s="5" t="s">
        <v>119</v>
      </c>
      <c r="B415" s="4" t="s">
        <v>120</v>
      </c>
      <c r="C415" s="6">
        <v>9</v>
      </c>
      <c r="D415" s="6">
        <v>9</v>
      </c>
      <c r="E415" s="6">
        <v>0.5</v>
      </c>
      <c r="F415" s="10">
        <v>5</v>
      </c>
      <c r="G415" t="s">
        <v>71</v>
      </c>
    </row>
    <row r="416" spans="1:2" ht="12.75">
      <c r="A416" s="5"/>
      <c r="B416" s="4"/>
    </row>
    <row r="417" spans="1:7" ht="140.25">
      <c r="A417" s="5" t="s">
        <v>121</v>
      </c>
      <c r="B417" s="4" t="s">
        <v>122</v>
      </c>
      <c r="C417" s="6">
        <v>0</v>
      </c>
      <c r="D417" s="6">
        <v>0</v>
      </c>
      <c r="F417" s="10">
        <v>0</v>
      </c>
      <c r="G417" t="s">
        <v>71</v>
      </c>
    </row>
    <row r="418" spans="1:2" ht="12.75">
      <c r="A418" s="5"/>
      <c r="B418" s="4"/>
    </row>
    <row r="419" spans="1:7" ht="127.5">
      <c r="A419" s="5" t="s">
        <v>123</v>
      </c>
      <c r="B419" s="4" t="s">
        <v>124</v>
      </c>
      <c r="C419" s="6">
        <v>0</v>
      </c>
      <c r="D419" s="6">
        <v>0</v>
      </c>
      <c r="F419" s="10">
        <v>0</v>
      </c>
      <c r="G419" t="s">
        <v>71</v>
      </c>
    </row>
    <row r="420" spans="1:2" ht="12.75">
      <c r="A420" s="5"/>
      <c r="B420" s="4"/>
    </row>
    <row r="421" spans="1:7" ht="63.75">
      <c r="A421" s="5" t="s">
        <v>125</v>
      </c>
      <c r="B421" s="4" t="s">
        <v>126</v>
      </c>
      <c r="C421" s="6">
        <v>237</v>
      </c>
      <c r="D421" s="6">
        <v>237</v>
      </c>
      <c r="E421" s="6">
        <v>0.5</v>
      </c>
      <c r="F421" s="10">
        <v>119</v>
      </c>
      <c r="G421" t="s">
        <v>71</v>
      </c>
    </row>
    <row r="422" spans="1:6" ht="12.75">
      <c r="A422" s="5" t="s">
        <v>220</v>
      </c>
      <c r="C422" s="6">
        <f>SUM(C401:C421)</f>
        <v>3293</v>
      </c>
      <c r="D422" s="6">
        <f>SUM(D401:D421)</f>
        <v>3293</v>
      </c>
      <c r="F422" s="10">
        <f>SUM(F401:F421)</f>
        <v>1756</v>
      </c>
    </row>
    <row r="423" spans="1:6" ht="12.75">
      <c r="A423" s="5"/>
      <c r="F423" s="6"/>
    </row>
    <row r="424" spans="1:7" ht="102">
      <c r="A424" s="5" t="s">
        <v>127</v>
      </c>
      <c r="B424" s="4" t="s">
        <v>128</v>
      </c>
      <c r="C424" s="6">
        <v>1</v>
      </c>
      <c r="D424" s="6">
        <v>1</v>
      </c>
      <c r="E424" s="6">
        <v>0.5</v>
      </c>
      <c r="F424" s="10">
        <v>1</v>
      </c>
      <c r="G424" t="s">
        <v>71</v>
      </c>
    </row>
    <row r="425" spans="1:2" ht="12.75">
      <c r="A425" s="5"/>
      <c r="B425" s="4"/>
    </row>
    <row r="426" spans="1:7" ht="114.75">
      <c r="A426" s="5" t="s">
        <v>129</v>
      </c>
      <c r="B426" s="4" t="s">
        <v>130</v>
      </c>
      <c r="C426" s="6">
        <v>0</v>
      </c>
      <c r="D426" s="6">
        <v>0</v>
      </c>
      <c r="F426" s="10">
        <v>0</v>
      </c>
      <c r="G426" t="s">
        <v>71</v>
      </c>
    </row>
    <row r="427" spans="1:2" ht="12.75">
      <c r="A427" s="5"/>
      <c r="B427" s="4"/>
    </row>
    <row r="428" spans="1:7" ht="102">
      <c r="A428" s="5" t="s">
        <v>132</v>
      </c>
      <c r="B428" s="4" t="s">
        <v>133</v>
      </c>
      <c r="C428" s="6">
        <v>0</v>
      </c>
      <c r="D428" s="6">
        <v>0</v>
      </c>
      <c r="F428" s="10">
        <v>0</v>
      </c>
      <c r="G428" t="s">
        <v>71</v>
      </c>
    </row>
    <row r="429" spans="1:2" ht="12.75">
      <c r="A429" s="5"/>
      <c r="B429" s="4"/>
    </row>
    <row r="430" spans="1:7" ht="127.5">
      <c r="A430" s="5" t="s">
        <v>134</v>
      </c>
      <c r="B430" s="4" t="s">
        <v>135</v>
      </c>
      <c r="C430" s="6">
        <v>0</v>
      </c>
      <c r="D430" s="6">
        <v>0</v>
      </c>
      <c r="F430" s="10">
        <v>0</v>
      </c>
      <c r="G430" t="s">
        <v>71</v>
      </c>
    </row>
    <row r="431" spans="1:2" ht="12.75">
      <c r="A431" s="5"/>
      <c r="B431" s="4"/>
    </row>
    <row r="432" spans="1:7" ht="114.75">
      <c r="A432" s="5" t="s">
        <v>136</v>
      </c>
      <c r="B432" s="4" t="s">
        <v>137</v>
      </c>
      <c r="C432" s="6">
        <v>0</v>
      </c>
      <c r="D432" s="6">
        <v>0</v>
      </c>
      <c r="F432" s="10">
        <v>0</v>
      </c>
      <c r="G432" t="s">
        <v>71</v>
      </c>
    </row>
    <row r="433" spans="1:2" ht="12.75">
      <c r="A433" s="5"/>
      <c r="B433" s="4"/>
    </row>
    <row r="434" spans="1:7" ht="114.75">
      <c r="A434" s="5" t="s">
        <v>138</v>
      </c>
      <c r="B434" s="4" t="s">
        <v>139</v>
      </c>
      <c r="C434" s="6">
        <v>171</v>
      </c>
      <c r="D434" s="6">
        <v>171</v>
      </c>
      <c r="E434" s="6">
        <v>0.5</v>
      </c>
      <c r="F434" s="10">
        <v>86</v>
      </c>
      <c r="G434" t="s">
        <v>71</v>
      </c>
    </row>
    <row r="435" spans="1:2" ht="12.75">
      <c r="A435" s="5"/>
      <c r="B435" s="4"/>
    </row>
    <row r="436" spans="1:7" ht="114.75">
      <c r="A436" s="5" t="s">
        <v>140</v>
      </c>
      <c r="B436" s="4" t="s">
        <v>141</v>
      </c>
      <c r="C436" s="6">
        <v>0</v>
      </c>
      <c r="D436" s="6">
        <v>0</v>
      </c>
      <c r="F436" s="10">
        <v>0</v>
      </c>
      <c r="G436" t="s">
        <v>71</v>
      </c>
    </row>
    <row r="437" spans="1:2" ht="12.75">
      <c r="A437" s="5"/>
      <c r="B437" s="4"/>
    </row>
    <row r="438" spans="1:7" ht="102">
      <c r="A438" s="5" t="s">
        <v>142</v>
      </c>
      <c r="B438" s="4" t="s">
        <v>143</v>
      </c>
      <c r="C438" s="6">
        <v>40</v>
      </c>
      <c r="D438" s="6">
        <v>40</v>
      </c>
      <c r="E438" s="6">
        <v>0.5</v>
      </c>
      <c r="F438" s="10">
        <v>20</v>
      </c>
      <c r="G438" t="s">
        <v>71</v>
      </c>
    </row>
    <row r="439" spans="1:6" ht="12.75">
      <c r="A439" s="5" t="s">
        <v>221</v>
      </c>
      <c r="C439" s="6">
        <f>SUM(C424:C438)</f>
        <v>212</v>
      </c>
      <c r="D439" s="6">
        <f>SUM(D424:D438)</f>
        <v>212</v>
      </c>
      <c r="F439" s="18">
        <f>SUM(F424:F438)</f>
        <v>107</v>
      </c>
    </row>
    <row r="440" spans="1:6" ht="12.75">
      <c r="A440" s="5"/>
      <c r="F440" s="18"/>
    </row>
    <row r="441" spans="1:7" ht="89.25">
      <c r="A441" s="5" t="s">
        <v>144</v>
      </c>
      <c r="B441" s="4" t="s">
        <v>146</v>
      </c>
      <c r="C441" s="6">
        <v>60</v>
      </c>
      <c r="D441" s="6">
        <v>60</v>
      </c>
      <c r="E441" s="6">
        <v>0.5</v>
      </c>
      <c r="F441" s="18">
        <v>30</v>
      </c>
      <c r="G441" t="s">
        <v>71</v>
      </c>
    </row>
    <row r="442" spans="1:2" ht="12.75">
      <c r="A442" s="5"/>
      <c r="B442" s="4"/>
    </row>
    <row r="443" spans="1:7" ht="89.25">
      <c r="A443" s="5" t="s">
        <v>145</v>
      </c>
      <c r="B443" s="4" t="s">
        <v>147</v>
      </c>
      <c r="C443" s="6">
        <v>0</v>
      </c>
      <c r="D443" s="6">
        <v>0</v>
      </c>
      <c r="F443" s="10">
        <v>0</v>
      </c>
      <c r="G443" t="s">
        <v>71</v>
      </c>
    </row>
    <row r="444" spans="1:2" ht="12.75">
      <c r="A444" s="5"/>
      <c r="B444" s="4"/>
    </row>
    <row r="445" spans="1:7" ht="89.25">
      <c r="A445" s="5" t="s">
        <v>149</v>
      </c>
      <c r="B445" s="4" t="s">
        <v>148</v>
      </c>
      <c r="C445" s="6">
        <v>0</v>
      </c>
      <c r="D445" s="6">
        <v>0</v>
      </c>
      <c r="F445" s="10">
        <v>0</v>
      </c>
      <c r="G445" t="s">
        <v>71</v>
      </c>
    </row>
    <row r="446" spans="1:2" ht="12.75">
      <c r="A446" s="5"/>
      <c r="B446" s="4"/>
    </row>
    <row r="447" spans="1:7" ht="114.75">
      <c r="A447" s="5" t="s">
        <v>150</v>
      </c>
      <c r="B447" s="4" t="s">
        <v>152</v>
      </c>
      <c r="C447" s="6">
        <v>0</v>
      </c>
      <c r="D447" s="6">
        <v>0</v>
      </c>
      <c r="F447" s="10">
        <v>0</v>
      </c>
      <c r="G447" t="s">
        <v>71</v>
      </c>
    </row>
    <row r="448" spans="1:2" ht="12.75">
      <c r="A448" s="5"/>
      <c r="B448" s="4"/>
    </row>
    <row r="449" spans="1:7" ht="89.25">
      <c r="A449" s="5" t="s">
        <v>153</v>
      </c>
      <c r="B449" s="4" t="s">
        <v>154</v>
      </c>
      <c r="C449" s="6">
        <v>3</v>
      </c>
      <c r="D449" s="6">
        <v>3</v>
      </c>
      <c r="E449" s="6">
        <v>0.5</v>
      </c>
      <c r="F449" s="10">
        <v>2</v>
      </c>
      <c r="G449" t="s">
        <v>71</v>
      </c>
    </row>
    <row r="450" spans="1:6" ht="12.75">
      <c r="A450" s="5" t="s">
        <v>222</v>
      </c>
      <c r="C450" s="6">
        <f>SUM(C441:C449)</f>
        <v>63</v>
      </c>
      <c r="D450" s="6">
        <f>SUM(D441:D449)</f>
        <v>63</v>
      </c>
      <c r="F450" s="10">
        <f>SUM(F441:F449)</f>
        <v>32</v>
      </c>
    </row>
    <row r="451" spans="1:6" ht="12.75">
      <c r="A451" s="5"/>
      <c r="F451" s="6"/>
    </row>
    <row r="452" spans="1:7" ht="38.25">
      <c r="A452" s="5" t="s">
        <v>155</v>
      </c>
      <c r="B452" s="4" t="s">
        <v>156</v>
      </c>
      <c r="C452" s="6">
        <v>226747</v>
      </c>
      <c r="D452" s="6">
        <v>226747</v>
      </c>
      <c r="E452" s="6">
        <v>0.08</v>
      </c>
      <c r="F452" s="10">
        <v>18140</v>
      </c>
      <c r="G452" t="s">
        <v>40</v>
      </c>
    </row>
    <row r="453" spans="1:2" ht="12.75">
      <c r="A453" s="5"/>
      <c r="B453" s="4"/>
    </row>
    <row r="454" spans="1:7" ht="127.5">
      <c r="A454" s="5" t="s">
        <v>157</v>
      </c>
      <c r="B454" s="4" t="s">
        <v>159</v>
      </c>
      <c r="C454" s="6">
        <v>170765</v>
      </c>
      <c r="D454" s="6">
        <v>170765</v>
      </c>
      <c r="E454" s="6">
        <v>0.08</v>
      </c>
      <c r="F454" s="10">
        <v>13661</v>
      </c>
      <c r="G454" t="s">
        <v>40</v>
      </c>
    </row>
    <row r="455" spans="1:2" ht="12.75">
      <c r="A455" s="5"/>
      <c r="B455" s="4"/>
    </row>
    <row r="456" spans="1:7" ht="191.25">
      <c r="A456" s="5" t="s">
        <v>160</v>
      </c>
      <c r="B456" s="4" t="s">
        <v>161</v>
      </c>
      <c r="C456" s="6">
        <v>17077</v>
      </c>
      <c r="D456" s="6">
        <v>17077</v>
      </c>
      <c r="E456" s="6">
        <v>0.08</v>
      </c>
      <c r="F456" s="10">
        <v>1366</v>
      </c>
      <c r="G456" t="s">
        <v>40</v>
      </c>
    </row>
    <row r="457" spans="1:6" ht="12.75">
      <c r="A457" s="5" t="s">
        <v>223</v>
      </c>
      <c r="C457" s="6">
        <f>SUM(C452:C456)</f>
        <v>414589</v>
      </c>
      <c r="D457" s="6">
        <f>SUM(D452:D456)</f>
        <v>414589</v>
      </c>
      <c r="F457" s="10">
        <f>SUM(F452:F456)</f>
        <v>33167</v>
      </c>
    </row>
    <row r="458" ht="12.75">
      <c r="A458" s="5"/>
    </row>
    <row r="459" spans="1:7" ht="38.25">
      <c r="A459" s="5" t="s">
        <v>163</v>
      </c>
      <c r="B459" s="4" t="s">
        <v>162</v>
      </c>
      <c r="G459" s="5" t="s">
        <v>228</v>
      </c>
    </row>
    <row r="460" spans="1:2" ht="12.75">
      <c r="A460" s="5"/>
      <c r="B460" s="4"/>
    </row>
    <row r="461" spans="1:7" ht="51">
      <c r="A461" s="5" t="s">
        <v>164</v>
      </c>
      <c r="B461" s="4" t="s">
        <v>165</v>
      </c>
      <c r="C461" s="6">
        <v>7637</v>
      </c>
      <c r="D461" s="6">
        <v>7637</v>
      </c>
      <c r="E461" s="6">
        <v>0.75</v>
      </c>
      <c r="F461" s="10">
        <v>5728</v>
      </c>
      <c r="G461" t="s">
        <v>40</v>
      </c>
    </row>
    <row r="462" spans="1:2" ht="12.75">
      <c r="A462" s="5"/>
      <c r="B462" s="4"/>
    </row>
    <row r="463" spans="1:7" ht="89.25">
      <c r="A463" s="5" t="s">
        <v>166</v>
      </c>
      <c r="B463" s="4" t="s">
        <v>167</v>
      </c>
      <c r="C463" s="6">
        <v>30</v>
      </c>
      <c r="D463" s="6">
        <v>30</v>
      </c>
      <c r="E463" s="6">
        <v>0.75</v>
      </c>
      <c r="F463" s="10">
        <v>23</v>
      </c>
      <c r="G463" t="s">
        <v>40</v>
      </c>
    </row>
    <row r="464" spans="1:2" ht="12.75">
      <c r="A464" s="5"/>
      <c r="B464" s="4"/>
    </row>
    <row r="465" spans="1:7" ht="51">
      <c r="A465" s="5" t="s">
        <v>168</v>
      </c>
      <c r="B465" s="4" t="s">
        <v>169</v>
      </c>
      <c r="C465" s="6">
        <v>22</v>
      </c>
      <c r="D465" s="6">
        <v>22</v>
      </c>
      <c r="E465" s="6">
        <v>0.5</v>
      </c>
      <c r="F465" s="10">
        <v>11</v>
      </c>
      <c r="G465" t="s">
        <v>40</v>
      </c>
    </row>
    <row r="466" spans="1:2" ht="12.75">
      <c r="A466" s="5"/>
      <c r="B466" s="4"/>
    </row>
    <row r="467" spans="1:7" ht="76.5">
      <c r="A467" s="5" t="s">
        <v>172</v>
      </c>
      <c r="B467" s="4" t="s">
        <v>171</v>
      </c>
      <c r="C467" s="6">
        <v>22</v>
      </c>
      <c r="D467" s="6">
        <v>22</v>
      </c>
      <c r="E467" s="6">
        <v>0.5</v>
      </c>
      <c r="F467" s="10">
        <v>11</v>
      </c>
      <c r="G467" t="s">
        <v>40</v>
      </c>
    </row>
    <row r="468" spans="1:2" ht="12.75">
      <c r="A468" s="5"/>
      <c r="B468" s="4"/>
    </row>
    <row r="469" spans="1:7" ht="63.75">
      <c r="A469" s="5" t="s">
        <v>173</v>
      </c>
      <c r="B469" s="4" t="s">
        <v>174</v>
      </c>
      <c r="C469" s="6">
        <v>0</v>
      </c>
      <c r="D469" s="6">
        <v>0</v>
      </c>
      <c r="F469" s="10">
        <v>0</v>
      </c>
      <c r="G469" t="s">
        <v>40</v>
      </c>
    </row>
    <row r="470" spans="1:2" ht="12.75">
      <c r="A470" s="5"/>
      <c r="B470" s="4"/>
    </row>
    <row r="471" spans="1:7" ht="63.75">
      <c r="A471" s="5" t="s">
        <v>175</v>
      </c>
      <c r="B471" s="4" t="s">
        <v>176</v>
      </c>
      <c r="C471" s="6">
        <v>0</v>
      </c>
      <c r="D471" s="6">
        <v>0</v>
      </c>
      <c r="F471" s="10">
        <v>0</v>
      </c>
      <c r="G471" t="s">
        <v>40</v>
      </c>
    </row>
    <row r="472" spans="1:2" ht="12.75">
      <c r="A472" s="5"/>
      <c r="B472" s="4"/>
    </row>
    <row r="473" spans="1:7" ht="89.25">
      <c r="A473" s="5" t="s">
        <v>177</v>
      </c>
      <c r="B473" s="4" t="s">
        <v>179</v>
      </c>
      <c r="C473" s="6">
        <v>0</v>
      </c>
      <c r="D473" s="6">
        <v>0</v>
      </c>
      <c r="F473" s="10">
        <v>0</v>
      </c>
      <c r="G473" t="s">
        <v>40</v>
      </c>
    </row>
    <row r="474" spans="1:2" ht="12.75">
      <c r="A474" s="5"/>
      <c r="B474" s="4"/>
    </row>
    <row r="475" spans="1:7" ht="89.25">
      <c r="A475" s="5" t="s">
        <v>178</v>
      </c>
      <c r="B475" s="4" t="s">
        <v>180</v>
      </c>
      <c r="C475" s="6">
        <v>0</v>
      </c>
      <c r="D475" s="6">
        <v>0</v>
      </c>
      <c r="F475" s="10">
        <v>0</v>
      </c>
      <c r="G475" t="s">
        <v>40</v>
      </c>
    </row>
    <row r="476" spans="1:2" ht="12.75">
      <c r="A476" s="5"/>
      <c r="B476" s="4"/>
    </row>
    <row r="477" spans="1:6" ht="12.75">
      <c r="A477" s="5" t="s">
        <v>224</v>
      </c>
      <c r="C477" s="6">
        <f>SUM(C465:C476)</f>
        <v>44</v>
      </c>
      <c r="D477" s="6">
        <f>SUM(D465:D476)</f>
        <v>44</v>
      </c>
      <c r="F477" s="10">
        <f>SUM(F465:F476)</f>
        <v>22</v>
      </c>
    </row>
    <row r="478" ht="12.75">
      <c r="A478" s="5"/>
    </row>
    <row r="479" spans="1:7" ht="51">
      <c r="A479" s="5" t="s">
        <v>183</v>
      </c>
      <c r="B479" s="4" t="s">
        <v>184</v>
      </c>
      <c r="C479" s="6">
        <v>1388</v>
      </c>
      <c r="D479" s="6">
        <v>1388</v>
      </c>
      <c r="E479" s="6">
        <v>1.5</v>
      </c>
      <c r="F479" s="10">
        <v>2082</v>
      </c>
      <c r="G479" t="s">
        <v>40</v>
      </c>
    </row>
    <row r="480" spans="1:2" ht="12.75">
      <c r="A480" s="5"/>
      <c r="B480" s="4"/>
    </row>
    <row r="481" spans="1:7" ht="63.75">
      <c r="A481" s="5" t="s">
        <v>185</v>
      </c>
      <c r="B481" s="4" t="s">
        <v>187</v>
      </c>
      <c r="C481" s="6">
        <v>343603</v>
      </c>
      <c r="D481" s="6">
        <v>343603</v>
      </c>
      <c r="E481" s="6" t="s">
        <v>293</v>
      </c>
      <c r="F481" s="10">
        <v>1226662</v>
      </c>
      <c r="G481" t="s">
        <v>40</v>
      </c>
    </row>
    <row r="482" spans="1:2" ht="12.75">
      <c r="A482" s="5"/>
      <c r="B482" s="4"/>
    </row>
    <row r="483" spans="1:7" ht="89.25">
      <c r="A483" s="5" t="s">
        <v>188</v>
      </c>
      <c r="B483" s="4" t="s">
        <v>189</v>
      </c>
      <c r="C483" s="6">
        <v>1319</v>
      </c>
      <c r="D483" s="6">
        <v>1319</v>
      </c>
      <c r="E483" s="6">
        <v>0.75</v>
      </c>
      <c r="F483" s="10">
        <v>989</v>
      </c>
      <c r="G483" t="s">
        <v>71</v>
      </c>
    </row>
    <row r="484" spans="1:2" ht="12.75">
      <c r="A484" s="5"/>
      <c r="B484" s="4"/>
    </row>
    <row r="485" spans="1:7" ht="89.25">
      <c r="A485" s="5" t="s">
        <v>190</v>
      </c>
      <c r="B485" s="4" t="s">
        <v>191</v>
      </c>
      <c r="C485" s="6">
        <v>1388</v>
      </c>
      <c r="D485" s="6">
        <v>1388</v>
      </c>
      <c r="E485" s="6">
        <v>1</v>
      </c>
      <c r="F485" s="10">
        <v>1388</v>
      </c>
      <c r="G485" t="s">
        <v>71</v>
      </c>
    </row>
    <row r="486" spans="1:2" ht="12.75">
      <c r="A486" s="5"/>
      <c r="B486" s="4"/>
    </row>
    <row r="487" spans="1:7" ht="38.25">
      <c r="A487" s="5" t="s">
        <v>192</v>
      </c>
      <c r="B487" s="4" t="s">
        <v>193</v>
      </c>
      <c r="G487" s="5" t="s">
        <v>228</v>
      </c>
    </row>
    <row r="488" spans="1:2" ht="12.75">
      <c r="A488" s="5"/>
      <c r="B488" s="4"/>
    </row>
    <row r="489" spans="1:7" ht="63.75">
      <c r="A489" s="5" t="s">
        <v>196</v>
      </c>
      <c r="B489" s="4" t="s">
        <v>195</v>
      </c>
      <c r="C489" s="6">
        <v>37</v>
      </c>
      <c r="D489" s="6">
        <v>37</v>
      </c>
      <c r="E489" s="6">
        <v>0.5</v>
      </c>
      <c r="F489" s="10">
        <v>19</v>
      </c>
      <c r="G489" t="s">
        <v>40</v>
      </c>
    </row>
    <row r="490" spans="1:2" ht="12.75">
      <c r="A490" s="5"/>
      <c r="B490" s="4"/>
    </row>
    <row r="491" spans="1:7" ht="63.75">
      <c r="A491" s="5" t="s">
        <v>197</v>
      </c>
      <c r="B491" s="4" t="s">
        <v>198</v>
      </c>
      <c r="C491" s="6" t="s">
        <v>199</v>
      </c>
      <c r="G491" s="5" t="s">
        <v>228</v>
      </c>
    </row>
    <row r="492" spans="1:2" ht="12.75">
      <c r="A492" s="5"/>
      <c r="B492" s="4"/>
    </row>
    <row r="493" spans="1:7" ht="63.75">
      <c r="A493" s="5" t="s">
        <v>200</v>
      </c>
      <c r="B493" s="4" t="s">
        <v>201</v>
      </c>
      <c r="C493" s="6">
        <v>7</v>
      </c>
      <c r="D493" s="6">
        <v>7</v>
      </c>
      <c r="E493" s="6">
        <v>0.25</v>
      </c>
      <c r="F493" s="10">
        <v>2</v>
      </c>
      <c r="G493" t="s">
        <v>71</v>
      </c>
    </row>
    <row r="494" spans="1:6" ht="12.75">
      <c r="A494" s="5" t="s">
        <v>14</v>
      </c>
      <c r="B494" s="4"/>
      <c r="C494" s="14">
        <f>(C493)</f>
        <v>7</v>
      </c>
      <c r="D494" s="14">
        <f>(D493)</f>
        <v>7</v>
      </c>
      <c r="F494" s="10">
        <f>SUM(F491:F493)</f>
        <v>2</v>
      </c>
    </row>
    <row r="495" spans="1:2" ht="12.75">
      <c r="A495" s="5"/>
      <c r="B495" s="4"/>
    </row>
    <row r="496" spans="1:7" ht="51">
      <c r="A496" s="5" t="s">
        <v>202</v>
      </c>
      <c r="B496" s="4" t="s">
        <v>203</v>
      </c>
      <c r="C496" s="6">
        <v>1336</v>
      </c>
      <c r="D496" s="6">
        <v>1336</v>
      </c>
      <c r="E496" s="6">
        <v>0.5</v>
      </c>
      <c r="F496" s="10">
        <v>668</v>
      </c>
      <c r="G496" t="s">
        <v>71</v>
      </c>
    </row>
    <row r="497" spans="1:2" ht="12.75">
      <c r="A497" s="5"/>
      <c r="B497" s="4"/>
    </row>
    <row r="498" spans="1:7" ht="51">
      <c r="A498" s="5" t="s">
        <v>204</v>
      </c>
      <c r="B498" s="4" t="s">
        <v>205</v>
      </c>
      <c r="C498" s="6">
        <v>322098</v>
      </c>
      <c r="D498" s="6">
        <v>322098</v>
      </c>
      <c r="E498" s="6" t="s">
        <v>294</v>
      </c>
      <c r="F498" s="10">
        <v>19326</v>
      </c>
      <c r="G498" t="s">
        <v>71</v>
      </c>
    </row>
    <row r="499" spans="1:6" ht="12.75">
      <c r="A499" s="5" t="s">
        <v>225</v>
      </c>
      <c r="C499" s="6">
        <f>SUM(C496:C498)</f>
        <v>323434</v>
      </c>
      <c r="D499" s="6">
        <f>SUM(D496:D498)</f>
        <v>323434</v>
      </c>
      <c r="F499" s="10">
        <f>SUM(F496:F498)</f>
        <v>19994</v>
      </c>
    </row>
    <row r="500" spans="1:6" ht="12.75">
      <c r="A500" s="5"/>
      <c r="F500" s="6"/>
    </row>
    <row r="501" spans="1:7" ht="51">
      <c r="A501" t="s">
        <v>206</v>
      </c>
      <c r="B501" s="4" t="s">
        <v>207</v>
      </c>
      <c r="C501" s="6">
        <v>1336</v>
      </c>
      <c r="D501" s="6">
        <v>1336</v>
      </c>
      <c r="E501" s="6" t="s">
        <v>295</v>
      </c>
      <c r="F501" s="10">
        <v>8016</v>
      </c>
      <c r="G501" t="s">
        <v>71</v>
      </c>
    </row>
    <row r="502" ht="12.75">
      <c r="B502" s="4"/>
    </row>
    <row r="503" spans="1:6" ht="12.75">
      <c r="A503" s="22" t="s">
        <v>259</v>
      </c>
      <c r="B503" s="4"/>
      <c r="C503" s="10">
        <v>2851634</v>
      </c>
      <c r="D503" s="10">
        <v>2851634</v>
      </c>
      <c r="F503" s="10">
        <v>2031340</v>
      </c>
    </row>
    <row r="504" spans="1:2" ht="12.75">
      <c r="A504" s="5"/>
      <c r="B504" s="4"/>
    </row>
    <row r="505" ht="12.75">
      <c r="A505" t="s">
        <v>11</v>
      </c>
    </row>
    <row r="507" ht="12.75">
      <c r="A507" t="s">
        <v>12</v>
      </c>
    </row>
    <row r="508" spans="1:7" ht="51">
      <c r="A508" s="5" t="s">
        <v>36</v>
      </c>
      <c r="B508" s="4" t="s">
        <v>33</v>
      </c>
      <c r="C508" s="6">
        <v>21</v>
      </c>
      <c r="D508" s="6">
        <v>21</v>
      </c>
      <c r="E508" s="6">
        <v>0.08</v>
      </c>
      <c r="F508" s="10">
        <v>2</v>
      </c>
      <c r="G508" s="5" t="s">
        <v>40</v>
      </c>
    </row>
    <row r="509" spans="1:7" ht="51">
      <c r="A509" s="5" t="s">
        <v>37</v>
      </c>
      <c r="B509" s="4" t="s">
        <v>34</v>
      </c>
      <c r="C509" s="6">
        <v>439</v>
      </c>
      <c r="D509" s="6">
        <v>439</v>
      </c>
      <c r="E509" s="6">
        <v>0.08</v>
      </c>
      <c r="F509" s="10">
        <v>35</v>
      </c>
      <c r="G509" s="5" t="s">
        <v>40</v>
      </c>
    </row>
    <row r="510" spans="1:7" ht="102">
      <c r="A510" s="5" t="s">
        <v>38</v>
      </c>
      <c r="B510" s="4" t="s">
        <v>35</v>
      </c>
      <c r="C510" s="6">
        <v>34</v>
      </c>
      <c r="D510" s="6">
        <v>34</v>
      </c>
      <c r="E510" s="6">
        <v>0.08</v>
      </c>
      <c r="F510" s="10">
        <v>3</v>
      </c>
      <c r="G510" s="5" t="s">
        <v>40</v>
      </c>
    </row>
    <row r="511" spans="1:6" ht="12.75">
      <c r="A511" s="5" t="s">
        <v>217</v>
      </c>
      <c r="C511" s="6">
        <f>SUM(C508:C510)</f>
        <v>494</v>
      </c>
      <c r="D511" s="6">
        <f>SUM(D508:D510)</f>
        <v>494</v>
      </c>
      <c r="F511" s="10">
        <f>SUM(F508:F510)</f>
        <v>40</v>
      </c>
    </row>
    <row r="512" spans="2:7" ht="12.75">
      <c r="B512" s="4"/>
      <c r="G512" s="4"/>
    </row>
    <row r="513" spans="1:7" ht="25.5">
      <c r="A513" s="5" t="s">
        <v>286</v>
      </c>
      <c r="B513" s="4" t="s">
        <v>41</v>
      </c>
      <c r="C513" s="6">
        <v>579</v>
      </c>
      <c r="D513" s="6">
        <v>579</v>
      </c>
      <c r="E513" s="6">
        <v>4</v>
      </c>
      <c r="F513" s="10">
        <v>2316</v>
      </c>
      <c r="G513" s="5" t="s">
        <v>40</v>
      </c>
    </row>
    <row r="514" spans="1:7" ht="38.25">
      <c r="A514" s="23" t="s">
        <v>285</v>
      </c>
      <c r="B514" s="25" t="s">
        <v>283</v>
      </c>
      <c r="C514" s="26">
        <v>12</v>
      </c>
      <c r="D514" s="26">
        <v>12</v>
      </c>
      <c r="E514" s="26">
        <v>0.5</v>
      </c>
      <c r="F514" s="27">
        <v>6</v>
      </c>
      <c r="G514" s="23" t="s">
        <v>40</v>
      </c>
    </row>
    <row r="515" spans="1:7" ht="12.75">
      <c r="A515" s="23" t="s">
        <v>288</v>
      </c>
      <c r="B515" s="25"/>
      <c r="C515" s="26">
        <f>SUM(C513:C514)</f>
        <v>591</v>
      </c>
      <c r="D515" s="26">
        <f>SUM(D513:D514)</f>
        <v>591</v>
      </c>
      <c r="E515" s="26"/>
      <c r="F515" s="26">
        <f>SUM(F513:F514)</f>
        <v>2322</v>
      </c>
      <c r="G515" s="23"/>
    </row>
    <row r="516" spans="2:7" ht="12.75">
      <c r="B516" s="4"/>
      <c r="G516" s="4"/>
    </row>
    <row r="517" spans="1:7" ht="76.5">
      <c r="A517" t="s">
        <v>42</v>
      </c>
      <c r="B517" s="4" t="s">
        <v>43</v>
      </c>
      <c r="C517" s="6">
        <v>579</v>
      </c>
      <c r="D517" s="6">
        <v>579</v>
      </c>
      <c r="E517" s="6">
        <v>0.5</v>
      </c>
      <c r="F517" s="10">
        <v>290</v>
      </c>
      <c r="G517" t="s">
        <v>71</v>
      </c>
    </row>
    <row r="518" spans="2:7" ht="12.75">
      <c r="B518" s="4"/>
      <c r="G518" s="4"/>
    </row>
    <row r="519" spans="1:7" ht="38.25">
      <c r="A519" t="s">
        <v>44</v>
      </c>
      <c r="B519" s="4" t="s">
        <v>45</v>
      </c>
      <c r="C519" s="6">
        <v>58</v>
      </c>
      <c r="D519" s="6">
        <v>58</v>
      </c>
      <c r="E519" s="6">
        <v>1</v>
      </c>
      <c r="F519" s="10">
        <v>58</v>
      </c>
      <c r="G519" s="5" t="s">
        <v>40</v>
      </c>
    </row>
    <row r="520" spans="2:7" ht="12.75">
      <c r="B520" s="4"/>
      <c r="G520" s="4"/>
    </row>
    <row r="521" spans="1:7" ht="63.75">
      <c r="A521" s="5" t="s">
        <v>46</v>
      </c>
      <c r="B521" s="4" t="s">
        <v>47</v>
      </c>
      <c r="C521" s="6">
        <v>526904</v>
      </c>
      <c r="D521" s="6">
        <v>526904</v>
      </c>
      <c r="E521" s="6">
        <v>0.33</v>
      </c>
      <c r="F521" s="10">
        <v>173878</v>
      </c>
      <c r="G521" t="s">
        <v>71</v>
      </c>
    </row>
    <row r="522" spans="2:7" ht="12.75">
      <c r="B522" s="4"/>
      <c r="G522" s="4"/>
    </row>
    <row r="523" spans="1:7" ht="76.5">
      <c r="A523" t="s">
        <v>48</v>
      </c>
      <c r="B523" s="4" t="s">
        <v>49</v>
      </c>
      <c r="C523" s="6">
        <v>432061</v>
      </c>
      <c r="D523" s="6">
        <v>432061</v>
      </c>
      <c r="E523" s="6">
        <v>0.08</v>
      </c>
      <c r="F523" s="10">
        <v>34565</v>
      </c>
      <c r="G523" t="s">
        <v>71</v>
      </c>
    </row>
    <row r="524" spans="2:7" ht="12.75">
      <c r="B524" s="4"/>
      <c r="G524" s="4"/>
    </row>
    <row r="525" spans="1:7" ht="63.75">
      <c r="A525" t="s">
        <v>50</v>
      </c>
      <c r="B525" s="4" t="s">
        <v>51</v>
      </c>
      <c r="C525" s="6">
        <v>526904</v>
      </c>
      <c r="D525" s="6">
        <v>526904</v>
      </c>
      <c r="E525" s="19" t="s">
        <v>256</v>
      </c>
      <c r="F525" s="10">
        <v>463676</v>
      </c>
      <c r="G525" s="5" t="s">
        <v>40</v>
      </c>
    </row>
    <row r="526" spans="2:7" ht="12.75">
      <c r="B526" s="4"/>
      <c r="G526" s="4"/>
    </row>
    <row r="527" spans="1:7" ht="76.5">
      <c r="A527" s="5" t="s">
        <v>52</v>
      </c>
      <c r="B527" s="13" t="s">
        <v>53</v>
      </c>
      <c r="C527" s="6">
        <v>579</v>
      </c>
      <c r="D527" s="6">
        <v>579</v>
      </c>
      <c r="E527" s="14" t="s">
        <v>246</v>
      </c>
      <c r="F527" s="10">
        <v>35</v>
      </c>
      <c r="G527" s="5" t="s">
        <v>40</v>
      </c>
    </row>
    <row r="528" spans="1:7" ht="12.75">
      <c r="A528" s="5" t="s">
        <v>54</v>
      </c>
      <c r="C528" s="6">
        <f>SUM(C521:C527)</f>
        <v>1486448</v>
      </c>
      <c r="D528" s="6">
        <f>SUM(D521:D527)</f>
        <v>1486448</v>
      </c>
      <c r="F528" s="10">
        <f>SUM(F521:F527)</f>
        <v>672154</v>
      </c>
      <c r="G528" s="4"/>
    </row>
    <row r="529" spans="2:7" ht="12.75">
      <c r="B529" s="4"/>
      <c r="G529" s="4"/>
    </row>
    <row r="530" spans="1:7" ht="102">
      <c r="A530" s="5" t="s">
        <v>55</v>
      </c>
      <c r="B530" s="13" t="s">
        <v>56</v>
      </c>
      <c r="C530" s="6">
        <v>579</v>
      </c>
      <c r="D530" s="6">
        <v>579</v>
      </c>
      <c r="E530" s="14" t="s">
        <v>57</v>
      </c>
      <c r="F530" s="10">
        <v>19</v>
      </c>
      <c r="G530" t="s">
        <v>71</v>
      </c>
    </row>
    <row r="531" spans="2:7" ht="12.75">
      <c r="B531" s="4"/>
      <c r="G531" s="4"/>
    </row>
    <row r="532" spans="1:7" ht="25.5">
      <c r="A532" t="s">
        <v>60</v>
      </c>
      <c r="B532" s="4" t="s">
        <v>62</v>
      </c>
      <c r="G532" s="13" t="s">
        <v>228</v>
      </c>
    </row>
    <row r="533" spans="2:7" ht="12.75">
      <c r="B533" s="4"/>
      <c r="G533" s="4"/>
    </row>
    <row r="534" spans="1:7" ht="25.5">
      <c r="A534" t="s">
        <v>61</v>
      </c>
      <c r="B534" s="4" t="s">
        <v>62</v>
      </c>
      <c r="G534" s="13" t="s">
        <v>228</v>
      </c>
    </row>
    <row r="535" spans="2:7" ht="12.75">
      <c r="B535" s="4"/>
      <c r="G535" s="4"/>
    </row>
    <row r="536" spans="1:7" ht="153">
      <c r="A536" s="5" t="s">
        <v>58</v>
      </c>
      <c r="B536" s="13" t="s">
        <v>59</v>
      </c>
      <c r="C536" s="14">
        <v>29</v>
      </c>
      <c r="D536" s="6">
        <v>29</v>
      </c>
      <c r="E536" s="6">
        <v>0.33</v>
      </c>
      <c r="F536" s="15">
        <v>10</v>
      </c>
      <c r="G536" t="s">
        <v>71</v>
      </c>
    </row>
    <row r="537" spans="2:7" ht="12.75">
      <c r="B537" s="4"/>
      <c r="G537" s="4"/>
    </row>
    <row r="538" spans="1:7" ht="89.25">
      <c r="A538" s="5" t="s">
        <v>63</v>
      </c>
      <c r="B538" s="4" t="s">
        <v>64</v>
      </c>
      <c r="C538" s="6">
        <v>19</v>
      </c>
      <c r="D538" s="6">
        <v>19</v>
      </c>
      <c r="E538" s="8">
        <v>0.33</v>
      </c>
      <c r="F538" s="10">
        <v>6</v>
      </c>
      <c r="G538" t="s">
        <v>71</v>
      </c>
    </row>
    <row r="539" spans="2:7" ht="12.75">
      <c r="B539" s="4"/>
      <c r="G539" s="4"/>
    </row>
    <row r="540" spans="1:7" ht="114.75">
      <c r="A540" s="5" t="s">
        <v>65</v>
      </c>
      <c r="B540" s="4" t="s">
        <v>66</v>
      </c>
      <c r="C540" s="6">
        <v>0</v>
      </c>
      <c r="D540" s="6">
        <v>0</v>
      </c>
      <c r="E540" s="6">
        <v>0.5</v>
      </c>
      <c r="F540" s="10">
        <v>0</v>
      </c>
      <c r="G540" t="s">
        <v>71</v>
      </c>
    </row>
    <row r="541" spans="1:6" ht="12.75">
      <c r="A541" s="5" t="s">
        <v>218</v>
      </c>
      <c r="C541" s="6">
        <f>SUM(C536:C540)</f>
        <v>48</v>
      </c>
      <c r="D541" s="6">
        <f>SUM(D536:D540)</f>
        <v>48</v>
      </c>
      <c r="F541" s="10">
        <f>SUM(F536:F540)</f>
        <v>16</v>
      </c>
    </row>
    <row r="542" ht="12.75">
      <c r="A542" s="5"/>
    </row>
    <row r="543" spans="1:7" ht="51">
      <c r="A543" s="5" t="s">
        <v>67</v>
      </c>
      <c r="B543" s="4" t="s">
        <v>68</v>
      </c>
      <c r="C543" s="6">
        <v>203337</v>
      </c>
      <c r="D543" s="6">
        <v>203337</v>
      </c>
      <c r="E543" s="6">
        <v>0.5</v>
      </c>
      <c r="F543" s="10">
        <v>101669</v>
      </c>
      <c r="G543" t="s">
        <v>71</v>
      </c>
    </row>
    <row r="544" spans="1:2" ht="12.75">
      <c r="A544" s="5"/>
      <c r="B544" s="4"/>
    </row>
    <row r="545" spans="1:7" ht="114.75">
      <c r="A545" s="5" t="s">
        <v>69</v>
      </c>
      <c r="B545" s="4" t="s">
        <v>70</v>
      </c>
      <c r="C545" s="6">
        <v>12697</v>
      </c>
      <c r="D545" s="6">
        <v>12697</v>
      </c>
      <c r="E545" s="6">
        <v>0.5</v>
      </c>
      <c r="F545" s="10">
        <v>6349</v>
      </c>
      <c r="G545" t="s">
        <v>71</v>
      </c>
    </row>
    <row r="546" spans="1:2" ht="12.75">
      <c r="A546" s="5"/>
      <c r="B546" s="4"/>
    </row>
    <row r="547" spans="1:7" ht="102">
      <c r="A547" s="5" t="s">
        <v>72</v>
      </c>
      <c r="B547" s="4" t="s">
        <v>73</v>
      </c>
      <c r="C547" s="6">
        <v>11349</v>
      </c>
      <c r="D547" s="6">
        <v>11349</v>
      </c>
      <c r="E547" s="6">
        <v>0.5</v>
      </c>
      <c r="F547" s="10">
        <v>5675</v>
      </c>
      <c r="G547" t="s">
        <v>71</v>
      </c>
    </row>
    <row r="548" spans="1:2" ht="12.75">
      <c r="A548" s="5"/>
      <c r="B548" s="4"/>
    </row>
    <row r="549" spans="1:7" ht="114.75">
      <c r="A549" s="5" t="s">
        <v>74</v>
      </c>
      <c r="B549" s="4" t="s">
        <v>75</v>
      </c>
      <c r="C549" s="6">
        <v>2410</v>
      </c>
      <c r="D549" s="6">
        <v>2410</v>
      </c>
      <c r="E549" s="6">
        <v>0.5</v>
      </c>
      <c r="F549" s="10">
        <v>1205</v>
      </c>
      <c r="G549" t="s">
        <v>71</v>
      </c>
    </row>
    <row r="550" spans="1:2" ht="12.75">
      <c r="A550" s="5"/>
      <c r="B550" s="4"/>
    </row>
    <row r="551" spans="1:7" ht="114.75">
      <c r="A551" s="5" t="s">
        <v>76</v>
      </c>
      <c r="B551" s="4" t="s">
        <v>75</v>
      </c>
      <c r="C551" s="6">
        <v>3137</v>
      </c>
      <c r="D551" s="6">
        <v>3137</v>
      </c>
      <c r="E551" s="6">
        <v>0.5</v>
      </c>
      <c r="F551" s="10">
        <v>1569</v>
      </c>
      <c r="G551" t="s">
        <v>71</v>
      </c>
    </row>
    <row r="552" spans="1:2" ht="12.75">
      <c r="A552" s="5"/>
      <c r="B552" s="4"/>
    </row>
    <row r="553" spans="1:7" ht="127.5">
      <c r="A553" s="5" t="s">
        <v>78</v>
      </c>
      <c r="B553" s="4" t="s">
        <v>77</v>
      </c>
      <c r="C553" s="6">
        <v>1</v>
      </c>
      <c r="D553" s="6">
        <v>1</v>
      </c>
      <c r="E553" s="6">
        <v>0.5</v>
      </c>
      <c r="F553" s="10">
        <v>1</v>
      </c>
      <c r="G553" t="s">
        <v>71</v>
      </c>
    </row>
    <row r="554" spans="1:2" ht="12.75">
      <c r="A554" s="5"/>
      <c r="B554" s="4"/>
    </row>
    <row r="555" spans="1:7" ht="114.75">
      <c r="A555" s="5" t="s">
        <v>80</v>
      </c>
      <c r="B555" s="4" t="s">
        <v>79</v>
      </c>
      <c r="C555" s="6">
        <v>0</v>
      </c>
      <c r="D555" s="6">
        <v>0</v>
      </c>
      <c r="E555" s="6">
        <v>0.5</v>
      </c>
      <c r="F555" s="10">
        <v>0</v>
      </c>
      <c r="G555" t="s">
        <v>71</v>
      </c>
    </row>
    <row r="556" spans="1:2" ht="12.75">
      <c r="A556" s="5"/>
      <c r="B556" s="4"/>
    </row>
    <row r="557" spans="1:7" ht="89.25">
      <c r="A557" s="5" t="s">
        <v>82</v>
      </c>
      <c r="B557" s="4" t="s">
        <v>81</v>
      </c>
      <c r="C557" s="6">
        <v>0</v>
      </c>
      <c r="D557" s="6">
        <v>0</v>
      </c>
      <c r="E557" s="6">
        <v>0.5</v>
      </c>
      <c r="F557" s="10">
        <v>0</v>
      </c>
      <c r="G557" t="s">
        <v>71</v>
      </c>
    </row>
    <row r="558" spans="1:2" ht="12.75">
      <c r="A558" s="5"/>
      <c r="B558" s="4"/>
    </row>
    <row r="559" spans="1:7" ht="89.25">
      <c r="A559" s="5" t="s">
        <v>83</v>
      </c>
      <c r="B559" s="4" t="s">
        <v>81</v>
      </c>
      <c r="C559" s="6">
        <v>18364</v>
      </c>
      <c r="D559" s="6">
        <v>18364</v>
      </c>
      <c r="E559" s="6">
        <v>0.5</v>
      </c>
      <c r="F559" s="10">
        <v>9182</v>
      </c>
      <c r="G559" t="s">
        <v>71</v>
      </c>
    </row>
    <row r="560" spans="1:2" ht="12.75">
      <c r="A560" s="5"/>
      <c r="B560" s="4"/>
    </row>
    <row r="561" spans="1:7" ht="76.5">
      <c r="A561" s="5" t="s">
        <v>84</v>
      </c>
      <c r="B561" s="4" t="s">
        <v>88</v>
      </c>
      <c r="C561" s="6">
        <v>0</v>
      </c>
      <c r="D561" s="6">
        <v>0</v>
      </c>
      <c r="E561" s="6">
        <v>0.5</v>
      </c>
      <c r="F561" s="10">
        <v>0</v>
      </c>
      <c r="G561" t="s">
        <v>71</v>
      </c>
    </row>
    <row r="562" spans="1:2" ht="12.75">
      <c r="A562" s="5"/>
      <c r="B562" s="4"/>
    </row>
    <row r="563" spans="1:7" ht="76.5">
      <c r="A563" s="5" t="s">
        <v>86</v>
      </c>
      <c r="B563" s="4" t="s">
        <v>87</v>
      </c>
      <c r="C563" s="6">
        <v>29445</v>
      </c>
      <c r="D563" s="6">
        <v>29445</v>
      </c>
      <c r="E563" s="6">
        <v>0.5</v>
      </c>
      <c r="F563" s="10">
        <v>14723</v>
      </c>
      <c r="G563" t="s">
        <v>71</v>
      </c>
    </row>
    <row r="564" spans="1:2" ht="12.75">
      <c r="A564" s="5"/>
      <c r="B564" s="4"/>
    </row>
    <row r="565" spans="1:7" ht="76.5">
      <c r="A565" s="5" t="s">
        <v>90</v>
      </c>
      <c r="B565" s="4" t="s">
        <v>89</v>
      </c>
      <c r="C565" s="6">
        <v>404</v>
      </c>
      <c r="D565" s="6">
        <v>404</v>
      </c>
      <c r="E565" s="6">
        <v>0.5</v>
      </c>
      <c r="F565" s="10">
        <v>202</v>
      </c>
      <c r="G565" t="s">
        <v>71</v>
      </c>
    </row>
    <row r="566" spans="1:2" ht="12.75">
      <c r="A566" s="5"/>
      <c r="B566" s="4"/>
    </row>
    <row r="567" spans="1:7" ht="76.5">
      <c r="A567" s="5" t="s">
        <v>92</v>
      </c>
      <c r="B567" s="4" t="s">
        <v>91</v>
      </c>
      <c r="C567" s="6">
        <v>39</v>
      </c>
      <c r="D567" s="6">
        <v>39</v>
      </c>
      <c r="E567" s="6">
        <v>0.5</v>
      </c>
      <c r="F567" s="10">
        <v>19</v>
      </c>
      <c r="G567" t="s">
        <v>71</v>
      </c>
    </row>
    <row r="568" spans="1:2" ht="12.75">
      <c r="A568" s="5"/>
      <c r="B568" s="4"/>
    </row>
    <row r="569" spans="1:7" ht="51">
      <c r="A569" s="5" t="s">
        <v>94</v>
      </c>
      <c r="B569" s="4" t="s">
        <v>93</v>
      </c>
      <c r="C569" s="6">
        <v>217</v>
      </c>
      <c r="D569" s="6">
        <v>217</v>
      </c>
      <c r="E569" s="6">
        <v>0.5</v>
      </c>
      <c r="F569" s="10">
        <v>109</v>
      </c>
      <c r="G569" t="s">
        <v>71</v>
      </c>
    </row>
    <row r="570" ht="12.75">
      <c r="B570" s="4"/>
    </row>
    <row r="571" spans="1:7" ht="63.75">
      <c r="A571" t="s">
        <v>96</v>
      </c>
      <c r="B571" s="4" t="s">
        <v>95</v>
      </c>
      <c r="C571" s="6">
        <v>0</v>
      </c>
      <c r="D571" s="6">
        <v>0</v>
      </c>
      <c r="F571" s="10">
        <v>0</v>
      </c>
      <c r="G571" t="s">
        <v>71</v>
      </c>
    </row>
    <row r="572" spans="1:6" ht="12.75">
      <c r="A572" s="5" t="s">
        <v>219</v>
      </c>
      <c r="C572" s="6">
        <f>SUM(C543:C571)</f>
        <v>281400</v>
      </c>
      <c r="D572" s="6">
        <f>SUM(D543:D571)</f>
        <v>281400</v>
      </c>
      <c r="F572" s="10">
        <f>SUM(F543:F571)</f>
        <v>140703</v>
      </c>
    </row>
    <row r="573" ht="12.75">
      <c r="A573" s="5"/>
    </row>
    <row r="574" spans="1:7" ht="76.5">
      <c r="A574" s="5" t="s">
        <v>105</v>
      </c>
      <c r="B574" s="4" t="s">
        <v>106</v>
      </c>
      <c r="C574" s="6">
        <v>3113</v>
      </c>
      <c r="D574" s="6">
        <v>3113</v>
      </c>
      <c r="E574" s="6">
        <v>0.5</v>
      </c>
      <c r="F574" s="10">
        <v>1557</v>
      </c>
      <c r="G574" t="s">
        <v>71</v>
      </c>
    </row>
    <row r="575" spans="1:2" ht="12.75">
      <c r="A575" s="5"/>
      <c r="B575" s="4"/>
    </row>
    <row r="576" spans="1:7" ht="89.25">
      <c r="A576" s="5" t="s">
        <v>107</v>
      </c>
      <c r="B576" s="4" t="s">
        <v>111</v>
      </c>
      <c r="C576" s="6">
        <v>5</v>
      </c>
      <c r="D576" s="6">
        <v>5</v>
      </c>
      <c r="E576" s="6">
        <v>0.5</v>
      </c>
      <c r="F576" s="10">
        <v>3</v>
      </c>
      <c r="G576" t="s">
        <v>71</v>
      </c>
    </row>
    <row r="577" spans="1:7" ht="12.75">
      <c r="A577" s="5"/>
      <c r="B577" s="4"/>
      <c r="G577" s="4"/>
    </row>
    <row r="578" spans="1:7" ht="76.5">
      <c r="A578" s="5" t="s">
        <v>108</v>
      </c>
      <c r="B578" s="4" t="s">
        <v>112</v>
      </c>
      <c r="C578" s="6">
        <v>0</v>
      </c>
      <c r="D578" s="6">
        <v>0</v>
      </c>
      <c r="F578" s="10">
        <v>0</v>
      </c>
      <c r="G578" t="s">
        <v>71</v>
      </c>
    </row>
    <row r="579" spans="1:7" ht="12.75">
      <c r="A579" s="5"/>
      <c r="B579" s="4"/>
      <c r="G579" s="4"/>
    </row>
    <row r="580" spans="1:7" ht="76.5">
      <c r="A580" s="5" t="s">
        <v>109</v>
      </c>
      <c r="B580" s="4" t="s">
        <v>110</v>
      </c>
      <c r="C580" s="6">
        <v>0</v>
      </c>
      <c r="D580" s="6">
        <v>0</v>
      </c>
      <c r="F580" s="10">
        <v>0</v>
      </c>
      <c r="G580" t="s">
        <v>71</v>
      </c>
    </row>
    <row r="581" spans="1:2" ht="12.75">
      <c r="A581" s="5"/>
      <c r="B581" s="4"/>
    </row>
    <row r="582" spans="1:7" ht="102">
      <c r="A582" s="5" t="s">
        <v>113</v>
      </c>
      <c r="B582" s="4" t="s">
        <v>114</v>
      </c>
      <c r="C582" s="6">
        <v>18</v>
      </c>
      <c r="D582" s="6">
        <v>18</v>
      </c>
      <c r="E582" s="6">
        <v>0.5</v>
      </c>
      <c r="F582" s="10">
        <v>9</v>
      </c>
      <c r="G582" t="s">
        <v>71</v>
      </c>
    </row>
    <row r="583" spans="1:2" ht="12.75">
      <c r="A583" s="5"/>
      <c r="B583" s="4"/>
    </row>
    <row r="584" spans="1:7" ht="89.25">
      <c r="A584" s="5" t="s">
        <v>115</v>
      </c>
      <c r="B584" s="13" t="s">
        <v>116</v>
      </c>
      <c r="C584" s="6">
        <v>18</v>
      </c>
      <c r="D584" s="6">
        <v>18</v>
      </c>
      <c r="E584" s="6">
        <v>0.5</v>
      </c>
      <c r="F584" s="10">
        <v>9</v>
      </c>
      <c r="G584" t="s">
        <v>71</v>
      </c>
    </row>
    <row r="585" spans="1:2" ht="12.75">
      <c r="A585" s="5"/>
      <c r="B585" s="4"/>
    </row>
    <row r="586" spans="1:7" ht="89.25">
      <c r="A586" s="5" t="s">
        <v>117</v>
      </c>
      <c r="B586" s="4" t="s">
        <v>118</v>
      </c>
      <c r="C586" s="6">
        <v>651</v>
      </c>
      <c r="D586" s="6">
        <v>651</v>
      </c>
      <c r="E586" s="6">
        <v>1</v>
      </c>
      <c r="F586" s="10">
        <v>651</v>
      </c>
      <c r="G586" t="s">
        <v>71</v>
      </c>
    </row>
    <row r="587" spans="1:2" ht="12.75">
      <c r="A587" s="5"/>
      <c r="B587" s="4"/>
    </row>
    <row r="588" spans="1:7" ht="89.25">
      <c r="A588" s="5" t="s">
        <v>119</v>
      </c>
      <c r="B588" s="4" t="s">
        <v>120</v>
      </c>
      <c r="C588" s="6">
        <v>3</v>
      </c>
      <c r="D588" s="6">
        <v>3</v>
      </c>
      <c r="E588" s="6">
        <v>0.5</v>
      </c>
      <c r="F588" s="10">
        <v>2</v>
      </c>
      <c r="G588" t="s">
        <v>71</v>
      </c>
    </row>
    <row r="589" spans="1:2" ht="12.75">
      <c r="A589" s="5"/>
      <c r="B589" s="4"/>
    </row>
    <row r="590" spans="1:7" ht="140.25">
      <c r="A590" s="5" t="s">
        <v>121</v>
      </c>
      <c r="B590" s="4" t="s">
        <v>122</v>
      </c>
      <c r="C590" s="6">
        <v>0</v>
      </c>
      <c r="D590" s="6">
        <v>0</v>
      </c>
      <c r="F590" s="10">
        <v>0</v>
      </c>
      <c r="G590" t="s">
        <v>71</v>
      </c>
    </row>
    <row r="591" spans="1:2" ht="12.75">
      <c r="A591" s="5"/>
      <c r="B591" s="4"/>
    </row>
    <row r="592" spans="1:7" ht="127.5">
      <c r="A592" s="5" t="s">
        <v>123</v>
      </c>
      <c r="B592" s="4" t="s">
        <v>124</v>
      </c>
      <c r="C592" s="6">
        <v>0</v>
      </c>
      <c r="D592" s="6">
        <v>0</v>
      </c>
      <c r="F592" s="10">
        <v>0</v>
      </c>
      <c r="G592" t="s">
        <v>71</v>
      </c>
    </row>
    <row r="593" spans="1:2" ht="12.75">
      <c r="A593" s="5"/>
      <c r="B593" s="4"/>
    </row>
    <row r="594" spans="1:7" ht="63.75">
      <c r="A594" s="5" t="s">
        <v>125</v>
      </c>
      <c r="B594" s="4" t="s">
        <v>126</v>
      </c>
      <c r="C594" s="6">
        <v>372</v>
      </c>
      <c r="D594" s="6">
        <v>372</v>
      </c>
      <c r="E594" s="6">
        <v>0.5</v>
      </c>
      <c r="F594" s="10">
        <v>186</v>
      </c>
      <c r="G594" t="s">
        <v>71</v>
      </c>
    </row>
    <row r="595" spans="1:6" ht="12.75">
      <c r="A595" s="5" t="s">
        <v>220</v>
      </c>
      <c r="C595" s="6">
        <f>SUM(C574:C594)</f>
        <v>4180</v>
      </c>
      <c r="D595" s="6">
        <f>SUM(D574:D594)</f>
        <v>4180</v>
      </c>
      <c r="F595" s="10">
        <f>SUM(F574:F594)</f>
        <v>2417</v>
      </c>
    </row>
    <row r="596" spans="1:6" ht="12.75">
      <c r="A596" s="5"/>
      <c r="F596" s="6"/>
    </row>
    <row r="597" spans="1:7" ht="102">
      <c r="A597" s="5" t="s">
        <v>127</v>
      </c>
      <c r="B597" s="4" t="s">
        <v>128</v>
      </c>
      <c r="C597" s="6">
        <v>437</v>
      </c>
      <c r="D597" s="6">
        <v>437</v>
      </c>
      <c r="E597" s="6">
        <v>0.5</v>
      </c>
      <c r="F597" s="10">
        <v>219</v>
      </c>
      <c r="G597" t="s">
        <v>71</v>
      </c>
    </row>
    <row r="598" spans="1:2" ht="12.75">
      <c r="A598" s="5"/>
      <c r="B598" s="4"/>
    </row>
    <row r="599" spans="1:7" ht="114.75">
      <c r="A599" s="5" t="s">
        <v>129</v>
      </c>
      <c r="B599" s="4" t="s">
        <v>130</v>
      </c>
      <c r="C599" s="6">
        <v>0</v>
      </c>
      <c r="D599" s="6">
        <v>0</v>
      </c>
      <c r="F599" s="10">
        <v>0</v>
      </c>
      <c r="G599" t="s">
        <v>71</v>
      </c>
    </row>
    <row r="600" spans="1:2" ht="12.75">
      <c r="A600" s="5"/>
      <c r="B600" s="4"/>
    </row>
    <row r="601" spans="1:7" ht="102">
      <c r="A601" s="5" t="s">
        <v>132</v>
      </c>
      <c r="B601" s="4" t="s">
        <v>133</v>
      </c>
      <c r="C601" s="6">
        <v>0</v>
      </c>
      <c r="D601" s="6">
        <v>0</v>
      </c>
      <c r="F601" s="10">
        <v>0</v>
      </c>
      <c r="G601" t="s">
        <v>71</v>
      </c>
    </row>
    <row r="602" spans="1:2" ht="12.75">
      <c r="A602" s="5"/>
      <c r="B602" s="4"/>
    </row>
    <row r="603" spans="1:7" ht="127.5">
      <c r="A603" s="5" t="s">
        <v>134</v>
      </c>
      <c r="B603" s="4" t="s">
        <v>135</v>
      </c>
      <c r="C603" s="6">
        <v>2</v>
      </c>
      <c r="D603" s="6">
        <v>2</v>
      </c>
      <c r="E603" s="6">
        <v>0.5</v>
      </c>
      <c r="F603" s="10">
        <v>1</v>
      </c>
      <c r="G603" t="s">
        <v>71</v>
      </c>
    </row>
    <row r="604" spans="1:2" ht="12.75">
      <c r="A604" s="5"/>
      <c r="B604" s="4"/>
    </row>
    <row r="605" spans="1:7" ht="114.75">
      <c r="A605" s="5" t="s">
        <v>136</v>
      </c>
      <c r="B605" s="4" t="s">
        <v>137</v>
      </c>
      <c r="C605" s="6">
        <v>2</v>
      </c>
      <c r="D605" s="6">
        <v>2</v>
      </c>
      <c r="E605" s="6">
        <v>0.5</v>
      </c>
      <c r="F605" s="10">
        <v>1</v>
      </c>
      <c r="G605" t="s">
        <v>71</v>
      </c>
    </row>
    <row r="606" spans="1:2" ht="12.75">
      <c r="A606" s="5"/>
      <c r="B606" s="4"/>
    </row>
    <row r="607" spans="1:7" ht="114.75">
      <c r="A607" s="5" t="s">
        <v>138</v>
      </c>
      <c r="B607" s="4" t="s">
        <v>139</v>
      </c>
      <c r="C607" s="6">
        <v>471</v>
      </c>
      <c r="D607" s="6">
        <v>471</v>
      </c>
      <c r="E607" s="6">
        <v>0.5</v>
      </c>
      <c r="F607" s="10">
        <v>236</v>
      </c>
      <c r="G607" t="s">
        <v>71</v>
      </c>
    </row>
    <row r="608" spans="1:2" ht="12.75">
      <c r="A608" s="5"/>
      <c r="B608" s="4"/>
    </row>
    <row r="609" spans="1:7" ht="114.75">
      <c r="A609" s="5" t="s">
        <v>140</v>
      </c>
      <c r="B609" s="4" t="s">
        <v>141</v>
      </c>
      <c r="C609" s="6">
        <v>1</v>
      </c>
      <c r="D609" s="6">
        <v>1</v>
      </c>
      <c r="E609" s="6">
        <v>0.5</v>
      </c>
      <c r="F609" s="10">
        <v>1</v>
      </c>
      <c r="G609" t="s">
        <v>71</v>
      </c>
    </row>
    <row r="610" spans="1:2" ht="12.75">
      <c r="A610" s="5"/>
      <c r="B610" s="4"/>
    </row>
    <row r="611" spans="1:7" ht="102">
      <c r="A611" s="5" t="s">
        <v>142</v>
      </c>
      <c r="B611" s="4" t="s">
        <v>143</v>
      </c>
      <c r="C611" s="6">
        <v>44</v>
      </c>
      <c r="D611" s="6">
        <v>44</v>
      </c>
      <c r="E611" s="6">
        <v>0.5</v>
      </c>
      <c r="F611" s="10">
        <v>22</v>
      </c>
      <c r="G611" t="s">
        <v>71</v>
      </c>
    </row>
    <row r="612" spans="1:6" ht="12.75">
      <c r="A612" s="5" t="s">
        <v>221</v>
      </c>
      <c r="C612" s="6">
        <f>SUM(C597:C611)</f>
        <v>957</v>
      </c>
      <c r="D612" s="6">
        <f>SUM(D597:D611)</f>
        <v>957</v>
      </c>
      <c r="F612" s="10">
        <f>SUM(F597:F611)</f>
        <v>480</v>
      </c>
    </row>
    <row r="613" spans="1:6" ht="12.75">
      <c r="A613" s="5"/>
      <c r="F613" s="6"/>
    </row>
    <row r="614" spans="1:7" ht="89.25">
      <c r="A614" s="5" t="s">
        <v>144</v>
      </c>
      <c r="B614" s="4" t="s">
        <v>146</v>
      </c>
      <c r="C614" s="6">
        <v>78</v>
      </c>
      <c r="D614" s="6">
        <v>78</v>
      </c>
      <c r="E614" s="6">
        <v>0.5</v>
      </c>
      <c r="F614" s="10">
        <v>39</v>
      </c>
      <c r="G614" t="s">
        <v>71</v>
      </c>
    </row>
    <row r="615" spans="1:2" ht="12.75">
      <c r="A615" s="5"/>
      <c r="B615" s="4"/>
    </row>
    <row r="616" spans="1:7" ht="89.25">
      <c r="A616" s="5" t="s">
        <v>145</v>
      </c>
      <c r="B616" s="4" t="s">
        <v>147</v>
      </c>
      <c r="C616" s="6">
        <v>0</v>
      </c>
      <c r="D616" s="6">
        <v>0</v>
      </c>
      <c r="F616" s="10">
        <v>0</v>
      </c>
      <c r="G616" t="s">
        <v>71</v>
      </c>
    </row>
    <row r="617" spans="1:2" ht="12.75">
      <c r="A617" s="5"/>
      <c r="B617" s="4"/>
    </row>
    <row r="618" spans="1:7" ht="89.25">
      <c r="A618" s="5" t="s">
        <v>149</v>
      </c>
      <c r="B618" s="4" t="s">
        <v>148</v>
      </c>
      <c r="C618" s="6">
        <v>0</v>
      </c>
      <c r="D618" s="6">
        <v>0</v>
      </c>
      <c r="F618" s="10">
        <v>0</v>
      </c>
      <c r="G618" t="s">
        <v>71</v>
      </c>
    </row>
    <row r="619" spans="1:2" ht="12.75">
      <c r="A619" s="5"/>
      <c r="B619" s="4"/>
    </row>
    <row r="620" spans="1:7" ht="114.75">
      <c r="A620" s="5" t="s">
        <v>150</v>
      </c>
      <c r="B620" s="4" t="s">
        <v>152</v>
      </c>
      <c r="C620" s="6">
        <v>0</v>
      </c>
      <c r="D620" s="6">
        <v>0</v>
      </c>
      <c r="F620" s="10">
        <v>0</v>
      </c>
      <c r="G620" t="s">
        <v>71</v>
      </c>
    </row>
    <row r="621" spans="1:2" ht="12.75">
      <c r="A621" s="5"/>
      <c r="B621" s="4"/>
    </row>
    <row r="622" spans="1:7" ht="89.25">
      <c r="A622" s="5" t="s">
        <v>153</v>
      </c>
      <c r="B622" s="4" t="s">
        <v>154</v>
      </c>
      <c r="C622" s="6">
        <v>10</v>
      </c>
      <c r="D622" s="6">
        <v>10</v>
      </c>
      <c r="E622" s="6">
        <v>0.5</v>
      </c>
      <c r="F622" s="10">
        <v>5</v>
      </c>
      <c r="G622" t="s">
        <v>71</v>
      </c>
    </row>
    <row r="623" spans="1:6" ht="12.75">
      <c r="A623" s="5" t="s">
        <v>222</v>
      </c>
      <c r="C623" s="6">
        <f>SUM(C614:C622)</f>
        <v>88</v>
      </c>
      <c r="D623" s="6">
        <f>SUM(D614:D622)</f>
        <v>88</v>
      </c>
      <c r="F623" s="10">
        <f>SUM(F614:F622)</f>
        <v>44</v>
      </c>
    </row>
    <row r="624" spans="1:6" ht="12.75">
      <c r="A624" s="5"/>
      <c r="F624" s="6"/>
    </row>
    <row r="625" spans="1:7" ht="38.25">
      <c r="A625" s="5" t="s">
        <v>155</v>
      </c>
      <c r="B625" s="4" t="s">
        <v>156</v>
      </c>
      <c r="C625" s="6">
        <v>298614</v>
      </c>
      <c r="D625" s="6">
        <v>298614</v>
      </c>
      <c r="E625" s="6">
        <v>0.08</v>
      </c>
      <c r="F625" s="10">
        <v>23889</v>
      </c>
      <c r="G625" t="s">
        <v>40</v>
      </c>
    </row>
    <row r="626" spans="1:2" ht="12.75">
      <c r="A626" s="5"/>
      <c r="B626" s="4"/>
    </row>
    <row r="627" spans="1:7" ht="127.5">
      <c r="A627" s="5" t="s">
        <v>157</v>
      </c>
      <c r="B627" s="4" t="s">
        <v>159</v>
      </c>
      <c r="C627" s="6">
        <v>203337</v>
      </c>
      <c r="D627" s="6">
        <v>203337</v>
      </c>
      <c r="E627" s="6">
        <v>0.08</v>
      </c>
      <c r="F627" s="10">
        <v>16267</v>
      </c>
      <c r="G627" t="s">
        <v>40</v>
      </c>
    </row>
    <row r="628" spans="1:2" ht="12.75">
      <c r="A628" s="5"/>
      <c r="B628" s="4"/>
    </row>
    <row r="629" spans="1:7" ht="191.25">
      <c r="A629" s="5" t="s">
        <v>160</v>
      </c>
      <c r="B629" s="4" t="s">
        <v>161</v>
      </c>
      <c r="C629" s="6">
        <v>20342</v>
      </c>
      <c r="D629" s="6">
        <v>20342</v>
      </c>
      <c r="E629" s="6">
        <v>0.08</v>
      </c>
      <c r="F629" s="10">
        <v>1627</v>
      </c>
      <c r="G629" t="s">
        <v>40</v>
      </c>
    </row>
    <row r="630" spans="1:6" ht="12.75">
      <c r="A630" s="5" t="s">
        <v>223</v>
      </c>
      <c r="C630" s="6">
        <f>SUM(C625:C629)</f>
        <v>522293</v>
      </c>
      <c r="D630" s="6">
        <f>SUM(D625:D629)</f>
        <v>522293</v>
      </c>
      <c r="F630" s="10">
        <f>SUM(F625:F629)</f>
        <v>41783</v>
      </c>
    </row>
    <row r="631" spans="1:6" ht="12.75">
      <c r="A631" s="5"/>
      <c r="F631" s="6"/>
    </row>
    <row r="632" spans="1:2" ht="38.25">
      <c r="A632" s="5" t="s">
        <v>163</v>
      </c>
      <c r="B632" s="4" t="s">
        <v>162</v>
      </c>
    </row>
    <row r="633" spans="1:2" ht="12.75">
      <c r="A633" s="5"/>
      <c r="B633" s="4"/>
    </row>
    <row r="634" spans="1:7" ht="51">
      <c r="A634" s="5" t="s">
        <v>164</v>
      </c>
      <c r="B634" s="4" t="s">
        <v>165</v>
      </c>
      <c r="C634" s="6">
        <v>14584</v>
      </c>
      <c r="D634" s="6">
        <v>14584</v>
      </c>
      <c r="E634" s="6">
        <v>0.75</v>
      </c>
      <c r="F634" s="10">
        <v>10938</v>
      </c>
      <c r="G634" t="s">
        <v>40</v>
      </c>
    </row>
    <row r="635" spans="1:2" ht="12.75">
      <c r="A635" s="5"/>
      <c r="B635" s="4"/>
    </row>
    <row r="636" spans="1:7" ht="89.25">
      <c r="A636" s="5" t="s">
        <v>166</v>
      </c>
      <c r="B636" s="4" t="s">
        <v>167</v>
      </c>
      <c r="C636" s="6">
        <v>105</v>
      </c>
      <c r="D636" s="6">
        <v>105</v>
      </c>
      <c r="E636" s="6">
        <v>0.5</v>
      </c>
      <c r="F636" s="10">
        <v>53</v>
      </c>
      <c r="G636" t="s">
        <v>40</v>
      </c>
    </row>
    <row r="637" spans="1:2" ht="12.75">
      <c r="A637" s="5"/>
      <c r="B637" s="4"/>
    </row>
    <row r="638" spans="1:7" ht="51">
      <c r="A638" s="5" t="s">
        <v>168</v>
      </c>
      <c r="B638" s="4" t="s">
        <v>169</v>
      </c>
      <c r="C638" s="6">
        <v>36</v>
      </c>
      <c r="D638" s="6">
        <v>36</v>
      </c>
      <c r="E638" s="6">
        <v>0.5</v>
      </c>
      <c r="F638" s="10">
        <v>18</v>
      </c>
      <c r="G638" t="s">
        <v>40</v>
      </c>
    </row>
    <row r="639" spans="1:2" ht="12.75">
      <c r="A639" s="5"/>
      <c r="B639" s="4"/>
    </row>
    <row r="640" spans="1:7" ht="76.5">
      <c r="A640" s="5" t="s">
        <v>172</v>
      </c>
      <c r="B640" s="4" t="s">
        <v>171</v>
      </c>
      <c r="C640" s="6">
        <v>36</v>
      </c>
      <c r="D640" s="6">
        <v>36</v>
      </c>
      <c r="E640" s="6">
        <v>0.5</v>
      </c>
      <c r="F640" s="10">
        <v>18</v>
      </c>
      <c r="G640" t="s">
        <v>40</v>
      </c>
    </row>
    <row r="641" spans="1:2" ht="12.75">
      <c r="A641" s="5"/>
      <c r="B641" s="4"/>
    </row>
    <row r="642" spans="1:7" ht="63.75">
      <c r="A642" s="5" t="s">
        <v>173</v>
      </c>
      <c r="B642" s="4" t="s">
        <v>174</v>
      </c>
      <c r="C642" s="6">
        <v>0</v>
      </c>
      <c r="D642" s="6">
        <v>0</v>
      </c>
      <c r="F642" s="10">
        <v>0</v>
      </c>
      <c r="G642" t="s">
        <v>40</v>
      </c>
    </row>
    <row r="643" spans="1:2" ht="12.75">
      <c r="A643" s="5"/>
      <c r="B643" s="4"/>
    </row>
    <row r="644" spans="1:7" ht="63.75">
      <c r="A644" s="5" t="s">
        <v>175</v>
      </c>
      <c r="B644" s="4" t="s">
        <v>176</v>
      </c>
      <c r="C644" s="6">
        <v>0</v>
      </c>
      <c r="D644" s="6">
        <v>0</v>
      </c>
      <c r="F644" s="10">
        <v>0</v>
      </c>
      <c r="G644" t="s">
        <v>40</v>
      </c>
    </row>
    <row r="645" spans="1:2" ht="12.75">
      <c r="A645" s="5"/>
      <c r="B645" s="4"/>
    </row>
    <row r="646" spans="1:7" ht="89.25">
      <c r="A646" s="5" t="s">
        <v>177</v>
      </c>
      <c r="B646" s="4" t="s">
        <v>179</v>
      </c>
      <c r="C646" s="6">
        <v>0</v>
      </c>
      <c r="D646" s="6">
        <v>0</v>
      </c>
      <c r="F646" s="10">
        <v>0</v>
      </c>
      <c r="G646" t="s">
        <v>40</v>
      </c>
    </row>
    <row r="647" spans="1:2" ht="12.75">
      <c r="A647" s="5"/>
      <c r="B647" s="4"/>
    </row>
    <row r="648" spans="1:7" ht="89.25">
      <c r="A648" s="5" t="s">
        <v>178</v>
      </c>
      <c r="B648" s="4" t="s">
        <v>180</v>
      </c>
      <c r="C648" s="6">
        <v>0</v>
      </c>
      <c r="D648" s="6">
        <v>0</v>
      </c>
      <c r="F648" s="10">
        <v>0</v>
      </c>
      <c r="G648" t="s">
        <v>40</v>
      </c>
    </row>
    <row r="649" spans="1:2" ht="12.75">
      <c r="A649" s="5"/>
      <c r="B649" s="4"/>
    </row>
    <row r="650" spans="1:6" ht="12.75">
      <c r="A650" s="5" t="s">
        <v>224</v>
      </c>
      <c r="C650" s="6">
        <f>SUM(C638:C649)</f>
        <v>72</v>
      </c>
      <c r="D650" s="6">
        <f>SUM(D638:D649)</f>
        <v>72</v>
      </c>
      <c r="F650" s="10">
        <f>SUM(F638:F649)</f>
        <v>36</v>
      </c>
    </row>
    <row r="651" ht="12.75">
      <c r="A651" s="5"/>
    </row>
    <row r="652" spans="1:7" ht="51">
      <c r="A652" s="5" t="s">
        <v>183</v>
      </c>
      <c r="B652" s="4" t="s">
        <v>184</v>
      </c>
      <c r="C652" s="6">
        <v>1492</v>
      </c>
      <c r="D652" s="6">
        <v>1492</v>
      </c>
      <c r="E652" s="6">
        <v>1.5</v>
      </c>
      <c r="F652" s="10">
        <v>2238</v>
      </c>
      <c r="G652" t="s">
        <v>40</v>
      </c>
    </row>
    <row r="653" spans="1:2" ht="12.75">
      <c r="A653" s="5"/>
      <c r="B653" s="4"/>
    </row>
    <row r="654" spans="1:7" ht="63.75">
      <c r="A654" s="5" t="s">
        <v>185</v>
      </c>
      <c r="B654" s="4" t="s">
        <v>187</v>
      </c>
      <c r="C654" s="6">
        <v>310118</v>
      </c>
      <c r="D654" s="6">
        <v>310118</v>
      </c>
      <c r="E654" s="6" t="s">
        <v>293</v>
      </c>
      <c r="F654" s="10">
        <v>1107212</v>
      </c>
      <c r="G654" t="s">
        <v>40</v>
      </c>
    </row>
    <row r="656" spans="1:7" ht="89.25">
      <c r="A656" s="5" t="s">
        <v>188</v>
      </c>
      <c r="B656" s="4" t="s">
        <v>189</v>
      </c>
      <c r="C656" s="6">
        <v>1417</v>
      </c>
      <c r="D656" s="6">
        <v>1417</v>
      </c>
      <c r="E656" s="6">
        <v>0.75</v>
      </c>
      <c r="F656" s="10">
        <v>1063</v>
      </c>
      <c r="G656" t="s">
        <v>71</v>
      </c>
    </row>
    <row r="657" spans="1:2" ht="12.75">
      <c r="A657" s="5"/>
      <c r="B657" s="4"/>
    </row>
    <row r="658" spans="1:7" ht="89.25">
      <c r="A658" s="5" t="s">
        <v>190</v>
      </c>
      <c r="B658" s="4" t="s">
        <v>191</v>
      </c>
      <c r="C658" s="6">
        <v>1492</v>
      </c>
      <c r="D658" s="6">
        <v>1492</v>
      </c>
      <c r="E658" s="6">
        <v>1</v>
      </c>
      <c r="F658" s="10">
        <v>1492</v>
      </c>
      <c r="G658" t="s">
        <v>71</v>
      </c>
    </row>
    <row r="659" spans="1:2" ht="12.75">
      <c r="A659" s="5"/>
      <c r="B659" s="4"/>
    </row>
    <row r="660" spans="1:2" ht="38.25">
      <c r="A660" s="5" t="s">
        <v>192</v>
      </c>
      <c r="B660" s="4" t="s">
        <v>193</v>
      </c>
    </row>
    <row r="661" spans="1:2" ht="12.75">
      <c r="A661" s="5"/>
      <c r="B661" s="4"/>
    </row>
    <row r="662" spans="1:7" ht="63.75">
      <c r="A662" s="5" t="s">
        <v>196</v>
      </c>
      <c r="B662" s="4" t="s">
        <v>195</v>
      </c>
      <c r="C662" s="6">
        <v>370</v>
      </c>
      <c r="D662" s="6">
        <v>370</v>
      </c>
      <c r="E662" s="6">
        <v>0.5</v>
      </c>
      <c r="F662" s="10">
        <v>185</v>
      </c>
      <c r="G662" t="s">
        <v>40</v>
      </c>
    </row>
    <row r="663" spans="1:2" ht="12.75">
      <c r="A663" s="5"/>
      <c r="B663" s="4"/>
    </row>
    <row r="664" spans="1:7" ht="63.75">
      <c r="A664" s="5" t="s">
        <v>197</v>
      </c>
      <c r="B664" s="4" t="s">
        <v>198</v>
      </c>
      <c r="C664" s="6" t="s">
        <v>199</v>
      </c>
      <c r="G664" s="5" t="s">
        <v>228</v>
      </c>
    </row>
    <row r="665" spans="1:2" ht="12.75">
      <c r="A665" s="5"/>
      <c r="B665" s="4"/>
    </row>
    <row r="666" spans="1:7" ht="63.75">
      <c r="A666" s="5" t="s">
        <v>200</v>
      </c>
      <c r="B666" s="4" t="s">
        <v>201</v>
      </c>
      <c r="C666" s="6">
        <v>0</v>
      </c>
      <c r="D666" s="6">
        <v>0</v>
      </c>
      <c r="F666" s="10">
        <v>0</v>
      </c>
      <c r="G666" t="s">
        <v>71</v>
      </c>
    </row>
    <row r="667" spans="1:6" ht="12.75">
      <c r="A667" s="5" t="s">
        <v>290</v>
      </c>
      <c r="B667" s="4"/>
      <c r="C667" s="6">
        <f>C666</f>
        <v>0</v>
      </c>
      <c r="D667" s="6">
        <f>D666</f>
        <v>0</v>
      </c>
      <c r="F667" s="10">
        <f>SUM(F664:F666)</f>
        <v>0</v>
      </c>
    </row>
    <row r="668" spans="1:2" ht="12.75">
      <c r="A668" s="5"/>
      <c r="B668" s="4"/>
    </row>
    <row r="669" spans="1:7" ht="51">
      <c r="A669" s="5" t="s">
        <v>202</v>
      </c>
      <c r="B669" s="4" t="s">
        <v>203</v>
      </c>
      <c r="C669" s="6">
        <v>1515</v>
      </c>
      <c r="D669" s="6">
        <v>1515</v>
      </c>
      <c r="E669" s="6">
        <v>0.5</v>
      </c>
      <c r="F669" s="10">
        <v>758</v>
      </c>
      <c r="G669" t="s">
        <v>71</v>
      </c>
    </row>
    <row r="670" spans="1:2" ht="12.75">
      <c r="A670" s="5"/>
      <c r="B670" s="4"/>
    </row>
    <row r="671" spans="1:7" ht="51">
      <c r="A671" s="5" t="s">
        <v>204</v>
      </c>
      <c r="B671" s="4" t="s">
        <v>205</v>
      </c>
      <c r="C671" s="6">
        <v>731725</v>
      </c>
      <c r="D671" s="6">
        <v>731725</v>
      </c>
      <c r="E671" s="6" t="s">
        <v>294</v>
      </c>
      <c r="F671" s="10">
        <v>43904</v>
      </c>
      <c r="G671" t="s">
        <v>71</v>
      </c>
    </row>
    <row r="672" spans="1:6" ht="12.75">
      <c r="A672" s="5" t="s">
        <v>225</v>
      </c>
      <c r="C672" s="6">
        <f>SUM(C669:C671)</f>
        <v>733240</v>
      </c>
      <c r="D672" s="6">
        <f>SUM(D669:D671)</f>
        <v>733240</v>
      </c>
      <c r="F672" s="10">
        <f>SUM(F669:F671)</f>
        <v>44662</v>
      </c>
    </row>
    <row r="673" spans="1:6" ht="12.75">
      <c r="A673" s="5"/>
      <c r="F673" s="6"/>
    </row>
    <row r="674" spans="1:7" ht="51">
      <c r="A674" t="s">
        <v>206</v>
      </c>
      <c r="B674" s="4" t="s">
        <v>207</v>
      </c>
      <c r="C674" s="6">
        <v>1515</v>
      </c>
      <c r="D674" s="6">
        <v>1515</v>
      </c>
      <c r="E674" s="6" t="s">
        <v>295</v>
      </c>
      <c r="F674" s="10">
        <v>9090</v>
      </c>
      <c r="G674" t="s">
        <v>71</v>
      </c>
    </row>
    <row r="675" spans="1:2" ht="12.75">
      <c r="A675" s="5"/>
      <c r="B675" s="4"/>
    </row>
    <row r="676" spans="1:6" ht="12.75">
      <c r="A676" s="22" t="s">
        <v>260</v>
      </c>
      <c r="B676" s="1"/>
      <c r="C676" s="15">
        <v>3362130</v>
      </c>
      <c r="D676" s="15">
        <v>3362130</v>
      </c>
      <c r="E676" s="14"/>
      <c r="F676" s="15">
        <f>F511+F515+F517+F519+F528+F530+F532+F534+F541+F572+F595+F612+F623+F630+F632+F634+F636+F650+F652+F654+F656+F658+F660+F662+F667+F672+F674</f>
        <v>2037295</v>
      </c>
    </row>
    <row r="677" spans="1:6" ht="12.75">
      <c r="A677" s="1"/>
      <c r="B677" s="1"/>
      <c r="C677" s="9"/>
      <c r="D677" s="9"/>
      <c r="E677" s="9"/>
      <c r="F677" s="12"/>
    </row>
    <row r="678" ht="12.75">
      <c r="A678" s="1" t="s">
        <v>19</v>
      </c>
    </row>
    <row r="679" ht="12.75">
      <c r="A679" s="1" t="s">
        <v>13</v>
      </c>
    </row>
    <row r="680" spans="1:3" ht="12.75">
      <c r="A680" t="s">
        <v>24</v>
      </c>
      <c r="C680" s="6">
        <v>100365</v>
      </c>
    </row>
    <row r="681" spans="1:4" ht="12.75">
      <c r="A681" s="5" t="s">
        <v>25</v>
      </c>
      <c r="D681" s="6">
        <v>727522</v>
      </c>
    </row>
    <row r="682" spans="1:6" ht="12.75">
      <c r="A682" t="s">
        <v>15</v>
      </c>
      <c r="F682" s="10">
        <v>132190</v>
      </c>
    </row>
    <row r="683" ht="12.75">
      <c r="A683" s="1"/>
    </row>
    <row r="684" ht="12.75">
      <c r="A684" s="1" t="s">
        <v>296</v>
      </c>
    </row>
    <row r="685" spans="1:3" ht="12.75">
      <c r="A685" s="1" t="s">
        <v>16</v>
      </c>
      <c r="C685" s="6">
        <v>11486761</v>
      </c>
    </row>
    <row r="686" spans="1:4" ht="12.75">
      <c r="A686" t="s">
        <v>26</v>
      </c>
      <c r="D686" s="6">
        <v>11486761</v>
      </c>
    </row>
    <row r="687" spans="1:6" ht="12.75">
      <c r="A687" s="1" t="s">
        <v>17</v>
      </c>
      <c r="F687" s="10">
        <v>6208316</v>
      </c>
    </row>
    <row r="688" ht="12.75">
      <c r="A688" s="1"/>
    </row>
    <row r="689" spans="1:3" ht="12.75">
      <c r="A689" s="1" t="s">
        <v>27</v>
      </c>
      <c r="C689" s="6">
        <v>11486761</v>
      </c>
    </row>
    <row r="690" spans="1:4" ht="12.75">
      <c r="A690" s="1" t="s">
        <v>28</v>
      </c>
      <c r="D690" s="6">
        <v>11486761</v>
      </c>
    </row>
    <row r="691" spans="1:6" ht="12.75">
      <c r="A691" s="1" t="s">
        <v>29</v>
      </c>
      <c r="F691" s="10">
        <v>6208316</v>
      </c>
    </row>
    <row r="693" spans="1:6" ht="12.75">
      <c r="A693" t="s">
        <v>18</v>
      </c>
      <c r="F693" s="10">
        <v>6076126</v>
      </c>
    </row>
    <row r="695" ht="26.25" thickBot="1">
      <c r="A695" s="4" t="s">
        <v>21</v>
      </c>
    </row>
    <row r="696" spans="3:6" ht="13.5" thickBot="1">
      <c r="C696" s="7" t="s">
        <v>2</v>
      </c>
      <c r="D696" s="7" t="s">
        <v>3</v>
      </c>
      <c r="E696" s="7"/>
      <c r="F696" s="11" t="s">
        <v>30</v>
      </c>
    </row>
    <row r="697" ht="12.75">
      <c r="A697" s="5" t="s">
        <v>230</v>
      </c>
    </row>
    <row r="698" spans="1:7" ht="51">
      <c r="A698" s="5" t="s">
        <v>22</v>
      </c>
      <c r="B698" s="4" t="s">
        <v>33</v>
      </c>
      <c r="C698" s="6">
        <v>26</v>
      </c>
      <c r="D698" s="6">
        <v>26</v>
      </c>
      <c r="E698" s="6">
        <v>0.08</v>
      </c>
      <c r="F698" s="10">
        <v>2</v>
      </c>
      <c r="G698" s="5" t="s">
        <v>40</v>
      </c>
    </row>
    <row r="700" spans="1:8" ht="51">
      <c r="A700" t="s">
        <v>23</v>
      </c>
      <c r="B700" s="4" t="s">
        <v>33</v>
      </c>
      <c r="C700" s="6">
        <v>2</v>
      </c>
      <c r="D700" s="6">
        <v>2</v>
      </c>
      <c r="E700" s="6">
        <v>0.08</v>
      </c>
      <c r="F700" s="10">
        <v>0</v>
      </c>
      <c r="G700" s="5" t="s">
        <v>40</v>
      </c>
      <c r="H700" s="5"/>
    </row>
    <row r="702" spans="1:7" ht="51">
      <c r="A702" t="s">
        <v>31</v>
      </c>
      <c r="B702" s="4" t="s">
        <v>33</v>
      </c>
      <c r="C702" s="6">
        <v>3</v>
      </c>
      <c r="D702" s="6">
        <v>3</v>
      </c>
      <c r="E702" s="6">
        <v>0.08</v>
      </c>
      <c r="F702" s="10">
        <v>0</v>
      </c>
      <c r="G702" s="5" t="s">
        <v>40</v>
      </c>
    </row>
    <row r="703" ht="12.75">
      <c r="G703" s="5"/>
    </row>
    <row r="704" spans="1:7" ht="51">
      <c r="A704" t="s">
        <v>32</v>
      </c>
      <c r="B704" s="4" t="s">
        <v>33</v>
      </c>
      <c r="C704" s="6">
        <v>21</v>
      </c>
      <c r="D704" s="6">
        <v>21</v>
      </c>
      <c r="E704" s="6">
        <v>0.08</v>
      </c>
      <c r="F704" s="10">
        <v>2</v>
      </c>
      <c r="G704" s="5" t="s">
        <v>40</v>
      </c>
    </row>
    <row r="705" spans="1:7" ht="12.75">
      <c r="A705" t="s">
        <v>14</v>
      </c>
      <c r="C705" s="6">
        <f>SUM(C698:C704)</f>
        <v>52</v>
      </c>
      <c r="D705" s="6">
        <f>SUM(D698:D704)</f>
        <v>52</v>
      </c>
      <c r="F705" s="10">
        <f>SUM(F698:F704)</f>
        <v>4</v>
      </c>
      <c r="G705" s="5" t="s">
        <v>40</v>
      </c>
    </row>
    <row r="707" spans="1:7" ht="12.75">
      <c r="A707" s="5" t="s">
        <v>231</v>
      </c>
      <c r="B707" s="4"/>
      <c r="G707" s="5"/>
    </row>
    <row r="708" spans="1:7" ht="51">
      <c r="A708" s="5" t="s">
        <v>22</v>
      </c>
      <c r="B708" s="4" t="s">
        <v>34</v>
      </c>
      <c r="C708" s="6">
        <v>512</v>
      </c>
      <c r="D708" s="6">
        <v>512</v>
      </c>
      <c r="E708" s="6">
        <v>0.08</v>
      </c>
      <c r="F708" s="10">
        <v>41</v>
      </c>
      <c r="G708" s="5" t="s">
        <v>40</v>
      </c>
    </row>
    <row r="710" spans="1:7" ht="51">
      <c r="A710" t="s">
        <v>23</v>
      </c>
      <c r="B710" s="4" t="s">
        <v>34</v>
      </c>
      <c r="C710" s="6">
        <v>14</v>
      </c>
      <c r="D710" s="6">
        <v>14</v>
      </c>
      <c r="E710" s="6">
        <v>0.08</v>
      </c>
      <c r="F710" s="10">
        <v>1</v>
      </c>
      <c r="G710" s="5" t="s">
        <v>40</v>
      </c>
    </row>
    <row r="712" spans="1:7" ht="51">
      <c r="A712" t="s">
        <v>31</v>
      </c>
      <c r="B712" s="4" t="s">
        <v>34</v>
      </c>
      <c r="C712" s="6">
        <v>59</v>
      </c>
      <c r="D712" s="6">
        <v>59</v>
      </c>
      <c r="E712" s="6">
        <v>0.08</v>
      </c>
      <c r="F712" s="10">
        <v>5</v>
      </c>
      <c r="G712" s="5" t="s">
        <v>40</v>
      </c>
    </row>
    <row r="714" spans="1:7" ht="51">
      <c r="A714" t="s">
        <v>32</v>
      </c>
      <c r="B714" s="4" t="s">
        <v>34</v>
      </c>
      <c r="C714" s="6">
        <v>439</v>
      </c>
      <c r="D714" s="6">
        <v>439</v>
      </c>
      <c r="E714" s="6">
        <v>0.08</v>
      </c>
      <c r="F714" s="10">
        <v>35</v>
      </c>
      <c r="G714" s="5" t="s">
        <v>40</v>
      </c>
    </row>
    <row r="715" spans="1:6" ht="12.75">
      <c r="A715" t="s">
        <v>14</v>
      </c>
      <c r="C715" s="6">
        <f>SUM(C708:C714)</f>
        <v>1024</v>
      </c>
      <c r="D715" s="6">
        <f>SUM(D708:D714)</f>
        <v>1024</v>
      </c>
      <c r="F715" s="10">
        <f>SUM(F708:F714)</f>
        <v>82</v>
      </c>
    </row>
    <row r="717" ht="12.75">
      <c r="A717" s="5" t="s">
        <v>232</v>
      </c>
    </row>
    <row r="718" spans="1:7" ht="102">
      <c r="A718" s="5" t="s">
        <v>22</v>
      </c>
      <c r="B718" s="4" t="s">
        <v>35</v>
      </c>
      <c r="C718" s="6">
        <v>103</v>
      </c>
      <c r="D718" s="6">
        <v>103</v>
      </c>
      <c r="E718" s="6">
        <v>0.08</v>
      </c>
      <c r="F718" s="10">
        <v>8</v>
      </c>
      <c r="G718" s="5" t="s">
        <v>40</v>
      </c>
    </row>
    <row r="720" spans="1:7" ht="102">
      <c r="A720" t="s">
        <v>23</v>
      </c>
      <c r="B720" s="4" t="s">
        <v>35</v>
      </c>
      <c r="C720" s="6">
        <v>14</v>
      </c>
      <c r="D720" s="6">
        <v>14</v>
      </c>
      <c r="E720" s="6">
        <v>0.08</v>
      </c>
      <c r="F720" s="10">
        <v>1</v>
      </c>
      <c r="G720" s="5" t="s">
        <v>40</v>
      </c>
    </row>
    <row r="721" spans="2:7" ht="12.75">
      <c r="B721" s="4"/>
      <c r="G721" s="5"/>
    </row>
    <row r="722" spans="1:7" ht="102">
      <c r="A722" t="s">
        <v>31</v>
      </c>
      <c r="B722" s="4" t="s">
        <v>35</v>
      </c>
      <c r="C722" s="6">
        <v>55</v>
      </c>
      <c r="D722" s="6">
        <v>55</v>
      </c>
      <c r="E722" s="6">
        <v>0.08</v>
      </c>
      <c r="F722" s="10">
        <v>4</v>
      </c>
      <c r="G722" s="5" t="s">
        <v>40</v>
      </c>
    </row>
    <row r="724" spans="1:7" ht="102">
      <c r="A724" t="s">
        <v>32</v>
      </c>
      <c r="B724" s="4" t="s">
        <v>35</v>
      </c>
      <c r="C724" s="6">
        <v>34</v>
      </c>
      <c r="D724" s="6">
        <v>34</v>
      </c>
      <c r="E724" s="6">
        <v>0.08</v>
      </c>
      <c r="F724" s="10">
        <v>3</v>
      </c>
      <c r="G724" s="5" t="s">
        <v>40</v>
      </c>
    </row>
    <row r="725" spans="1:6" ht="12.75">
      <c r="A725" t="s">
        <v>14</v>
      </c>
      <c r="C725" s="6">
        <f>SUM(C718:C724)</f>
        <v>206</v>
      </c>
      <c r="D725" s="6">
        <f>SUM(D718:D724)</f>
        <v>206</v>
      </c>
      <c r="F725" s="10">
        <f>SUM(F718:F724)</f>
        <v>16</v>
      </c>
    </row>
    <row r="726" spans="1:6" ht="12.75">
      <c r="A726" t="s">
        <v>291</v>
      </c>
      <c r="C726" s="6">
        <f>SUM(C705+C715+C725)</f>
        <v>1282</v>
      </c>
      <c r="D726" s="6">
        <f>SUM(D705+D715+D725)</f>
        <v>1282</v>
      </c>
      <c r="F726" s="10">
        <f>F705+F715+F725</f>
        <v>102</v>
      </c>
    </row>
    <row r="728" ht="12.75">
      <c r="A728" s="23" t="s">
        <v>281</v>
      </c>
    </row>
    <row r="729" spans="1:2" ht="12.75">
      <c r="A729" s="5" t="s">
        <v>22</v>
      </c>
      <c r="B729" s="5" t="s">
        <v>228</v>
      </c>
    </row>
    <row r="731" spans="1:7" ht="25.5">
      <c r="A731" t="s">
        <v>23</v>
      </c>
      <c r="B731" s="4" t="s">
        <v>41</v>
      </c>
      <c r="C731" s="6">
        <v>148</v>
      </c>
      <c r="D731" s="6">
        <v>148</v>
      </c>
      <c r="E731" s="6">
        <v>4</v>
      </c>
      <c r="F731" s="10">
        <v>592</v>
      </c>
      <c r="G731" s="5" t="s">
        <v>40</v>
      </c>
    </row>
    <row r="733" spans="1:7" ht="25.5">
      <c r="A733" t="s">
        <v>31</v>
      </c>
      <c r="B733" s="4" t="s">
        <v>41</v>
      </c>
      <c r="C733" s="6">
        <v>923</v>
      </c>
      <c r="D733" s="6">
        <v>923</v>
      </c>
      <c r="E733" s="6">
        <v>4</v>
      </c>
      <c r="F733" s="10">
        <v>3692</v>
      </c>
      <c r="G733" s="5" t="s">
        <v>40</v>
      </c>
    </row>
    <row r="734" spans="2:7" ht="12.75">
      <c r="B734" s="4"/>
      <c r="G734" s="5"/>
    </row>
    <row r="735" spans="1:7" ht="25.5">
      <c r="A735" t="s">
        <v>32</v>
      </c>
      <c r="B735" s="4" t="s">
        <v>41</v>
      </c>
      <c r="C735" s="6">
        <v>579</v>
      </c>
      <c r="D735" s="6">
        <v>579</v>
      </c>
      <c r="E735" s="6">
        <v>4</v>
      </c>
      <c r="F735" s="10">
        <v>2316</v>
      </c>
      <c r="G735" s="5" t="s">
        <v>40</v>
      </c>
    </row>
    <row r="736" spans="1:7" ht="12.75">
      <c r="A736" t="s">
        <v>14</v>
      </c>
      <c r="B736" s="4"/>
      <c r="C736" s="6">
        <f>SUM(C729:C735)</f>
        <v>1650</v>
      </c>
      <c r="D736" s="6">
        <f>SUM(D729:D735)</f>
        <v>1650</v>
      </c>
      <c r="F736" s="10">
        <f>SUM(F729:F735)</f>
        <v>6600</v>
      </c>
      <c r="G736" s="5"/>
    </row>
    <row r="738" spans="1:7" ht="12.75">
      <c r="A738" s="23" t="s">
        <v>282</v>
      </c>
      <c r="B738" s="25"/>
      <c r="C738" s="26"/>
      <c r="D738" s="26"/>
      <c r="E738" s="26"/>
      <c r="F738" s="27"/>
      <c r="G738" s="23"/>
    </row>
    <row r="739" spans="1:7" ht="12.75">
      <c r="A739" s="23" t="s">
        <v>22</v>
      </c>
      <c r="B739" s="25" t="s">
        <v>228</v>
      </c>
      <c r="C739" s="26"/>
      <c r="D739" s="26"/>
      <c r="E739" s="26"/>
      <c r="F739" s="27"/>
      <c r="G739" s="23"/>
    </row>
    <row r="740" spans="1:7" ht="12.75">
      <c r="A740" s="24"/>
      <c r="B740" s="25"/>
      <c r="C740" s="26"/>
      <c r="D740" s="26"/>
      <c r="E740" s="26"/>
      <c r="F740" s="27"/>
      <c r="G740" s="23"/>
    </row>
    <row r="741" spans="1:7" ht="38.25">
      <c r="A741" s="24" t="s">
        <v>23</v>
      </c>
      <c r="B741" s="25" t="s">
        <v>283</v>
      </c>
      <c r="C741" s="26">
        <v>3</v>
      </c>
      <c r="D741" s="26">
        <v>3</v>
      </c>
      <c r="E741" s="26">
        <v>0.5</v>
      </c>
      <c r="F741" s="27">
        <v>2</v>
      </c>
      <c r="G741" s="23" t="s">
        <v>40</v>
      </c>
    </row>
    <row r="742" spans="1:7" ht="12.75">
      <c r="A742" s="24"/>
      <c r="B742" s="25"/>
      <c r="C742" s="26"/>
      <c r="D742" s="26"/>
      <c r="E742" s="26"/>
      <c r="F742" s="27"/>
      <c r="G742" s="23"/>
    </row>
    <row r="743" spans="1:7" ht="38.25">
      <c r="A743" s="24" t="s">
        <v>31</v>
      </c>
      <c r="B743" s="25" t="s">
        <v>283</v>
      </c>
      <c r="C743" s="26">
        <v>18</v>
      </c>
      <c r="D743" s="26">
        <v>18</v>
      </c>
      <c r="E743" s="26">
        <v>0.5</v>
      </c>
      <c r="F743" s="27">
        <v>9</v>
      </c>
      <c r="G743" s="23" t="s">
        <v>40</v>
      </c>
    </row>
    <row r="744" spans="1:7" ht="12.75">
      <c r="A744" s="24"/>
      <c r="B744" s="25"/>
      <c r="C744" s="26"/>
      <c r="D744" s="26"/>
      <c r="E744" s="26"/>
      <c r="F744" s="27"/>
      <c r="G744" s="23"/>
    </row>
    <row r="745" spans="1:7" ht="38.25">
      <c r="A745" s="24" t="s">
        <v>32</v>
      </c>
      <c r="B745" s="25" t="s">
        <v>283</v>
      </c>
      <c r="C745" s="26">
        <v>12</v>
      </c>
      <c r="D745" s="26">
        <v>12</v>
      </c>
      <c r="E745" s="26">
        <v>0.5</v>
      </c>
      <c r="F745" s="27">
        <v>6</v>
      </c>
      <c r="G745" s="23" t="s">
        <v>40</v>
      </c>
    </row>
    <row r="746" spans="1:7" ht="12.75">
      <c r="A746" s="24" t="s">
        <v>14</v>
      </c>
      <c r="B746" s="25"/>
      <c r="C746" s="26">
        <v>33</v>
      </c>
      <c r="D746" s="26">
        <v>33</v>
      </c>
      <c r="E746" s="26"/>
      <c r="F746" s="27">
        <f>SUM(F739:F745)</f>
        <v>17</v>
      </c>
      <c r="G746" s="23"/>
    </row>
    <row r="747" spans="1:7" ht="12.75">
      <c r="A747" s="24" t="s">
        <v>278</v>
      </c>
      <c r="B747" s="25"/>
      <c r="C747" s="27">
        <f>C736+C746</f>
        <v>1683</v>
      </c>
      <c r="D747" s="27">
        <f>D736+D746</f>
        <v>1683</v>
      </c>
      <c r="E747" s="26"/>
      <c r="F747" s="27">
        <f>F736+F746</f>
        <v>6617</v>
      </c>
      <c r="G747" s="24"/>
    </row>
    <row r="748" ht="12.75">
      <c r="B748" s="4"/>
    </row>
    <row r="749" ht="12.75">
      <c r="A749" s="5" t="s">
        <v>233</v>
      </c>
    </row>
    <row r="750" spans="1:2" ht="12.75">
      <c r="A750" s="5" t="s">
        <v>22</v>
      </c>
      <c r="B750" s="5" t="s">
        <v>228</v>
      </c>
    </row>
    <row r="751" spans="2:7" ht="12.75">
      <c r="B751" s="4"/>
      <c r="G751" s="5"/>
    </row>
    <row r="752" spans="1:7" ht="76.5">
      <c r="A752" t="s">
        <v>23</v>
      </c>
      <c r="B752" s="4" t="s">
        <v>43</v>
      </c>
      <c r="C752" s="6">
        <v>148</v>
      </c>
      <c r="D752" s="6">
        <v>148</v>
      </c>
      <c r="E752" s="6">
        <v>0.5</v>
      </c>
      <c r="F752" s="10">
        <v>74</v>
      </c>
      <c r="G752" s="5" t="s">
        <v>71</v>
      </c>
    </row>
    <row r="754" spans="1:7" ht="76.5">
      <c r="A754" t="s">
        <v>31</v>
      </c>
      <c r="B754" s="4" t="s">
        <v>43</v>
      </c>
      <c r="C754" s="6">
        <v>923</v>
      </c>
      <c r="D754" s="6">
        <v>923</v>
      </c>
      <c r="E754" s="6">
        <v>0.5</v>
      </c>
      <c r="F754" s="10">
        <v>462</v>
      </c>
      <c r="G754" t="s">
        <v>71</v>
      </c>
    </row>
    <row r="756" spans="1:7" ht="76.5">
      <c r="A756" t="s">
        <v>32</v>
      </c>
      <c r="B756" s="4" t="s">
        <v>43</v>
      </c>
      <c r="C756" s="6">
        <v>579</v>
      </c>
      <c r="D756" s="6">
        <v>579</v>
      </c>
      <c r="E756" s="6">
        <v>0.5</v>
      </c>
      <c r="F756" s="10">
        <v>290</v>
      </c>
      <c r="G756" t="s">
        <v>71</v>
      </c>
    </row>
    <row r="757" spans="1:6" ht="12.75">
      <c r="A757" t="s">
        <v>279</v>
      </c>
      <c r="C757" s="6">
        <f>SUM(C750:C756)</f>
        <v>1650</v>
      </c>
      <c r="D757" s="6">
        <f>SUM(D750:D756)</f>
        <v>1650</v>
      </c>
      <c r="F757" s="10">
        <f>SUM(F750:F756)</f>
        <v>826</v>
      </c>
    </row>
    <row r="759" ht="12.75">
      <c r="A759" s="5" t="s">
        <v>234</v>
      </c>
    </row>
    <row r="760" spans="1:2" ht="12.75">
      <c r="A760" s="5" t="s">
        <v>22</v>
      </c>
      <c r="B760" s="5" t="s">
        <v>228</v>
      </c>
    </row>
    <row r="762" spans="1:7" ht="38.25">
      <c r="A762" s="24" t="s">
        <v>23</v>
      </c>
      <c r="B762" s="25" t="s">
        <v>45</v>
      </c>
      <c r="C762" s="26">
        <v>15</v>
      </c>
      <c r="D762" s="26">
        <v>15</v>
      </c>
      <c r="E762" s="24">
        <v>1</v>
      </c>
      <c r="F762" s="27">
        <v>15</v>
      </c>
      <c r="G762" s="23" t="s">
        <v>40</v>
      </c>
    </row>
    <row r="763" spans="1:7" ht="12.75">
      <c r="A763" s="24"/>
      <c r="B763" s="24"/>
      <c r="C763" s="26"/>
      <c r="D763" s="26"/>
      <c r="E763" s="26"/>
      <c r="F763" s="27"/>
      <c r="G763" s="24"/>
    </row>
    <row r="764" spans="1:7" ht="38.25">
      <c r="A764" s="24" t="s">
        <v>31</v>
      </c>
      <c r="B764" s="25" t="s">
        <v>45</v>
      </c>
      <c r="C764" s="26">
        <v>92</v>
      </c>
      <c r="D764" s="26">
        <v>92</v>
      </c>
      <c r="E764" s="24">
        <v>1</v>
      </c>
      <c r="F764" s="27">
        <v>92</v>
      </c>
      <c r="G764" s="23" t="s">
        <v>40</v>
      </c>
    </row>
    <row r="765" spans="1:7" ht="12.75">
      <c r="A765" s="24"/>
      <c r="B765" s="24"/>
      <c r="C765" s="26"/>
      <c r="D765" s="26"/>
      <c r="E765" s="26"/>
      <c r="F765" s="27"/>
      <c r="G765" s="24"/>
    </row>
    <row r="766" spans="1:7" ht="38.25">
      <c r="A766" s="24" t="s">
        <v>32</v>
      </c>
      <c r="B766" s="25" t="s">
        <v>45</v>
      </c>
      <c r="C766" s="26">
        <v>58</v>
      </c>
      <c r="D766" s="26">
        <v>58</v>
      </c>
      <c r="E766" s="24">
        <v>1</v>
      </c>
      <c r="F766" s="27">
        <v>58</v>
      </c>
      <c r="G766" s="23" t="s">
        <v>40</v>
      </c>
    </row>
    <row r="767" spans="1:7" ht="12.75">
      <c r="A767" s="24" t="s">
        <v>277</v>
      </c>
      <c r="B767" s="24"/>
      <c r="C767" s="26">
        <f>SUM(C760:C766)</f>
        <v>165</v>
      </c>
      <c r="D767" s="26">
        <f>SUM(D760:D766)</f>
        <v>165</v>
      </c>
      <c r="E767" s="26"/>
      <c r="F767" s="27">
        <f>SUM(F760:F766)</f>
        <v>165</v>
      </c>
      <c r="G767" s="24"/>
    </row>
    <row r="769" ht="12.75">
      <c r="A769" s="5" t="s">
        <v>235</v>
      </c>
    </row>
    <row r="770" spans="1:7" ht="63.75">
      <c r="A770" s="5" t="s">
        <v>22</v>
      </c>
      <c r="B770" s="4" t="s">
        <v>47</v>
      </c>
      <c r="C770" s="6">
        <v>902232</v>
      </c>
      <c r="D770" s="6">
        <v>902232</v>
      </c>
      <c r="E770" s="6">
        <v>0.33</v>
      </c>
      <c r="F770" s="10">
        <v>297737</v>
      </c>
      <c r="G770" s="5" t="s">
        <v>40</v>
      </c>
    </row>
    <row r="772" spans="1:7" ht="63.75">
      <c r="A772" t="s">
        <v>23</v>
      </c>
      <c r="B772" s="4" t="s">
        <v>47</v>
      </c>
      <c r="C772" s="6">
        <v>58645</v>
      </c>
      <c r="D772" s="6">
        <v>58645</v>
      </c>
      <c r="E772" s="6">
        <v>0.33</v>
      </c>
      <c r="F772" s="10">
        <v>19353</v>
      </c>
      <c r="G772" s="5" t="s">
        <v>71</v>
      </c>
    </row>
    <row r="774" spans="1:7" ht="63.75">
      <c r="A774" t="s">
        <v>31</v>
      </c>
      <c r="B774" s="4" t="s">
        <v>47</v>
      </c>
      <c r="C774" s="6">
        <v>316683</v>
      </c>
      <c r="D774" s="6">
        <v>316683</v>
      </c>
      <c r="E774" s="6">
        <v>0.33</v>
      </c>
      <c r="F774" s="10">
        <v>104505</v>
      </c>
      <c r="G774" s="5" t="s">
        <v>71</v>
      </c>
    </row>
    <row r="775" ht="12.75">
      <c r="G775" s="5"/>
    </row>
    <row r="776" spans="1:7" ht="63.75">
      <c r="A776" t="s">
        <v>32</v>
      </c>
      <c r="B776" s="4" t="s">
        <v>47</v>
      </c>
      <c r="C776" s="6">
        <v>526904</v>
      </c>
      <c r="D776" s="6">
        <v>526904</v>
      </c>
      <c r="E776" s="6">
        <v>0.33</v>
      </c>
      <c r="F776" s="10">
        <v>173878</v>
      </c>
      <c r="G776" s="5" t="s">
        <v>71</v>
      </c>
    </row>
    <row r="777" spans="1:6" ht="12.75">
      <c r="A777" t="s">
        <v>14</v>
      </c>
      <c r="C777" s="6">
        <f>SUM(C770:C776)</f>
        <v>1804464</v>
      </c>
      <c r="D777" s="6">
        <f>SUM(D770:D776)</f>
        <v>1804464</v>
      </c>
      <c r="F777" s="10">
        <f>SUM(F770:F776)</f>
        <v>595473</v>
      </c>
    </row>
    <row r="779" ht="12.75">
      <c r="A779" s="5" t="s">
        <v>236</v>
      </c>
    </row>
    <row r="780" spans="1:7" ht="63.75">
      <c r="A780" s="5" t="s">
        <v>22</v>
      </c>
      <c r="B780" s="25" t="s">
        <v>284</v>
      </c>
      <c r="C780" s="20">
        <v>739830</v>
      </c>
      <c r="D780" s="6">
        <v>739830</v>
      </c>
      <c r="E780" s="6">
        <v>0.25</v>
      </c>
      <c r="F780" s="10">
        <v>184958</v>
      </c>
      <c r="G780" s="23" t="s">
        <v>40</v>
      </c>
    </row>
    <row r="782" spans="1:7" ht="76.5">
      <c r="A782" t="s">
        <v>23</v>
      </c>
      <c r="B782" s="4" t="s">
        <v>49</v>
      </c>
      <c r="C782" s="6">
        <v>48089</v>
      </c>
      <c r="D782" s="6">
        <v>48089</v>
      </c>
      <c r="E782" s="6">
        <v>0.08</v>
      </c>
      <c r="F782" s="10">
        <v>3847</v>
      </c>
      <c r="G782" s="5" t="s">
        <v>71</v>
      </c>
    </row>
    <row r="784" spans="1:7" ht="76.5">
      <c r="A784" t="s">
        <v>31</v>
      </c>
      <c r="B784" s="4" t="s">
        <v>49</v>
      </c>
      <c r="C784" s="6">
        <v>259680</v>
      </c>
      <c r="D784" s="6">
        <v>259680</v>
      </c>
      <c r="E784" s="6">
        <v>0.08</v>
      </c>
      <c r="F784" s="10">
        <v>20774</v>
      </c>
      <c r="G784" t="s">
        <v>71</v>
      </c>
    </row>
    <row r="786" spans="1:7" ht="76.5">
      <c r="A786" t="s">
        <v>32</v>
      </c>
      <c r="B786" s="4" t="s">
        <v>49</v>
      </c>
      <c r="C786" s="6">
        <v>432061</v>
      </c>
      <c r="D786" s="6">
        <v>432061</v>
      </c>
      <c r="E786" s="6">
        <v>0.08</v>
      </c>
      <c r="F786" s="10">
        <v>34565</v>
      </c>
      <c r="G786" t="s">
        <v>71</v>
      </c>
    </row>
    <row r="787" spans="1:6" ht="12.75">
      <c r="A787" t="s">
        <v>14</v>
      </c>
      <c r="C787" s="6">
        <f>SUM(C780:C786)</f>
        <v>1479660</v>
      </c>
      <c r="D787" s="6">
        <f>SUM(D780:D786)</f>
        <v>1479660</v>
      </c>
      <c r="F787" s="10">
        <f>SUM(F780:F786)</f>
        <v>244144</v>
      </c>
    </row>
    <row r="789" ht="12.75">
      <c r="A789" s="5" t="s">
        <v>237</v>
      </c>
    </row>
    <row r="790" spans="1:2" ht="12.75">
      <c r="A790" s="5" t="s">
        <v>22</v>
      </c>
      <c r="B790" s="5" t="s">
        <v>228</v>
      </c>
    </row>
    <row r="792" spans="1:7" ht="63.75">
      <c r="A792" t="s">
        <v>23</v>
      </c>
      <c r="B792" s="4" t="s">
        <v>51</v>
      </c>
      <c r="C792" s="6">
        <v>58645</v>
      </c>
      <c r="D792" s="6">
        <v>58645</v>
      </c>
      <c r="E792" s="19" t="s">
        <v>280</v>
      </c>
      <c r="F792" s="10">
        <v>51608</v>
      </c>
      <c r="G792" s="5" t="s">
        <v>40</v>
      </c>
    </row>
    <row r="794" spans="1:7" ht="63.75">
      <c r="A794" t="s">
        <v>31</v>
      </c>
      <c r="B794" s="4" t="s">
        <v>51</v>
      </c>
      <c r="C794" s="6">
        <v>316683</v>
      </c>
      <c r="D794" s="6">
        <v>316683</v>
      </c>
      <c r="E794" s="19" t="s">
        <v>280</v>
      </c>
      <c r="F794" s="10">
        <v>278681</v>
      </c>
      <c r="G794" s="5" t="s">
        <v>40</v>
      </c>
    </row>
    <row r="796" spans="1:7" ht="63.75">
      <c r="A796" t="s">
        <v>32</v>
      </c>
      <c r="B796" s="4" t="s">
        <v>51</v>
      </c>
      <c r="C796" s="6">
        <v>526904</v>
      </c>
      <c r="D796" s="6">
        <v>526904</v>
      </c>
      <c r="E796" s="19" t="s">
        <v>280</v>
      </c>
      <c r="F796" s="10">
        <v>463676</v>
      </c>
      <c r="G796" s="5" t="s">
        <v>40</v>
      </c>
    </row>
    <row r="797" spans="1:6" ht="12.75">
      <c r="A797" t="s">
        <v>14</v>
      </c>
      <c r="C797" s="6">
        <f>SUM(C790:C796)</f>
        <v>902232</v>
      </c>
      <c r="D797" s="6">
        <f>SUM(D790:D796)</f>
        <v>902232</v>
      </c>
      <c r="F797" s="10">
        <f>SUM(F790:F796)</f>
        <v>793965</v>
      </c>
    </row>
    <row r="799" ht="12.75">
      <c r="A799" s="5" t="s">
        <v>238</v>
      </c>
    </row>
    <row r="800" spans="1:2" ht="12.75">
      <c r="A800" s="5" t="s">
        <v>22</v>
      </c>
      <c r="B800" s="5" t="s">
        <v>228</v>
      </c>
    </row>
    <row r="802" spans="1:7" ht="76.5">
      <c r="A802" t="s">
        <v>23</v>
      </c>
      <c r="B802" s="13" t="s">
        <v>53</v>
      </c>
      <c r="C802" s="6">
        <v>148</v>
      </c>
      <c r="D802" s="6">
        <v>148</v>
      </c>
      <c r="E802" s="14" t="s">
        <v>246</v>
      </c>
      <c r="F802" s="10">
        <v>9</v>
      </c>
      <c r="G802" s="5" t="s">
        <v>40</v>
      </c>
    </row>
    <row r="804" spans="1:7" ht="76.5">
      <c r="A804" t="s">
        <v>31</v>
      </c>
      <c r="B804" s="13" t="s">
        <v>53</v>
      </c>
      <c r="C804" s="6">
        <v>923</v>
      </c>
      <c r="D804" s="6">
        <v>923</v>
      </c>
      <c r="E804" s="14" t="s">
        <v>246</v>
      </c>
      <c r="F804" s="10">
        <v>55</v>
      </c>
      <c r="G804" s="5" t="s">
        <v>40</v>
      </c>
    </row>
    <row r="806" spans="1:7" ht="76.5">
      <c r="A806" t="s">
        <v>32</v>
      </c>
      <c r="B806" s="13" t="s">
        <v>53</v>
      </c>
      <c r="C806" s="6">
        <v>579</v>
      </c>
      <c r="D806" s="6">
        <v>579</v>
      </c>
      <c r="E806" s="14" t="s">
        <v>246</v>
      </c>
      <c r="F806" s="10">
        <v>35</v>
      </c>
      <c r="G806" s="5" t="s">
        <v>40</v>
      </c>
    </row>
    <row r="807" spans="1:6" ht="12.75">
      <c r="A807" t="s">
        <v>14</v>
      </c>
      <c r="C807" s="6">
        <f>SUM(C800:C806)</f>
        <v>1650</v>
      </c>
      <c r="D807" s="6">
        <f>SUM(D800:D806)</f>
        <v>1650</v>
      </c>
      <c r="F807" s="10">
        <f>SUM(F800:F806)</f>
        <v>99</v>
      </c>
    </row>
    <row r="808" spans="1:6" ht="12.75">
      <c r="A808" s="5" t="s">
        <v>247</v>
      </c>
      <c r="C808" s="6">
        <f>SUM(C777+C787+C797+C807)</f>
        <v>4188006</v>
      </c>
      <c r="D808" s="6">
        <f>SUM(D777+D787+D797+D807)</f>
        <v>4188006</v>
      </c>
      <c r="F808" s="10">
        <f>SUM(F777+F787+F797+F807)</f>
        <v>1633681</v>
      </c>
    </row>
    <row r="810" ht="12.75">
      <c r="A810" s="5" t="s">
        <v>239</v>
      </c>
    </row>
    <row r="811" spans="1:2" ht="12.75">
      <c r="A811" s="5" t="s">
        <v>22</v>
      </c>
      <c r="B811" s="5" t="s">
        <v>228</v>
      </c>
    </row>
    <row r="813" spans="1:7" ht="102">
      <c r="A813" t="s">
        <v>23</v>
      </c>
      <c r="B813" s="13" t="s">
        <v>56</v>
      </c>
      <c r="C813" s="6">
        <v>148</v>
      </c>
      <c r="D813" s="6">
        <v>148</v>
      </c>
      <c r="E813" s="14" t="s">
        <v>57</v>
      </c>
      <c r="F813" s="10">
        <v>5</v>
      </c>
      <c r="G813" s="5" t="s">
        <v>71</v>
      </c>
    </row>
    <row r="815" spans="1:7" ht="102">
      <c r="A815" t="s">
        <v>31</v>
      </c>
      <c r="B815" s="13" t="s">
        <v>56</v>
      </c>
      <c r="C815" s="6">
        <v>923</v>
      </c>
      <c r="D815" s="6">
        <v>923</v>
      </c>
      <c r="E815" s="14" t="s">
        <v>57</v>
      </c>
      <c r="F815" s="10">
        <v>30</v>
      </c>
      <c r="G815" t="s">
        <v>71</v>
      </c>
    </row>
    <row r="817" spans="1:7" ht="102">
      <c r="A817" t="s">
        <v>32</v>
      </c>
      <c r="B817" s="13" t="s">
        <v>56</v>
      </c>
      <c r="C817" s="6">
        <v>579</v>
      </c>
      <c r="D817" s="6">
        <v>579</v>
      </c>
      <c r="E817" s="14" t="s">
        <v>57</v>
      </c>
      <c r="F817" s="10">
        <v>19</v>
      </c>
      <c r="G817" t="s">
        <v>71</v>
      </c>
    </row>
    <row r="818" spans="1:6" ht="12.75">
      <c r="A818" t="s">
        <v>276</v>
      </c>
      <c r="C818" s="6">
        <f>SUM(C811:C817)</f>
        <v>1650</v>
      </c>
      <c r="D818" s="6">
        <f>SUM(D811:D817)</f>
        <v>1650</v>
      </c>
      <c r="F818" s="10">
        <f>SUM(F811:F817)</f>
        <v>54</v>
      </c>
    </row>
    <row r="820" spans="1:7" ht="25.5">
      <c r="A820" s="5" t="s">
        <v>60</v>
      </c>
      <c r="B820" s="4" t="s">
        <v>62</v>
      </c>
      <c r="G820" s="13" t="s">
        <v>228</v>
      </c>
    </row>
    <row r="821" spans="2:7" ht="12.75">
      <c r="B821" s="4"/>
      <c r="G821" s="4"/>
    </row>
    <row r="822" spans="1:7" ht="25.5">
      <c r="A822" s="5" t="s">
        <v>61</v>
      </c>
      <c r="B822" s="4" t="s">
        <v>62</v>
      </c>
      <c r="G822" s="13" t="s">
        <v>228</v>
      </c>
    </row>
    <row r="824" ht="12.75">
      <c r="A824" s="5" t="s">
        <v>240</v>
      </c>
    </row>
    <row r="825" spans="1:7" ht="153">
      <c r="A825" s="5" t="s">
        <v>22</v>
      </c>
      <c r="B825" s="13" t="s">
        <v>59</v>
      </c>
      <c r="C825" s="14">
        <v>122</v>
      </c>
      <c r="D825" s="6">
        <v>122</v>
      </c>
      <c r="E825" s="6">
        <v>0.33</v>
      </c>
      <c r="F825" s="10">
        <v>40</v>
      </c>
      <c r="G825" s="5" t="s">
        <v>40</v>
      </c>
    </row>
    <row r="827" spans="1:7" ht="153">
      <c r="A827" t="s">
        <v>23</v>
      </c>
      <c r="B827" s="13" t="s">
        <v>59</v>
      </c>
      <c r="C827" s="14">
        <v>75</v>
      </c>
      <c r="D827" s="6">
        <v>75</v>
      </c>
      <c r="E827" s="6">
        <v>0.33</v>
      </c>
      <c r="F827" s="10">
        <v>25</v>
      </c>
      <c r="G827" s="5" t="s">
        <v>71</v>
      </c>
    </row>
    <row r="829" spans="1:7" ht="153">
      <c r="A829" t="s">
        <v>31</v>
      </c>
      <c r="B829" s="13" t="s">
        <v>59</v>
      </c>
      <c r="C829" s="14">
        <v>18</v>
      </c>
      <c r="D829" s="6">
        <v>18</v>
      </c>
      <c r="E829" s="6">
        <v>0.33</v>
      </c>
      <c r="F829" s="10">
        <v>6</v>
      </c>
      <c r="G829" s="5" t="s">
        <v>71</v>
      </c>
    </row>
    <row r="831" spans="1:7" ht="153">
      <c r="A831" t="s">
        <v>32</v>
      </c>
      <c r="B831" s="13" t="s">
        <v>59</v>
      </c>
      <c r="C831" s="14">
        <v>29</v>
      </c>
      <c r="D831" s="6">
        <v>29</v>
      </c>
      <c r="E831" s="6">
        <v>0.33</v>
      </c>
      <c r="F831" s="10">
        <v>10</v>
      </c>
      <c r="G831" s="5" t="s">
        <v>71</v>
      </c>
    </row>
    <row r="832" spans="1:6" ht="12.75">
      <c r="A832" t="s">
        <v>14</v>
      </c>
      <c r="C832" s="6">
        <f>SUM(C825:C831)</f>
        <v>244</v>
      </c>
      <c r="D832" s="6">
        <f>SUM(D825:D831)</f>
        <v>244</v>
      </c>
      <c r="F832" s="10">
        <f>SUM(F825:F831)</f>
        <v>81</v>
      </c>
    </row>
    <row r="834" ht="12.75">
      <c r="A834" s="5" t="s">
        <v>241</v>
      </c>
    </row>
    <row r="835" spans="1:7" ht="89.25">
      <c r="A835" s="5" t="s">
        <v>22</v>
      </c>
      <c r="B835" s="4" t="s">
        <v>64</v>
      </c>
      <c r="C835" s="6">
        <v>81</v>
      </c>
      <c r="D835" s="6">
        <v>81</v>
      </c>
      <c r="E835" s="6">
        <v>0.33</v>
      </c>
      <c r="F835" s="10">
        <v>27</v>
      </c>
      <c r="G835" s="6" t="s">
        <v>40</v>
      </c>
    </row>
    <row r="837" spans="1:7" ht="89.25">
      <c r="A837" t="s">
        <v>23</v>
      </c>
      <c r="B837" s="4" t="s">
        <v>64</v>
      </c>
      <c r="C837" s="6">
        <v>50</v>
      </c>
      <c r="D837" s="6">
        <v>50</v>
      </c>
      <c r="E837" s="6">
        <v>0.33</v>
      </c>
      <c r="F837" s="10">
        <v>17</v>
      </c>
      <c r="G837" s="5" t="s">
        <v>71</v>
      </c>
    </row>
    <row r="839" spans="1:7" ht="89.25">
      <c r="A839" t="s">
        <v>31</v>
      </c>
      <c r="B839" s="4" t="s">
        <v>64</v>
      </c>
      <c r="C839" s="6">
        <v>12</v>
      </c>
      <c r="D839" s="6">
        <v>12</v>
      </c>
      <c r="E839" s="8">
        <v>0.33</v>
      </c>
      <c r="F839" s="10">
        <v>4</v>
      </c>
      <c r="G839" t="s">
        <v>71</v>
      </c>
    </row>
    <row r="841" spans="1:7" ht="89.25">
      <c r="A841" t="s">
        <v>32</v>
      </c>
      <c r="B841" s="4" t="s">
        <v>64</v>
      </c>
      <c r="C841" s="6">
        <v>19</v>
      </c>
      <c r="D841" s="6">
        <v>19</v>
      </c>
      <c r="E841" s="8">
        <v>0.33</v>
      </c>
      <c r="F841" s="10">
        <v>6</v>
      </c>
      <c r="G841" t="s">
        <v>71</v>
      </c>
    </row>
    <row r="842" spans="1:6" ht="12.75">
      <c r="A842" t="s">
        <v>14</v>
      </c>
      <c r="C842" s="6">
        <f>SUM(C835:C841)</f>
        <v>162</v>
      </c>
      <c r="D842" s="6">
        <f>SUM(D835:D841)</f>
        <v>162</v>
      </c>
      <c r="F842" s="10">
        <f>SUM(F835:F841)</f>
        <v>54</v>
      </c>
    </row>
    <row r="844" ht="12.75">
      <c r="A844" s="5" t="s">
        <v>242</v>
      </c>
    </row>
    <row r="845" spans="1:7" ht="114.75">
      <c r="A845" s="5" t="s">
        <v>22</v>
      </c>
      <c r="B845" s="4" t="s">
        <v>66</v>
      </c>
      <c r="C845" s="6">
        <v>0</v>
      </c>
      <c r="D845" s="6">
        <v>0</v>
      </c>
      <c r="F845" s="10">
        <v>0</v>
      </c>
      <c r="G845" s="17" t="s">
        <v>71</v>
      </c>
    </row>
    <row r="847" spans="1:7" ht="114.75">
      <c r="A847" t="s">
        <v>23</v>
      </c>
      <c r="B847" s="4" t="s">
        <v>66</v>
      </c>
      <c r="C847" s="6">
        <v>0</v>
      </c>
      <c r="D847" s="6">
        <v>0</v>
      </c>
      <c r="F847" s="10">
        <v>0</v>
      </c>
      <c r="G847" s="5" t="s">
        <v>71</v>
      </c>
    </row>
    <row r="849" spans="1:7" ht="114.75">
      <c r="A849" t="s">
        <v>31</v>
      </c>
      <c r="B849" s="4" t="s">
        <v>66</v>
      </c>
      <c r="C849" s="6">
        <v>0</v>
      </c>
      <c r="D849" s="6">
        <v>0</v>
      </c>
      <c r="F849" s="10">
        <v>0</v>
      </c>
      <c r="G849" t="s">
        <v>71</v>
      </c>
    </row>
    <row r="851" spans="1:7" ht="114.75">
      <c r="A851" t="s">
        <v>32</v>
      </c>
      <c r="B851" s="4" t="s">
        <v>66</v>
      </c>
      <c r="C851" s="6">
        <v>0</v>
      </c>
      <c r="D851" s="6">
        <v>0</v>
      </c>
      <c r="F851" s="10">
        <v>0</v>
      </c>
      <c r="G851" t="s">
        <v>71</v>
      </c>
    </row>
    <row r="852" spans="1:6" ht="12.75">
      <c r="A852" t="s">
        <v>14</v>
      </c>
      <c r="C852" s="6">
        <f>SUM(C845:C851)</f>
        <v>0</v>
      </c>
      <c r="D852" s="6">
        <f>SUM(D845:D851)</f>
        <v>0</v>
      </c>
      <c r="F852" s="10">
        <f>SUM(F845:F851)</f>
        <v>0</v>
      </c>
    </row>
    <row r="853" spans="1:6" ht="12.75">
      <c r="A853" s="5" t="s">
        <v>248</v>
      </c>
      <c r="C853" s="6">
        <f>SUM(C832+C842+C852)</f>
        <v>406</v>
      </c>
      <c r="D853" s="6">
        <f>SUM(D832+D842+D852)</f>
        <v>406</v>
      </c>
      <c r="F853" s="10">
        <f>SUM(F832+F842+F852)</f>
        <v>135</v>
      </c>
    </row>
    <row r="855" ht="12.75">
      <c r="A855" s="5" t="s">
        <v>243</v>
      </c>
    </row>
    <row r="856" spans="1:7" ht="76.5">
      <c r="A856" s="5" t="s">
        <v>22</v>
      </c>
      <c r="B856" s="13" t="s">
        <v>229</v>
      </c>
      <c r="C856" s="6">
        <v>390010</v>
      </c>
      <c r="D856" s="6">
        <v>390010</v>
      </c>
      <c r="E856" s="6">
        <v>0.5</v>
      </c>
      <c r="F856" s="10">
        <v>195005</v>
      </c>
      <c r="G856" t="s">
        <v>40</v>
      </c>
    </row>
    <row r="858" spans="1:7" ht="63.75">
      <c r="A858" t="s">
        <v>23</v>
      </c>
      <c r="B858" s="4" t="s">
        <v>99</v>
      </c>
      <c r="C858" s="6">
        <v>15908</v>
      </c>
      <c r="D858" s="6">
        <v>15908</v>
      </c>
      <c r="E858" s="6">
        <v>0.5</v>
      </c>
      <c r="F858" s="21">
        <v>7954</v>
      </c>
      <c r="G858" s="5" t="s">
        <v>71</v>
      </c>
    </row>
    <row r="860" spans="1:7" ht="63.75">
      <c r="A860" t="s">
        <v>31</v>
      </c>
      <c r="B860" s="4" t="s">
        <v>102</v>
      </c>
      <c r="C860" s="6">
        <v>170765</v>
      </c>
      <c r="D860" s="6">
        <v>170765</v>
      </c>
      <c r="E860" s="6">
        <v>0.5</v>
      </c>
      <c r="F860" s="10">
        <v>85383</v>
      </c>
      <c r="G860" t="s">
        <v>71</v>
      </c>
    </row>
    <row r="862" spans="1:7" ht="51">
      <c r="A862" t="s">
        <v>32</v>
      </c>
      <c r="B862" s="4" t="s">
        <v>68</v>
      </c>
      <c r="C862" s="6">
        <v>203337</v>
      </c>
      <c r="D862" s="6">
        <v>203337</v>
      </c>
      <c r="E862" s="6">
        <v>0.5</v>
      </c>
      <c r="F862" s="10">
        <v>101669</v>
      </c>
      <c r="G862" t="s">
        <v>71</v>
      </c>
    </row>
    <row r="863" spans="1:6" ht="12.75">
      <c r="A863" t="s">
        <v>14</v>
      </c>
      <c r="C863" s="6">
        <f>SUM(C856:C862)</f>
        <v>780020</v>
      </c>
      <c r="D863" s="6">
        <f>SUM(D856:D862)</f>
        <v>780020</v>
      </c>
      <c r="F863" s="10">
        <f>SUM(F856:F862)</f>
        <v>390011</v>
      </c>
    </row>
    <row r="865" ht="12.75">
      <c r="A865" s="5" t="s">
        <v>244</v>
      </c>
    </row>
    <row r="866" spans="1:7" ht="114.75">
      <c r="A866" s="5" t="s">
        <v>22</v>
      </c>
      <c r="B866" s="4" t="s">
        <v>70</v>
      </c>
      <c r="C866" s="6">
        <v>22035</v>
      </c>
      <c r="D866" s="6">
        <v>22035</v>
      </c>
      <c r="E866" s="6">
        <v>0.5</v>
      </c>
      <c r="F866" s="10">
        <v>11018</v>
      </c>
      <c r="G866" t="s">
        <v>40</v>
      </c>
    </row>
    <row r="868" spans="1:7" ht="114.75">
      <c r="A868" t="s">
        <v>23</v>
      </c>
      <c r="B868" s="4" t="s">
        <v>70</v>
      </c>
      <c r="C868" s="6">
        <v>74</v>
      </c>
      <c r="D868" s="6">
        <v>74</v>
      </c>
      <c r="E868" s="6">
        <v>0.5</v>
      </c>
      <c r="F868" s="10">
        <v>37</v>
      </c>
      <c r="G868" t="s">
        <v>71</v>
      </c>
    </row>
    <row r="870" spans="1:7" ht="114.75">
      <c r="A870" t="s">
        <v>31</v>
      </c>
      <c r="B870" s="4" t="s">
        <v>70</v>
      </c>
      <c r="C870" s="6">
        <v>9264</v>
      </c>
      <c r="D870" s="6">
        <v>9264</v>
      </c>
      <c r="E870" s="6">
        <v>0.5</v>
      </c>
      <c r="F870" s="10">
        <v>4632</v>
      </c>
      <c r="G870" t="s">
        <v>71</v>
      </c>
    </row>
    <row r="872" spans="1:7" ht="114.75">
      <c r="A872" t="s">
        <v>32</v>
      </c>
      <c r="B872" s="4" t="s">
        <v>70</v>
      </c>
      <c r="C872" s="6">
        <v>12697</v>
      </c>
      <c r="D872" s="6">
        <v>12697</v>
      </c>
      <c r="E872" s="6">
        <v>0.5</v>
      </c>
      <c r="F872" s="10">
        <v>6349</v>
      </c>
      <c r="G872" t="s">
        <v>71</v>
      </c>
    </row>
    <row r="873" spans="1:6" ht="12.75">
      <c r="A873" t="s">
        <v>14</v>
      </c>
      <c r="C873" s="6">
        <f>SUM(C866:C872)</f>
        <v>44070</v>
      </c>
      <c r="D873" s="6">
        <f>SUM(D866:D872)</f>
        <v>44070</v>
      </c>
      <c r="F873" s="10">
        <f>SUM(F866:F872)</f>
        <v>22036</v>
      </c>
    </row>
    <row r="875" ht="12.75">
      <c r="A875" s="5" t="s">
        <v>245</v>
      </c>
    </row>
    <row r="876" spans="1:7" ht="102">
      <c r="A876" s="5" t="s">
        <v>22</v>
      </c>
      <c r="B876" s="4" t="s">
        <v>73</v>
      </c>
      <c r="C876" s="6">
        <v>18533</v>
      </c>
      <c r="D876" s="6">
        <v>18533</v>
      </c>
      <c r="E876" s="6">
        <v>0.5</v>
      </c>
      <c r="F876" s="10">
        <v>9267</v>
      </c>
      <c r="G876" t="s">
        <v>40</v>
      </c>
    </row>
    <row r="878" spans="1:7" ht="102">
      <c r="A878" t="s">
        <v>23</v>
      </c>
      <c r="B878" s="4" t="s">
        <v>73</v>
      </c>
      <c r="C878" s="6">
        <v>75</v>
      </c>
      <c r="D878" s="6">
        <v>75</v>
      </c>
      <c r="E878" s="6">
        <v>0.5</v>
      </c>
      <c r="F878" s="10">
        <v>38</v>
      </c>
      <c r="G878" t="s">
        <v>71</v>
      </c>
    </row>
    <row r="880" spans="1:7" ht="102">
      <c r="A880" t="s">
        <v>31</v>
      </c>
      <c r="B880" s="4" t="s">
        <v>73</v>
      </c>
      <c r="C880" s="6">
        <v>7109</v>
      </c>
      <c r="D880" s="6">
        <v>7109</v>
      </c>
      <c r="E880" s="6">
        <v>0.5</v>
      </c>
      <c r="F880" s="10">
        <v>3555</v>
      </c>
      <c r="G880" t="s">
        <v>71</v>
      </c>
    </row>
    <row r="882" spans="1:7" ht="102">
      <c r="A882" t="s">
        <v>32</v>
      </c>
      <c r="B882" s="4" t="s">
        <v>73</v>
      </c>
      <c r="C882" s="6">
        <v>11349</v>
      </c>
      <c r="D882" s="6">
        <v>11349</v>
      </c>
      <c r="E882" s="6">
        <v>0.5</v>
      </c>
      <c r="F882" s="10">
        <v>5675</v>
      </c>
      <c r="G882" t="s">
        <v>71</v>
      </c>
    </row>
    <row r="883" spans="1:6" ht="12.75">
      <c r="A883" t="s">
        <v>14</v>
      </c>
      <c r="C883" s="6">
        <f>SUM(C876:C882)</f>
        <v>37066</v>
      </c>
      <c r="D883" s="6">
        <f>SUM(D876:D882)</f>
        <v>37066</v>
      </c>
      <c r="F883" s="10">
        <f>SUM(F876:F882)</f>
        <v>18535</v>
      </c>
    </row>
    <row r="884" ht="12.75">
      <c r="F884" s="6"/>
    </row>
    <row r="885" ht="12.75">
      <c r="A885" s="5" t="s">
        <v>74</v>
      </c>
    </row>
    <row r="886" spans="1:7" ht="130.5" customHeight="1">
      <c r="A886" s="5" t="s">
        <v>22</v>
      </c>
      <c r="B886" s="4" t="s">
        <v>97</v>
      </c>
      <c r="C886" s="6">
        <v>3742</v>
      </c>
      <c r="D886" s="6">
        <v>3742</v>
      </c>
      <c r="E886" s="6">
        <v>0.5</v>
      </c>
      <c r="F886" s="10">
        <v>1871</v>
      </c>
      <c r="G886" t="s">
        <v>40</v>
      </c>
    </row>
    <row r="888" spans="1:7" ht="114.75">
      <c r="A888" t="s">
        <v>23</v>
      </c>
      <c r="B888" s="4" t="s">
        <v>100</v>
      </c>
      <c r="C888" s="6">
        <v>2</v>
      </c>
      <c r="D888" s="6">
        <v>2</v>
      </c>
      <c r="E888" s="6">
        <v>0.5</v>
      </c>
      <c r="F888" s="10">
        <v>1</v>
      </c>
      <c r="G888" t="s">
        <v>71</v>
      </c>
    </row>
    <row r="890" spans="1:7" ht="114.75">
      <c r="A890" t="s">
        <v>31</v>
      </c>
      <c r="B890" s="4" t="s">
        <v>103</v>
      </c>
      <c r="C890" s="6">
        <v>1330</v>
      </c>
      <c r="D890" s="6">
        <v>1330</v>
      </c>
      <c r="E890" s="6">
        <v>0.5</v>
      </c>
      <c r="F890" s="10">
        <v>665</v>
      </c>
      <c r="G890" t="s">
        <v>71</v>
      </c>
    </row>
    <row r="892" spans="1:7" ht="114.75">
      <c r="A892" t="s">
        <v>32</v>
      </c>
      <c r="B892" s="4" t="s">
        <v>75</v>
      </c>
      <c r="C892" s="6">
        <v>2410</v>
      </c>
      <c r="D892" s="6">
        <v>2410</v>
      </c>
      <c r="E892" s="6">
        <v>0.5</v>
      </c>
      <c r="F892" s="10">
        <v>1205</v>
      </c>
      <c r="G892" t="s">
        <v>71</v>
      </c>
    </row>
    <row r="893" spans="1:6" ht="12.75">
      <c r="A893" t="s">
        <v>14</v>
      </c>
      <c r="C893" s="6">
        <f>SUM(C886:C892)</f>
        <v>7484</v>
      </c>
      <c r="D893" s="6">
        <f>SUM(D886:D892)</f>
        <v>7484</v>
      </c>
      <c r="F893" s="10">
        <f>SUM(F886:F892)</f>
        <v>3742</v>
      </c>
    </row>
    <row r="895" ht="12.75">
      <c r="A895" s="5" t="s">
        <v>76</v>
      </c>
    </row>
    <row r="896" spans="1:7" ht="114.75">
      <c r="A896" s="5" t="s">
        <v>22</v>
      </c>
      <c r="B896" s="4" t="s">
        <v>75</v>
      </c>
      <c r="C896" s="6">
        <v>5239</v>
      </c>
      <c r="D896" s="6">
        <v>5239</v>
      </c>
      <c r="E896" s="6">
        <v>0.5</v>
      </c>
      <c r="F896" s="10">
        <v>2620</v>
      </c>
      <c r="G896" t="s">
        <v>40</v>
      </c>
    </row>
    <row r="898" spans="1:7" ht="114.75">
      <c r="A898" t="s">
        <v>23</v>
      </c>
      <c r="B898" s="4" t="s">
        <v>75</v>
      </c>
      <c r="C898" s="6">
        <v>26</v>
      </c>
      <c r="D898" s="6">
        <v>26</v>
      </c>
      <c r="E898" s="6">
        <v>0.5</v>
      </c>
      <c r="F898" s="10">
        <v>13</v>
      </c>
      <c r="G898" t="s">
        <v>71</v>
      </c>
    </row>
    <row r="900" spans="1:7" ht="114.75">
      <c r="A900" t="s">
        <v>31</v>
      </c>
      <c r="B900" s="4" t="s">
        <v>75</v>
      </c>
      <c r="C900" s="6">
        <v>2076</v>
      </c>
      <c r="D900" s="6">
        <v>2076</v>
      </c>
      <c r="E900" s="6">
        <v>0.5</v>
      </c>
      <c r="F900" s="10">
        <v>1038</v>
      </c>
      <c r="G900" t="s">
        <v>71</v>
      </c>
    </row>
    <row r="902" spans="1:7" ht="114.75">
      <c r="A902" t="s">
        <v>32</v>
      </c>
      <c r="B902" s="4" t="s">
        <v>75</v>
      </c>
      <c r="C902" s="6">
        <v>3137</v>
      </c>
      <c r="D902" s="6">
        <v>3137</v>
      </c>
      <c r="E902" s="6">
        <v>0.5</v>
      </c>
      <c r="F902" s="10">
        <v>1569</v>
      </c>
      <c r="G902" t="s">
        <v>71</v>
      </c>
    </row>
    <row r="903" spans="1:6" ht="12.75">
      <c r="A903" t="s">
        <v>14</v>
      </c>
      <c r="C903" s="6">
        <f>SUM(C896:C902)</f>
        <v>10478</v>
      </c>
      <c r="D903" s="6">
        <f>SUM(D896:D902)</f>
        <v>10478</v>
      </c>
      <c r="F903" s="10">
        <f>SUM(F896:F902)</f>
        <v>5240</v>
      </c>
    </row>
    <row r="905" ht="12.75">
      <c r="A905" s="5" t="s">
        <v>78</v>
      </c>
    </row>
    <row r="906" spans="1:7" ht="127.5">
      <c r="A906" s="5" t="s">
        <v>22</v>
      </c>
      <c r="B906" s="4" t="s">
        <v>77</v>
      </c>
      <c r="C906" s="6">
        <v>2</v>
      </c>
      <c r="D906" s="6">
        <v>2</v>
      </c>
      <c r="E906" s="6">
        <v>0.5</v>
      </c>
      <c r="F906" s="10">
        <v>1</v>
      </c>
      <c r="G906" t="s">
        <v>40</v>
      </c>
    </row>
    <row r="908" spans="1:7" ht="127.5">
      <c r="A908" t="s">
        <v>23</v>
      </c>
      <c r="B908" s="4" t="s">
        <v>77</v>
      </c>
      <c r="C908" s="6">
        <v>0</v>
      </c>
      <c r="D908" s="6">
        <v>0</v>
      </c>
      <c r="F908" s="10">
        <f>(D908*E908)</f>
        <v>0</v>
      </c>
      <c r="G908" t="s">
        <v>71</v>
      </c>
    </row>
    <row r="910" spans="1:7" ht="127.5">
      <c r="A910" t="s">
        <v>31</v>
      </c>
      <c r="B910" s="4" t="s">
        <v>77</v>
      </c>
      <c r="C910" s="6">
        <v>1</v>
      </c>
      <c r="D910" s="6">
        <v>1</v>
      </c>
      <c r="E910" s="6">
        <v>0.5</v>
      </c>
      <c r="F910" s="10">
        <v>1</v>
      </c>
      <c r="G910" t="s">
        <v>71</v>
      </c>
    </row>
    <row r="912" spans="1:7" ht="127.5">
      <c r="A912" t="s">
        <v>32</v>
      </c>
      <c r="B912" s="4" t="s">
        <v>77</v>
      </c>
      <c r="C912" s="6">
        <v>1</v>
      </c>
      <c r="D912" s="6">
        <v>1</v>
      </c>
      <c r="E912" s="6">
        <v>0.5</v>
      </c>
      <c r="F912" s="10">
        <v>1</v>
      </c>
      <c r="G912" t="s">
        <v>71</v>
      </c>
    </row>
    <row r="913" spans="1:6" ht="12.75">
      <c r="A913" t="s">
        <v>14</v>
      </c>
      <c r="C913" s="6">
        <f>SUM(C906:C912)</f>
        <v>4</v>
      </c>
      <c r="D913" s="6">
        <f>SUM(D906:D912)</f>
        <v>4</v>
      </c>
      <c r="F913" s="10">
        <f>SUM(F906:F912)</f>
        <v>3</v>
      </c>
    </row>
    <row r="914" ht="12.75">
      <c r="F914" s="6"/>
    </row>
    <row r="915" spans="1:2" ht="12.75">
      <c r="A915" s="5" t="s">
        <v>80</v>
      </c>
      <c r="B915" s="4"/>
    </row>
    <row r="916" spans="1:7" ht="114.75">
      <c r="A916" s="5" t="s">
        <v>22</v>
      </c>
      <c r="B916" s="4" t="s">
        <v>79</v>
      </c>
      <c r="C916" s="6">
        <v>0</v>
      </c>
      <c r="D916" s="6">
        <v>0</v>
      </c>
      <c r="F916" s="10">
        <v>0</v>
      </c>
      <c r="G916" t="s">
        <v>40</v>
      </c>
    </row>
    <row r="918" spans="1:7" ht="114.75">
      <c r="A918" t="s">
        <v>23</v>
      </c>
      <c r="B918" s="4" t="s">
        <v>79</v>
      </c>
      <c r="C918" s="6">
        <v>0</v>
      </c>
      <c r="D918" s="6">
        <v>0</v>
      </c>
      <c r="F918" s="10">
        <v>0</v>
      </c>
      <c r="G918" t="s">
        <v>71</v>
      </c>
    </row>
    <row r="920" spans="1:7" ht="114.75">
      <c r="A920" t="s">
        <v>31</v>
      </c>
      <c r="B920" s="4" t="s">
        <v>79</v>
      </c>
      <c r="C920" s="6">
        <v>0</v>
      </c>
      <c r="D920" s="6">
        <v>0</v>
      </c>
      <c r="F920" s="10">
        <v>0</v>
      </c>
      <c r="G920" t="s">
        <v>71</v>
      </c>
    </row>
    <row r="922" spans="1:7" ht="114.75">
      <c r="A922" t="s">
        <v>32</v>
      </c>
      <c r="B922" s="4" t="s">
        <v>79</v>
      </c>
      <c r="C922" s="6">
        <v>0</v>
      </c>
      <c r="D922" s="6">
        <v>0</v>
      </c>
      <c r="F922" s="10">
        <v>0</v>
      </c>
      <c r="G922" t="s">
        <v>71</v>
      </c>
    </row>
    <row r="923" spans="1:6" ht="12.75">
      <c r="A923" t="s">
        <v>14</v>
      </c>
      <c r="C923" s="6">
        <f>SUM(C916:C922)</f>
        <v>0</v>
      </c>
      <c r="D923" s="6">
        <f>SUM(D916:D922)</f>
        <v>0</v>
      </c>
      <c r="F923" s="10">
        <f>SUM(F916:F922)</f>
        <v>0</v>
      </c>
    </row>
    <row r="925" ht="12.75">
      <c r="A925" s="5" t="s">
        <v>82</v>
      </c>
    </row>
    <row r="926" spans="1:7" ht="89.25">
      <c r="A926" s="5" t="s">
        <v>22</v>
      </c>
      <c r="B926" s="4" t="s">
        <v>81</v>
      </c>
      <c r="C926" s="6">
        <v>0</v>
      </c>
      <c r="D926" s="6">
        <v>0</v>
      </c>
      <c r="F926" s="10">
        <v>0</v>
      </c>
      <c r="G926" t="s">
        <v>40</v>
      </c>
    </row>
    <row r="928" spans="1:7" ht="89.25">
      <c r="A928" t="s">
        <v>23</v>
      </c>
      <c r="B928" s="4" t="s">
        <v>81</v>
      </c>
      <c r="C928" s="6">
        <v>0</v>
      </c>
      <c r="D928" s="6">
        <v>0</v>
      </c>
      <c r="F928" s="10">
        <v>0</v>
      </c>
      <c r="G928" t="s">
        <v>71</v>
      </c>
    </row>
    <row r="930" spans="1:7" ht="89.25">
      <c r="A930" t="s">
        <v>31</v>
      </c>
      <c r="B930" s="4" t="s">
        <v>81</v>
      </c>
      <c r="C930" s="6">
        <v>0</v>
      </c>
      <c r="D930" s="6">
        <v>0</v>
      </c>
      <c r="F930" s="10">
        <v>0</v>
      </c>
      <c r="G930" t="s">
        <v>71</v>
      </c>
    </row>
    <row r="932" spans="1:7" ht="89.25">
      <c r="A932" t="s">
        <v>32</v>
      </c>
      <c r="B932" s="4" t="s">
        <v>81</v>
      </c>
      <c r="C932" s="6">
        <v>0</v>
      </c>
      <c r="D932" s="6">
        <v>0</v>
      </c>
      <c r="F932" s="10">
        <v>0</v>
      </c>
      <c r="G932" t="s">
        <v>71</v>
      </c>
    </row>
    <row r="933" spans="1:6" ht="12.75">
      <c r="A933" t="s">
        <v>14</v>
      </c>
      <c r="C933" s="6">
        <f>SUM(C926:C932)</f>
        <v>0</v>
      </c>
      <c r="D933" s="6">
        <f>SUM(D926:D932)</f>
        <v>0</v>
      </c>
      <c r="F933" s="10">
        <f>SUM(F926:F932)</f>
        <v>0</v>
      </c>
    </row>
    <row r="934" ht="12.75">
      <c r="F934" s="6"/>
    </row>
    <row r="935" ht="12.75">
      <c r="A935" s="5" t="s">
        <v>83</v>
      </c>
    </row>
    <row r="936" spans="1:7" ht="127.5">
      <c r="A936" s="5" t="s">
        <v>22</v>
      </c>
      <c r="B936" s="4" t="s">
        <v>85</v>
      </c>
      <c r="C936" s="6">
        <v>26597</v>
      </c>
      <c r="D936" s="6">
        <v>26597</v>
      </c>
      <c r="E936" s="6">
        <v>0.5</v>
      </c>
      <c r="F936" s="10">
        <v>13299</v>
      </c>
      <c r="G936" t="s">
        <v>40</v>
      </c>
    </row>
    <row r="938" spans="1:7" ht="140.25">
      <c r="A938" t="s">
        <v>23</v>
      </c>
      <c r="B938" s="4" t="s">
        <v>101</v>
      </c>
      <c r="C938" s="6">
        <v>76</v>
      </c>
      <c r="D938" s="6">
        <v>76</v>
      </c>
      <c r="E938" s="6">
        <v>0.5</v>
      </c>
      <c r="F938" s="10">
        <v>38</v>
      </c>
      <c r="G938" t="s">
        <v>71</v>
      </c>
    </row>
    <row r="940" spans="1:7" ht="140.25">
      <c r="A940" t="s">
        <v>31</v>
      </c>
      <c r="B940" s="4" t="s">
        <v>104</v>
      </c>
      <c r="C940" s="6">
        <v>8157</v>
      </c>
      <c r="D940" s="6">
        <v>8157</v>
      </c>
      <c r="E940" s="6">
        <v>0.5</v>
      </c>
      <c r="F940" s="10">
        <v>4079</v>
      </c>
      <c r="G940" t="s">
        <v>71</v>
      </c>
    </row>
    <row r="942" spans="1:7" ht="89.25">
      <c r="A942" t="s">
        <v>32</v>
      </c>
      <c r="B942" s="4" t="s">
        <v>81</v>
      </c>
      <c r="C942" s="6">
        <v>18364</v>
      </c>
      <c r="D942" s="6">
        <v>18364</v>
      </c>
      <c r="E942" s="6">
        <v>0.5</v>
      </c>
      <c r="F942" s="10">
        <v>9182</v>
      </c>
      <c r="G942" t="s">
        <v>71</v>
      </c>
    </row>
    <row r="943" spans="1:6" ht="12.75">
      <c r="A943" t="s">
        <v>14</v>
      </c>
      <c r="C943" s="6">
        <f>SUM(C936:C942)</f>
        <v>53194</v>
      </c>
      <c r="D943" s="6">
        <f>SUM(D936:D942)</f>
        <v>53194</v>
      </c>
      <c r="F943" s="10">
        <f>SUM(F936:F942)</f>
        <v>26598</v>
      </c>
    </row>
    <row r="945" ht="12.75">
      <c r="A945" s="5" t="s">
        <v>84</v>
      </c>
    </row>
    <row r="946" spans="1:7" ht="76.5">
      <c r="A946" s="5" t="s">
        <v>22</v>
      </c>
      <c r="B946" s="4" t="s">
        <v>88</v>
      </c>
      <c r="C946" s="6">
        <v>0</v>
      </c>
      <c r="D946" s="6">
        <v>0</v>
      </c>
      <c r="F946" s="10">
        <v>0</v>
      </c>
      <c r="G946" t="s">
        <v>40</v>
      </c>
    </row>
    <row r="948" spans="1:7" ht="76.5">
      <c r="A948" t="s">
        <v>23</v>
      </c>
      <c r="B948" s="4" t="s">
        <v>88</v>
      </c>
      <c r="C948" s="6">
        <v>0</v>
      </c>
      <c r="D948" s="6">
        <v>0</v>
      </c>
      <c r="F948" s="10">
        <v>0</v>
      </c>
      <c r="G948" t="s">
        <v>71</v>
      </c>
    </row>
    <row r="950" spans="1:7" ht="76.5">
      <c r="A950" t="s">
        <v>31</v>
      </c>
      <c r="B950" s="4" t="s">
        <v>88</v>
      </c>
      <c r="C950" s="6">
        <v>0</v>
      </c>
      <c r="D950" s="6">
        <v>0</v>
      </c>
      <c r="F950" s="10">
        <v>0</v>
      </c>
      <c r="G950" t="s">
        <v>71</v>
      </c>
    </row>
    <row r="952" spans="1:7" ht="76.5">
      <c r="A952" t="s">
        <v>32</v>
      </c>
      <c r="B952" s="4" t="s">
        <v>88</v>
      </c>
      <c r="C952" s="6">
        <v>0</v>
      </c>
      <c r="D952" s="6">
        <v>0</v>
      </c>
      <c r="F952" s="10">
        <v>0</v>
      </c>
      <c r="G952" t="s">
        <v>71</v>
      </c>
    </row>
    <row r="953" spans="1:6" ht="12.75">
      <c r="A953" t="s">
        <v>14</v>
      </c>
      <c r="C953" s="6">
        <f>SUM(C946:C952)</f>
        <v>0</v>
      </c>
      <c r="D953" s="6">
        <f>SUM(D946:D952)</f>
        <v>0</v>
      </c>
      <c r="F953" s="10">
        <f>SUM(F946:F952)</f>
        <v>0</v>
      </c>
    </row>
    <row r="955" ht="12.75">
      <c r="A955" s="5" t="s">
        <v>86</v>
      </c>
    </row>
    <row r="956" spans="1:7" ht="76.5">
      <c r="A956" s="5" t="s">
        <v>22</v>
      </c>
      <c r="B956" s="4" t="s">
        <v>87</v>
      </c>
      <c r="C956" s="6">
        <v>48042</v>
      </c>
      <c r="D956" s="6">
        <v>48042</v>
      </c>
      <c r="E956" s="6">
        <v>0.5</v>
      </c>
      <c r="F956" s="10">
        <v>24021</v>
      </c>
      <c r="G956" t="s">
        <v>40</v>
      </c>
    </row>
    <row r="958" spans="1:7" ht="76.5">
      <c r="A958" t="s">
        <v>23</v>
      </c>
      <c r="B958" s="4" t="s">
        <v>87</v>
      </c>
      <c r="C958" s="6">
        <v>765</v>
      </c>
      <c r="D958" s="6">
        <v>765</v>
      </c>
      <c r="E958" s="6">
        <v>0.5</v>
      </c>
      <c r="F958" s="10">
        <v>383</v>
      </c>
      <c r="G958" t="s">
        <v>71</v>
      </c>
    </row>
    <row r="960" spans="1:7" ht="76.5">
      <c r="A960" t="s">
        <v>31</v>
      </c>
      <c r="B960" s="4" t="s">
        <v>87</v>
      </c>
      <c r="C960" s="6">
        <v>17832</v>
      </c>
      <c r="D960" s="6">
        <v>17832</v>
      </c>
      <c r="E960" s="6">
        <v>0.5</v>
      </c>
      <c r="F960" s="10">
        <v>8916</v>
      </c>
      <c r="G960" t="s">
        <v>71</v>
      </c>
    </row>
    <row r="962" spans="1:7" ht="76.5">
      <c r="A962" t="s">
        <v>32</v>
      </c>
      <c r="B962" s="4" t="s">
        <v>87</v>
      </c>
      <c r="C962" s="6">
        <v>29445</v>
      </c>
      <c r="D962" s="6">
        <v>29445</v>
      </c>
      <c r="E962" s="6">
        <v>0.5</v>
      </c>
      <c r="F962" s="10">
        <v>14723</v>
      </c>
      <c r="G962" t="s">
        <v>71</v>
      </c>
    </row>
    <row r="963" spans="1:6" ht="12.75">
      <c r="A963" t="s">
        <v>14</v>
      </c>
      <c r="C963" s="6">
        <f>SUM(C956:C962)</f>
        <v>96084</v>
      </c>
      <c r="D963" s="6">
        <f>SUM(D956:D962)</f>
        <v>96084</v>
      </c>
      <c r="F963" s="10">
        <f>SUM(F956:F962)</f>
        <v>48043</v>
      </c>
    </row>
    <row r="965" ht="12.75">
      <c r="A965" s="5" t="s">
        <v>90</v>
      </c>
    </row>
    <row r="966" spans="1:7" ht="63.75">
      <c r="A966" s="5" t="s">
        <v>22</v>
      </c>
      <c r="B966" s="4" t="s">
        <v>98</v>
      </c>
      <c r="C966" s="6">
        <v>1212</v>
      </c>
      <c r="D966" s="6">
        <v>1212</v>
      </c>
      <c r="E966" s="6">
        <v>0.5</v>
      </c>
      <c r="F966" s="10">
        <v>606</v>
      </c>
      <c r="G966" t="s">
        <v>40</v>
      </c>
    </row>
    <row r="968" spans="1:7" ht="76.5">
      <c r="A968" t="s">
        <v>23</v>
      </c>
      <c r="B968" s="4" t="s">
        <v>89</v>
      </c>
      <c r="C968" s="6">
        <v>1</v>
      </c>
      <c r="D968" s="6">
        <v>1</v>
      </c>
      <c r="E968" s="6">
        <v>0.5</v>
      </c>
      <c r="F968" s="10">
        <v>1</v>
      </c>
      <c r="G968" t="s">
        <v>71</v>
      </c>
    </row>
    <row r="970" spans="1:7" ht="76.5">
      <c r="A970" t="s">
        <v>31</v>
      </c>
      <c r="B970" s="4" t="s">
        <v>89</v>
      </c>
      <c r="C970" s="6">
        <v>807</v>
      </c>
      <c r="D970" s="6">
        <v>807</v>
      </c>
      <c r="E970" s="6">
        <v>0.5</v>
      </c>
      <c r="F970" s="10">
        <v>404</v>
      </c>
      <c r="G970" t="s">
        <v>71</v>
      </c>
    </row>
    <row r="972" spans="1:7" ht="76.5">
      <c r="A972" t="s">
        <v>32</v>
      </c>
      <c r="B972" s="4" t="s">
        <v>89</v>
      </c>
      <c r="C972" s="6">
        <v>404</v>
      </c>
      <c r="D972" s="6">
        <v>404</v>
      </c>
      <c r="E972" s="6">
        <v>0.5</v>
      </c>
      <c r="F972" s="10">
        <v>202</v>
      </c>
      <c r="G972" t="s">
        <v>71</v>
      </c>
    </row>
    <row r="973" spans="1:6" ht="12.75">
      <c r="A973" t="s">
        <v>14</v>
      </c>
      <c r="C973" s="6">
        <f>SUM(C966:C972)</f>
        <v>2424</v>
      </c>
      <c r="D973" s="6">
        <f>SUM(D966:D972)</f>
        <v>2424</v>
      </c>
      <c r="F973" s="10">
        <f>SUM(F966:F972)</f>
        <v>1213</v>
      </c>
    </row>
    <row r="975" ht="12.75">
      <c r="A975" s="5" t="s">
        <v>92</v>
      </c>
    </row>
    <row r="976" spans="1:7" ht="76.5">
      <c r="A976" s="5" t="s">
        <v>22</v>
      </c>
      <c r="B976" s="4" t="s">
        <v>91</v>
      </c>
      <c r="C976" s="6">
        <v>59</v>
      </c>
      <c r="D976" s="6">
        <v>59</v>
      </c>
      <c r="E976" s="6">
        <v>0.5</v>
      </c>
      <c r="F976" s="10">
        <v>30</v>
      </c>
      <c r="G976" t="s">
        <v>40</v>
      </c>
    </row>
    <row r="978" spans="1:7" ht="76.5">
      <c r="A978" t="s">
        <v>23</v>
      </c>
      <c r="B978" s="4" t="s">
        <v>91</v>
      </c>
      <c r="C978" s="6">
        <v>1</v>
      </c>
      <c r="D978" s="6">
        <v>1</v>
      </c>
      <c r="E978" s="6">
        <v>0.5</v>
      </c>
      <c r="F978" s="10">
        <v>1</v>
      </c>
      <c r="G978" t="s">
        <v>71</v>
      </c>
    </row>
    <row r="980" spans="1:7" ht="76.5">
      <c r="A980" t="s">
        <v>31</v>
      </c>
      <c r="B980" s="4" t="s">
        <v>91</v>
      </c>
      <c r="C980" s="6">
        <v>19</v>
      </c>
      <c r="D980" s="6">
        <v>19</v>
      </c>
      <c r="E980" s="6">
        <v>0.5</v>
      </c>
      <c r="F980" s="10">
        <v>9</v>
      </c>
      <c r="G980" t="s">
        <v>71</v>
      </c>
    </row>
    <row r="982" spans="1:7" ht="76.5">
      <c r="A982" t="s">
        <v>32</v>
      </c>
      <c r="B982" s="4" t="s">
        <v>91</v>
      </c>
      <c r="C982" s="6">
        <v>39</v>
      </c>
      <c r="D982" s="6">
        <v>39</v>
      </c>
      <c r="E982" s="6">
        <v>0.5</v>
      </c>
      <c r="F982" s="10">
        <v>19</v>
      </c>
      <c r="G982" t="s">
        <v>71</v>
      </c>
    </row>
    <row r="983" spans="1:6" ht="12.75">
      <c r="A983" t="s">
        <v>14</v>
      </c>
      <c r="C983" s="6">
        <f>SUM(C976:C982)</f>
        <v>118</v>
      </c>
      <c r="D983" s="6">
        <f>SUM(D976:D982)</f>
        <v>118</v>
      </c>
      <c r="F983" s="10">
        <f>SUM(F976:F982)</f>
        <v>59</v>
      </c>
    </row>
    <row r="985" ht="12.75">
      <c r="A985" s="5" t="s">
        <v>94</v>
      </c>
    </row>
    <row r="986" spans="1:7" ht="51">
      <c r="A986" s="5" t="s">
        <v>22</v>
      </c>
      <c r="B986" s="4" t="s">
        <v>93</v>
      </c>
      <c r="C986" s="6">
        <v>420</v>
      </c>
      <c r="D986" s="6">
        <v>420</v>
      </c>
      <c r="E986" s="6">
        <v>0.5</v>
      </c>
      <c r="F986" s="10">
        <v>210</v>
      </c>
      <c r="G986" t="s">
        <v>40</v>
      </c>
    </row>
    <row r="988" spans="1:7" ht="51">
      <c r="A988" t="s">
        <v>23</v>
      </c>
      <c r="B988" s="4" t="s">
        <v>93</v>
      </c>
      <c r="C988" s="6">
        <v>38</v>
      </c>
      <c r="D988" s="6">
        <v>38</v>
      </c>
      <c r="E988" s="6">
        <v>0.5</v>
      </c>
      <c r="F988" s="10">
        <v>19</v>
      </c>
      <c r="G988" t="s">
        <v>71</v>
      </c>
    </row>
    <row r="990" spans="1:7" ht="51">
      <c r="A990" t="s">
        <v>31</v>
      </c>
      <c r="B990" s="4" t="s">
        <v>93</v>
      </c>
      <c r="C990" s="6">
        <v>165</v>
      </c>
      <c r="D990" s="6">
        <v>165</v>
      </c>
      <c r="E990" s="6">
        <v>0.5</v>
      </c>
      <c r="F990" s="10">
        <v>83</v>
      </c>
      <c r="G990" t="s">
        <v>71</v>
      </c>
    </row>
    <row r="992" spans="1:7" ht="51">
      <c r="A992" t="s">
        <v>32</v>
      </c>
      <c r="B992" s="4" t="s">
        <v>93</v>
      </c>
      <c r="C992" s="6">
        <v>217</v>
      </c>
      <c r="D992" s="6">
        <v>217</v>
      </c>
      <c r="E992" s="6">
        <v>0.5</v>
      </c>
      <c r="F992" s="10">
        <v>109</v>
      </c>
      <c r="G992" t="s">
        <v>71</v>
      </c>
    </row>
    <row r="993" spans="1:6" ht="12.75">
      <c r="A993" t="s">
        <v>14</v>
      </c>
      <c r="C993" s="6">
        <f>SUM(C986:C992)</f>
        <v>840</v>
      </c>
      <c r="D993" s="6">
        <f>SUM(D986:D992)</f>
        <v>840</v>
      </c>
      <c r="F993" s="10">
        <f>SUM(F986:F992)</f>
        <v>421</v>
      </c>
    </row>
    <row r="995" ht="12.75">
      <c r="A995" s="5" t="s">
        <v>96</v>
      </c>
    </row>
    <row r="996" spans="1:7" ht="63.75">
      <c r="A996" s="5" t="s">
        <v>22</v>
      </c>
      <c r="B996" s="4" t="s">
        <v>95</v>
      </c>
      <c r="C996" s="6">
        <v>0</v>
      </c>
      <c r="D996" s="6">
        <v>0</v>
      </c>
      <c r="F996" s="10">
        <v>0</v>
      </c>
      <c r="G996" t="s">
        <v>40</v>
      </c>
    </row>
    <row r="998" spans="1:7" ht="63.75">
      <c r="A998" t="s">
        <v>23</v>
      </c>
      <c r="B998" s="4" t="s">
        <v>95</v>
      </c>
      <c r="C998" s="6">
        <v>0</v>
      </c>
      <c r="D998" s="6">
        <v>0</v>
      </c>
      <c r="F998" s="10">
        <v>0</v>
      </c>
      <c r="G998" t="s">
        <v>71</v>
      </c>
    </row>
    <row r="1000" spans="1:7" ht="63.75">
      <c r="A1000" t="s">
        <v>31</v>
      </c>
      <c r="B1000" s="4" t="s">
        <v>95</v>
      </c>
      <c r="C1000" s="6">
        <v>0</v>
      </c>
      <c r="D1000" s="6">
        <v>0</v>
      </c>
      <c r="F1000" s="10">
        <v>0</v>
      </c>
      <c r="G1000" t="s">
        <v>71</v>
      </c>
    </row>
    <row r="1002" spans="1:7" ht="63.75">
      <c r="A1002" t="s">
        <v>32</v>
      </c>
      <c r="B1002" s="4" t="s">
        <v>95</v>
      </c>
      <c r="C1002" s="6">
        <v>0</v>
      </c>
      <c r="D1002" s="6">
        <v>0</v>
      </c>
      <c r="F1002" s="10">
        <v>0</v>
      </c>
      <c r="G1002" t="s">
        <v>71</v>
      </c>
    </row>
    <row r="1003" spans="1:6" ht="12.75">
      <c r="A1003" t="s">
        <v>14</v>
      </c>
      <c r="C1003" s="6">
        <f>SUM(C998:C1002)</f>
        <v>0</v>
      </c>
      <c r="D1003" s="6">
        <f>SUM(D998:D1002)</f>
        <v>0</v>
      </c>
      <c r="F1003" s="10">
        <f>SUM(F996:F1002)</f>
        <v>0</v>
      </c>
    </row>
    <row r="1004" spans="1:6" ht="12.75">
      <c r="A1004" s="5" t="s">
        <v>249</v>
      </c>
      <c r="C1004" s="6">
        <f>SUM(C863+C873+C883+C893+C903+C913+C923+C933+C943+C953+C963+C973+C983+C993+C1003)</f>
        <v>1031782</v>
      </c>
      <c r="D1004" s="6">
        <f>SUM(D863+D873+D883+D893+D903+D913+D923+D933+D943+D953+D963+D973+D983+D993+D1003)</f>
        <v>1031782</v>
      </c>
      <c r="F1004" s="10">
        <f>SUM(F863+F873+F883+F893+F903+F913+F923+F933+F943+F953+F963+F973+F983+F993+F1003)</f>
        <v>515901</v>
      </c>
    </row>
    <row r="1006" ht="12.75">
      <c r="A1006" s="5" t="s">
        <v>105</v>
      </c>
    </row>
    <row r="1007" spans="1:7" ht="76.5">
      <c r="A1007" s="5" t="s">
        <v>22</v>
      </c>
      <c r="B1007" s="4" t="s">
        <v>106</v>
      </c>
      <c r="C1007" s="6">
        <v>5970</v>
      </c>
      <c r="D1007" s="6">
        <v>5970</v>
      </c>
      <c r="E1007" s="6">
        <v>0.5</v>
      </c>
      <c r="F1007" s="10">
        <v>2985</v>
      </c>
      <c r="G1007" t="s">
        <v>40</v>
      </c>
    </row>
    <row r="1009" spans="1:7" ht="76.5">
      <c r="A1009" t="s">
        <v>23</v>
      </c>
      <c r="B1009" s="4" t="s">
        <v>106</v>
      </c>
      <c r="C1009" s="6">
        <v>35</v>
      </c>
      <c r="D1009" s="6">
        <v>35</v>
      </c>
      <c r="E1009" s="6">
        <v>0.5</v>
      </c>
      <c r="F1009" s="10">
        <v>18</v>
      </c>
      <c r="G1009" t="s">
        <v>71</v>
      </c>
    </row>
    <row r="1011" spans="1:7" ht="76.5">
      <c r="A1011" t="s">
        <v>31</v>
      </c>
      <c r="B1011" s="4" t="s">
        <v>106</v>
      </c>
      <c r="C1011" s="6">
        <v>2822</v>
      </c>
      <c r="D1011" s="6">
        <v>2822</v>
      </c>
      <c r="E1011" s="6">
        <v>0.5</v>
      </c>
      <c r="F1011" s="10">
        <v>1411</v>
      </c>
      <c r="G1011" t="s">
        <v>71</v>
      </c>
    </row>
    <row r="1013" spans="1:7" ht="76.5">
      <c r="A1013" t="s">
        <v>32</v>
      </c>
      <c r="B1013" s="4" t="s">
        <v>106</v>
      </c>
      <c r="C1013" s="6">
        <v>3113</v>
      </c>
      <c r="D1013" s="6">
        <v>3113</v>
      </c>
      <c r="E1013" s="6">
        <v>0.5</v>
      </c>
      <c r="F1013" s="10">
        <v>1557</v>
      </c>
      <c r="G1013" t="s">
        <v>71</v>
      </c>
    </row>
    <row r="1014" spans="1:6" ht="12.75">
      <c r="A1014" t="s">
        <v>14</v>
      </c>
      <c r="C1014" s="6">
        <f>SUM(C1007:C1013)</f>
        <v>11940</v>
      </c>
      <c r="D1014" s="6">
        <f>SUM(D1007:D1013)</f>
        <v>11940</v>
      </c>
      <c r="F1014" s="10">
        <f>SUM(F1007:F1013)</f>
        <v>5971</v>
      </c>
    </row>
    <row r="1016" ht="12.75">
      <c r="A1016" s="5" t="s">
        <v>107</v>
      </c>
    </row>
    <row r="1017" spans="1:7" ht="89.25">
      <c r="A1017" s="5" t="s">
        <v>22</v>
      </c>
      <c r="B1017" s="4" t="s">
        <v>111</v>
      </c>
      <c r="C1017" s="6">
        <v>8</v>
      </c>
      <c r="D1017" s="6">
        <v>8</v>
      </c>
      <c r="E1017" s="6">
        <v>0.5</v>
      </c>
      <c r="F1017" s="10">
        <v>4</v>
      </c>
      <c r="G1017" t="s">
        <v>40</v>
      </c>
    </row>
    <row r="1019" spans="1:7" ht="89.25">
      <c r="A1019" t="s">
        <v>23</v>
      </c>
      <c r="B1019" s="4" t="s">
        <v>111</v>
      </c>
      <c r="C1019" s="6">
        <v>0</v>
      </c>
      <c r="D1019" s="6">
        <v>0</v>
      </c>
      <c r="F1019" s="10">
        <v>0</v>
      </c>
      <c r="G1019" t="s">
        <v>71</v>
      </c>
    </row>
    <row r="1021" spans="1:7" ht="89.25">
      <c r="A1021" t="s">
        <v>31</v>
      </c>
      <c r="B1021" s="4" t="s">
        <v>111</v>
      </c>
      <c r="C1021" s="6">
        <v>3</v>
      </c>
      <c r="D1021" s="6">
        <v>3</v>
      </c>
      <c r="E1021" s="6">
        <v>0.5</v>
      </c>
      <c r="F1021" s="10">
        <v>1</v>
      </c>
      <c r="G1021" t="s">
        <v>71</v>
      </c>
    </row>
    <row r="1023" spans="1:7" ht="89.25">
      <c r="A1023" t="s">
        <v>32</v>
      </c>
      <c r="B1023" s="4" t="s">
        <v>111</v>
      </c>
      <c r="C1023" s="6">
        <v>5</v>
      </c>
      <c r="D1023" s="6">
        <v>5</v>
      </c>
      <c r="E1023" s="6">
        <v>0.5</v>
      </c>
      <c r="F1023" s="10">
        <v>3</v>
      </c>
      <c r="G1023" t="s">
        <v>71</v>
      </c>
    </row>
    <row r="1024" spans="1:6" ht="12.75">
      <c r="A1024" t="s">
        <v>14</v>
      </c>
      <c r="C1024" s="6">
        <f>SUM(C1017:C1023)</f>
        <v>16</v>
      </c>
      <c r="D1024" s="6">
        <f>SUM(D1017:D1023)</f>
        <v>16</v>
      </c>
      <c r="F1024" s="10">
        <f>SUM(F1017:F1023)</f>
        <v>8</v>
      </c>
    </row>
    <row r="1026" ht="12.75">
      <c r="A1026" s="5" t="s">
        <v>108</v>
      </c>
    </row>
    <row r="1027" spans="1:7" ht="76.5">
      <c r="A1027" s="5" t="s">
        <v>22</v>
      </c>
      <c r="B1027" s="4" t="s">
        <v>112</v>
      </c>
      <c r="C1027" s="6">
        <v>0</v>
      </c>
      <c r="D1027" s="6">
        <v>0</v>
      </c>
      <c r="F1027" s="10">
        <v>0</v>
      </c>
      <c r="G1027" t="s">
        <v>40</v>
      </c>
    </row>
    <row r="1029" spans="1:7" ht="76.5">
      <c r="A1029" t="s">
        <v>23</v>
      </c>
      <c r="B1029" s="4" t="s">
        <v>112</v>
      </c>
      <c r="C1029" s="6">
        <v>0</v>
      </c>
      <c r="D1029" s="6">
        <v>0</v>
      </c>
      <c r="F1029" s="10">
        <v>0</v>
      </c>
      <c r="G1029" t="s">
        <v>71</v>
      </c>
    </row>
    <row r="1031" spans="1:7" ht="76.5">
      <c r="A1031" t="s">
        <v>31</v>
      </c>
      <c r="B1031" s="4" t="s">
        <v>112</v>
      </c>
      <c r="C1031" s="6">
        <v>0</v>
      </c>
      <c r="D1031" s="6">
        <v>0</v>
      </c>
      <c r="F1031" s="10">
        <v>0</v>
      </c>
      <c r="G1031" t="s">
        <v>71</v>
      </c>
    </row>
    <row r="1033" spans="1:7" ht="76.5">
      <c r="A1033" t="s">
        <v>32</v>
      </c>
      <c r="B1033" s="4" t="s">
        <v>112</v>
      </c>
      <c r="C1033" s="6">
        <v>0</v>
      </c>
      <c r="D1033" s="6">
        <v>0</v>
      </c>
      <c r="F1033" s="10">
        <v>0</v>
      </c>
      <c r="G1033" t="s">
        <v>71</v>
      </c>
    </row>
    <row r="1034" spans="1:6" ht="12.75">
      <c r="A1034" t="s">
        <v>14</v>
      </c>
      <c r="C1034" s="6">
        <f>SUM(C1029:C1033)</f>
        <v>0</v>
      </c>
      <c r="D1034" s="6">
        <f>SUM(D1029:D1033)</f>
        <v>0</v>
      </c>
      <c r="F1034" s="10">
        <f>SUM(F1027:F1033)</f>
        <v>0</v>
      </c>
    </row>
    <row r="1036" ht="12" customHeight="1">
      <c r="A1036" s="5" t="s">
        <v>109</v>
      </c>
    </row>
    <row r="1037" spans="1:7" ht="76.5">
      <c r="A1037" s="5" t="s">
        <v>22</v>
      </c>
      <c r="B1037" s="4" t="s">
        <v>110</v>
      </c>
      <c r="C1037" s="6">
        <v>0</v>
      </c>
      <c r="D1037" s="6">
        <v>0</v>
      </c>
      <c r="F1037" s="10">
        <v>0</v>
      </c>
      <c r="G1037" t="s">
        <v>40</v>
      </c>
    </row>
    <row r="1039" spans="1:7" ht="76.5">
      <c r="A1039" t="s">
        <v>23</v>
      </c>
      <c r="B1039" s="4" t="s">
        <v>110</v>
      </c>
      <c r="C1039" s="6">
        <v>0</v>
      </c>
      <c r="D1039" s="6">
        <v>0</v>
      </c>
      <c r="F1039" s="10">
        <v>0</v>
      </c>
      <c r="G1039" t="s">
        <v>71</v>
      </c>
    </row>
    <row r="1041" spans="1:7" ht="76.5">
      <c r="A1041" t="s">
        <v>31</v>
      </c>
      <c r="B1041" s="4" t="s">
        <v>110</v>
      </c>
      <c r="C1041" s="6">
        <v>0</v>
      </c>
      <c r="D1041" s="6">
        <v>0</v>
      </c>
      <c r="F1041" s="10">
        <v>0</v>
      </c>
      <c r="G1041" t="s">
        <v>71</v>
      </c>
    </row>
    <row r="1043" spans="1:7" ht="76.5">
      <c r="A1043" t="s">
        <v>32</v>
      </c>
      <c r="B1043" s="4" t="s">
        <v>110</v>
      </c>
      <c r="C1043" s="6">
        <v>0</v>
      </c>
      <c r="D1043" s="6">
        <v>0</v>
      </c>
      <c r="F1043" s="10">
        <v>0</v>
      </c>
      <c r="G1043" t="s">
        <v>71</v>
      </c>
    </row>
    <row r="1044" spans="1:6" ht="12.75">
      <c r="A1044" t="s">
        <v>14</v>
      </c>
      <c r="C1044" s="6">
        <f>SUM(C1039:C1043)</f>
        <v>0</v>
      </c>
      <c r="D1044" s="6">
        <f>SUM(D1039:D1043)</f>
        <v>0</v>
      </c>
      <c r="F1044" s="10">
        <f>SUM(F1037:F1043)</f>
        <v>0</v>
      </c>
    </row>
    <row r="1046" ht="12.75">
      <c r="A1046" s="5" t="s">
        <v>113</v>
      </c>
    </row>
    <row r="1047" spans="1:7" ht="102">
      <c r="A1047" s="5" t="s">
        <v>22</v>
      </c>
      <c r="B1047" s="4" t="s">
        <v>114</v>
      </c>
      <c r="C1047" s="6">
        <v>20</v>
      </c>
      <c r="D1047" s="6">
        <v>20</v>
      </c>
      <c r="E1047" s="6">
        <v>0.5</v>
      </c>
      <c r="F1047" s="10">
        <v>10</v>
      </c>
      <c r="G1047" t="s">
        <v>40</v>
      </c>
    </row>
    <row r="1049" spans="1:7" ht="102">
      <c r="A1049" t="s">
        <v>23</v>
      </c>
      <c r="B1049" s="4" t="s">
        <v>114</v>
      </c>
      <c r="C1049" s="6">
        <v>0</v>
      </c>
      <c r="D1049" s="6">
        <v>0</v>
      </c>
      <c r="F1049" s="10">
        <v>0</v>
      </c>
      <c r="G1049" t="s">
        <v>71</v>
      </c>
    </row>
    <row r="1051" spans="1:7" ht="102">
      <c r="A1051" t="s">
        <v>31</v>
      </c>
      <c r="B1051" s="4" t="s">
        <v>114</v>
      </c>
      <c r="C1051" s="6">
        <v>2</v>
      </c>
      <c r="D1051" s="6">
        <v>2</v>
      </c>
      <c r="E1051" s="6">
        <v>0.5</v>
      </c>
      <c r="F1051" s="10">
        <v>1</v>
      </c>
      <c r="G1051" t="s">
        <v>71</v>
      </c>
    </row>
    <row r="1053" spans="1:7" ht="102">
      <c r="A1053" t="s">
        <v>32</v>
      </c>
      <c r="B1053" s="4" t="s">
        <v>114</v>
      </c>
      <c r="C1053" s="6">
        <v>18</v>
      </c>
      <c r="D1053" s="6">
        <v>18</v>
      </c>
      <c r="E1053" s="6">
        <v>0.5</v>
      </c>
      <c r="F1053" s="10">
        <v>9</v>
      </c>
      <c r="G1053" t="s">
        <v>71</v>
      </c>
    </row>
    <row r="1054" spans="1:6" ht="12.75">
      <c r="A1054" t="s">
        <v>14</v>
      </c>
      <c r="C1054" s="6">
        <f>SUM(C1047:C1053)</f>
        <v>40</v>
      </c>
      <c r="D1054" s="6">
        <f>SUM(D1047:D1053)</f>
        <v>40</v>
      </c>
      <c r="F1054" s="10">
        <f>SUM(F1047:F1053)</f>
        <v>20</v>
      </c>
    </row>
    <row r="1056" ht="12.75">
      <c r="A1056" s="5" t="s">
        <v>115</v>
      </c>
    </row>
    <row r="1057" spans="1:7" ht="89.25">
      <c r="A1057" s="5" t="s">
        <v>22</v>
      </c>
      <c r="B1057" s="4" t="s">
        <v>116</v>
      </c>
      <c r="C1057" s="6">
        <v>20</v>
      </c>
      <c r="D1057" s="6">
        <v>20</v>
      </c>
      <c r="E1057" s="6">
        <v>0.5</v>
      </c>
      <c r="F1057" s="10">
        <v>10</v>
      </c>
      <c r="G1057" t="s">
        <v>40</v>
      </c>
    </row>
    <row r="1059" spans="1:7" ht="127.5">
      <c r="A1059" t="s">
        <v>23</v>
      </c>
      <c r="B1059" s="4" t="s">
        <v>77</v>
      </c>
      <c r="C1059" s="6">
        <v>0</v>
      </c>
      <c r="D1059" s="6">
        <v>0</v>
      </c>
      <c r="E1059" s="6">
        <v>0.5</v>
      </c>
      <c r="F1059" s="10">
        <v>0</v>
      </c>
      <c r="G1059" t="s">
        <v>71</v>
      </c>
    </row>
    <row r="1061" spans="1:7" ht="89.25">
      <c r="A1061" t="s">
        <v>31</v>
      </c>
      <c r="B1061" s="4" t="s">
        <v>116</v>
      </c>
      <c r="C1061" s="6">
        <v>2</v>
      </c>
      <c r="D1061" s="6">
        <v>2</v>
      </c>
      <c r="E1061" s="6">
        <v>0.5</v>
      </c>
      <c r="F1061" s="10">
        <v>1</v>
      </c>
      <c r="G1061" t="s">
        <v>71</v>
      </c>
    </row>
    <row r="1063" spans="1:7" ht="89.25">
      <c r="A1063" t="s">
        <v>32</v>
      </c>
      <c r="B1063" s="4" t="s">
        <v>116</v>
      </c>
      <c r="C1063" s="6">
        <v>18</v>
      </c>
      <c r="D1063" s="6">
        <v>18</v>
      </c>
      <c r="E1063" s="6">
        <v>0.5</v>
      </c>
      <c r="F1063" s="10">
        <v>9</v>
      </c>
      <c r="G1063" t="s">
        <v>71</v>
      </c>
    </row>
    <row r="1064" spans="1:6" ht="12.75">
      <c r="A1064" t="s">
        <v>14</v>
      </c>
      <c r="C1064" s="6">
        <f>SUM(C1057:C1063)</f>
        <v>40</v>
      </c>
      <c r="D1064" s="6">
        <f>SUM(D1057:D1063)</f>
        <v>40</v>
      </c>
      <c r="F1064" s="10">
        <f>SUM(F1057:F1063)</f>
        <v>20</v>
      </c>
    </row>
    <row r="1066" ht="12.75">
      <c r="A1066" s="5" t="s">
        <v>117</v>
      </c>
    </row>
    <row r="1067" spans="1:7" ht="89.25">
      <c r="A1067" s="5" t="s">
        <v>22</v>
      </c>
      <c r="B1067" s="4" t="s">
        <v>118</v>
      </c>
      <c r="C1067" s="6">
        <v>1000</v>
      </c>
      <c r="D1067" s="6">
        <v>1000</v>
      </c>
      <c r="E1067" s="6">
        <v>1</v>
      </c>
      <c r="F1067" s="10">
        <v>1000</v>
      </c>
      <c r="G1067" t="s">
        <v>40</v>
      </c>
    </row>
    <row r="1069" spans="1:7" ht="89.25">
      <c r="A1069" t="s">
        <v>23</v>
      </c>
      <c r="B1069" s="4" t="s">
        <v>118</v>
      </c>
      <c r="C1069" s="6">
        <v>131</v>
      </c>
      <c r="D1069" s="6">
        <v>131</v>
      </c>
      <c r="E1069" s="6">
        <v>1</v>
      </c>
      <c r="F1069" s="10">
        <v>131</v>
      </c>
      <c r="G1069" t="s">
        <v>71</v>
      </c>
    </row>
    <row r="1071" spans="1:7" ht="89.25">
      <c r="A1071" t="s">
        <v>31</v>
      </c>
      <c r="B1071" s="4" t="s">
        <v>118</v>
      </c>
      <c r="C1071" s="6">
        <v>218</v>
      </c>
      <c r="D1071" s="6">
        <v>218</v>
      </c>
      <c r="E1071" s="6">
        <v>1</v>
      </c>
      <c r="F1071" s="10">
        <v>218</v>
      </c>
      <c r="G1071" t="s">
        <v>71</v>
      </c>
    </row>
    <row r="1073" spans="1:7" ht="89.25">
      <c r="A1073" t="s">
        <v>32</v>
      </c>
      <c r="B1073" s="4" t="s">
        <v>118</v>
      </c>
      <c r="C1073" s="6">
        <v>651</v>
      </c>
      <c r="D1073" s="6">
        <v>651</v>
      </c>
      <c r="E1073" s="6">
        <v>1</v>
      </c>
      <c r="F1073" s="10">
        <v>651</v>
      </c>
      <c r="G1073" t="s">
        <v>71</v>
      </c>
    </row>
    <row r="1074" spans="1:6" ht="12.75">
      <c r="A1074" t="s">
        <v>14</v>
      </c>
      <c r="C1074" s="6">
        <f>SUM(C1067:C1073)</f>
        <v>2000</v>
      </c>
      <c r="D1074" s="6">
        <f>SUM(D1067:D1073)</f>
        <v>2000</v>
      </c>
      <c r="F1074" s="10">
        <f>SUM(F1067:F1073)</f>
        <v>2000</v>
      </c>
    </row>
    <row r="1076" ht="12.75">
      <c r="A1076" s="5" t="s">
        <v>119</v>
      </c>
    </row>
    <row r="1077" spans="1:7" ht="89.25">
      <c r="A1077" s="5" t="s">
        <v>22</v>
      </c>
      <c r="B1077" s="4" t="s">
        <v>120</v>
      </c>
      <c r="C1077" s="6">
        <v>12</v>
      </c>
      <c r="D1077" s="6">
        <v>12</v>
      </c>
      <c r="E1077" s="6">
        <v>0.5</v>
      </c>
      <c r="F1077" s="10">
        <v>6</v>
      </c>
      <c r="G1077" t="s">
        <v>40</v>
      </c>
    </row>
    <row r="1078" ht="12.75">
      <c r="B1078" s="4"/>
    </row>
    <row r="1079" spans="1:7" ht="89.25">
      <c r="A1079" t="s">
        <v>23</v>
      </c>
      <c r="B1079" s="4" t="s">
        <v>120</v>
      </c>
      <c r="C1079" s="6">
        <v>0</v>
      </c>
      <c r="D1079" s="6">
        <v>0</v>
      </c>
      <c r="F1079" s="10">
        <v>0</v>
      </c>
      <c r="G1079" t="s">
        <v>71</v>
      </c>
    </row>
    <row r="1081" spans="1:7" ht="89.25">
      <c r="A1081" t="s">
        <v>31</v>
      </c>
      <c r="B1081" s="4" t="s">
        <v>120</v>
      </c>
      <c r="C1081" s="6">
        <v>9</v>
      </c>
      <c r="D1081" s="6">
        <v>9</v>
      </c>
      <c r="E1081" s="6">
        <v>0.5</v>
      </c>
      <c r="F1081" s="10">
        <v>5</v>
      </c>
      <c r="G1081" t="s">
        <v>71</v>
      </c>
    </row>
    <row r="1083" spans="1:7" ht="89.25">
      <c r="A1083" t="s">
        <v>32</v>
      </c>
      <c r="B1083" s="4" t="s">
        <v>120</v>
      </c>
      <c r="C1083" s="6">
        <v>3</v>
      </c>
      <c r="D1083" s="6">
        <v>3</v>
      </c>
      <c r="E1083" s="6">
        <v>0.5</v>
      </c>
      <c r="F1083" s="10">
        <v>2</v>
      </c>
      <c r="G1083" t="s">
        <v>71</v>
      </c>
    </row>
    <row r="1084" spans="1:6" ht="12.75">
      <c r="A1084" t="s">
        <v>14</v>
      </c>
      <c r="C1084" s="6">
        <f>SUM(C1077:C1083)</f>
        <v>24</v>
      </c>
      <c r="D1084" s="6">
        <f>SUM(D1077:D1083)</f>
        <v>24</v>
      </c>
      <c r="F1084" s="10">
        <f>SUM(F1077:F1083)</f>
        <v>13</v>
      </c>
    </row>
    <row r="1086" ht="12.75">
      <c r="A1086" s="5" t="s">
        <v>121</v>
      </c>
    </row>
    <row r="1087" spans="1:7" ht="140.25">
      <c r="A1087" s="5" t="s">
        <v>22</v>
      </c>
      <c r="B1087" s="4" t="s">
        <v>122</v>
      </c>
      <c r="C1087" s="6">
        <v>0</v>
      </c>
      <c r="D1087" s="6">
        <v>0</v>
      </c>
      <c r="F1087" s="10">
        <v>0</v>
      </c>
      <c r="G1087" t="s">
        <v>40</v>
      </c>
    </row>
    <row r="1089" spans="1:7" ht="140.25">
      <c r="A1089" t="s">
        <v>23</v>
      </c>
      <c r="B1089" s="4" t="s">
        <v>122</v>
      </c>
      <c r="C1089" s="6">
        <v>0</v>
      </c>
      <c r="D1089" s="6">
        <v>0</v>
      </c>
      <c r="F1089" s="10">
        <v>0</v>
      </c>
      <c r="G1089" t="s">
        <v>71</v>
      </c>
    </row>
    <row r="1090" ht="12.75">
      <c r="B1090" s="4"/>
    </row>
    <row r="1091" spans="1:7" ht="140.25">
      <c r="A1091" t="s">
        <v>31</v>
      </c>
      <c r="B1091" s="4" t="s">
        <v>122</v>
      </c>
      <c r="C1091" s="6">
        <v>0</v>
      </c>
      <c r="D1091" s="6">
        <v>0</v>
      </c>
      <c r="F1091" s="10">
        <v>0</v>
      </c>
      <c r="G1091" t="s">
        <v>71</v>
      </c>
    </row>
    <row r="1093" spans="1:7" ht="140.25">
      <c r="A1093" t="s">
        <v>32</v>
      </c>
      <c r="B1093" s="4" t="s">
        <v>122</v>
      </c>
      <c r="C1093" s="6">
        <v>0</v>
      </c>
      <c r="D1093" s="6">
        <v>0</v>
      </c>
      <c r="F1093" s="10">
        <v>0</v>
      </c>
      <c r="G1093" t="s">
        <v>71</v>
      </c>
    </row>
    <row r="1094" spans="2:7" ht="140.25">
      <c r="B1094" s="4" t="s">
        <v>122</v>
      </c>
      <c r="C1094" s="6">
        <v>0</v>
      </c>
      <c r="D1094" s="6">
        <v>0</v>
      </c>
      <c r="F1094" s="10">
        <v>0</v>
      </c>
      <c r="G1094" t="s">
        <v>71</v>
      </c>
    </row>
    <row r="1095" spans="1:6" ht="12.75">
      <c r="A1095" t="s">
        <v>14</v>
      </c>
      <c r="B1095" s="4"/>
      <c r="C1095" s="6">
        <f>SUM(C1089:C1094)</f>
        <v>0</v>
      </c>
      <c r="D1095" s="6">
        <f>SUM(D1089:D1094)</f>
        <v>0</v>
      </c>
      <c r="F1095" s="6">
        <f>SUM(F1089:F1094)</f>
        <v>0</v>
      </c>
    </row>
    <row r="1097" ht="12.75">
      <c r="A1097" s="5" t="s">
        <v>123</v>
      </c>
    </row>
    <row r="1098" spans="1:7" ht="127.5">
      <c r="A1098" s="5" t="s">
        <v>22</v>
      </c>
      <c r="B1098" s="4" t="s">
        <v>124</v>
      </c>
      <c r="C1098" s="6">
        <v>0</v>
      </c>
      <c r="D1098" s="6">
        <v>0</v>
      </c>
      <c r="F1098" s="10">
        <v>0</v>
      </c>
      <c r="G1098" t="s">
        <v>40</v>
      </c>
    </row>
    <row r="1100" spans="1:7" ht="127.5">
      <c r="A1100" t="s">
        <v>23</v>
      </c>
      <c r="B1100" s="4" t="s">
        <v>124</v>
      </c>
      <c r="C1100" s="6">
        <v>0</v>
      </c>
      <c r="D1100" s="6">
        <v>0</v>
      </c>
      <c r="F1100" s="10">
        <v>0</v>
      </c>
      <c r="G1100" t="s">
        <v>71</v>
      </c>
    </row>
    <row r="1102" spans="1:7" ht="127.5">
      <c r="A1102" t="s">
        <v>31</v>
      </c>
      <c r="B1102" s="4" t="s">
        <v>124</v>
      </c>
      <c r="C1102" s="6">
        <v>0</v>
      </c>
      <c r="D1102" s="6">
        <v>0</v>
      </c>
      <c r="F1102" s="10">
        <v>0</v>
      </c>
      <c r="G1102" t="s">
        <v>71</v>
      </c>
    </row>
    <row r="1104" spans="1:7" ht="127.5">
      <c r="A1104" t="s">
        <v>32</v>
      </c>
      <c r="B1104" s="4" t="s">
        <v>124</v>
      </c>
      <c r="C1104" s="6">
        <v>0</v>
      </c>
      <c r="D1104" s="6">
        <v>0</v>
      </c>
      <c r="F1104" s="10">
        <v>0</v>
      </c>
      <c r="G1104" t="s">
        <v>71</v>
      </c>
    </row>
    <row r="1105" spans="1:6" ht="12.75">
      <c r="A1105" t="s">
        <v>14</v>
      </c>
      <c r="C1105" s="6">
        <f>SUM(C1100:C1104)</f>
        <v>0</v>
      </c>
      <c r="D1105" s="6">
        <f>SUM(D1100:D1104)</f>
        <v>0</v>
      </c>
      <c r="F1105" s="6">
        <f>SUM(F1100:F1104)</f>
        <v>0</v>
      </c>
    </row>
    <row r="1107" ht="12.75">
      <c r="A1107" s="5" t="s">
        <v>125</v>
      </c>
    </row>
    <row r="1108" spans="1:7" ht="63.75">
      <c r="A1108" s="5" t="s">
        <v>22</v>
      </c>
      <c r="B1108" s="4" t="s">
        <v>126</v>
      </c>
      <c r="C1108" s="6">
        <v>624</v>
      </c>
      <c r="D1108" s="6">
        <v>624</v>
      </c>
      <c r="E1108" s="6">
        <v>0.5</v>
      </c>
      <c r="F1108" s="10">
        <v>312</v>
      </c>
      <c r="G1108" t="s">
        <v>40</v>
      </c>
    </row>
    <row r="1109" ht="12.75">
      <c r="B1109" s="4"/>
    </row>
    <row r="1110" spans="1:7" ht="63.75">
      <c r="A1110" t="s">
        <v>23</v>
      </c>
      <c r="B1110" s="4" t="s">
        <v>126</v>
      </c>
      <c r="C1110" s="6">
        <v>15</v>
      </c>
      <c r="D1110" s="6">
        <v>15</v>
      </c>
      <c r="E1110" s="6">
        <v>0.5</v>
      </c>
      <c r="F1110" s="10">
        <v>8</v>
      </c>
      <c r="G1110" t="s">
        <v>71</v>
      </c>
    </row>
    <row r="1111" ht="12.75">
      <c r="B1111" s="4"/>
    </row>
    <row r="1112" spans="1:7" ht="63.75">
      <c r="A1112" t="s">
        <v>31</v>
      </c>
      <c r="B1112" s="4" t="s">
        <v>126</v>
      </c>
      <c r="C1112" s="6">
        <v>237</v>
      </c>
      <c r="D1112" s="6">
        <v>237</v>
      </c>
      <c r="E1112" s="6">
        <v>0.5</v>
      </c>
      <c r="F1112" s="10">
        <v>119</v>
      </c>
      <c r="G1112" t="s">
        <v>71</v>
      </c>
    </row>
    <row r="1114" spans="1:7" ht="63.75">
      <c r="A1114" t="s">
        <v>32</v>
      </c>
      <c r="B1114" s="4" t="s">
        <v>126</v>
      </c>
      <c r="C1114" s="6">
        <v>372</v>
      </c>
      <c r="D1114" s="6">
        <v>372</v>
      </c>
      <c r="E1114" s="6">
        <v>0.5</v>
      </c>
      <c r="F1114" s="10">
        <v>186</v>
      </c>
      <c r="G1114" t="s">
        <v>71</v>
      </c>
    </row>
    <row r="1115" spans="1:6" ht="12.75">
      <c r="A1115" t="s">
        <v>14</v>
      </c>
      <c r="C1115" s="6">
        <f>SUM(C1108:C1114)</f>
        <v>1248</v>
      </c>
      <c r="D1115" s="6">
        <f>SUM(D1108:D1114)</f>
        <v>1248</v>
      </c>
      <c r="F1115" s="6">
        <f>SUM(F1108:F1114)</f>
        <v>625</v>
      </c>
    </row>
    <row r="1116" spans="1:6" ht="12.75">
      <c r="A1116" s="5" t="s">
        <v>252</v>
      </c>
      <c r="C1116" s="6">
        <f>SUM(C1014+C1024+C1034+C1044+C1054+C1064+C1074+C1084+C1095+C1105+C1115)</f>
        <v>15308</v>
      </c>
      <c r="D1116" s="6">
        <f>SUM(D1014+D1024+D1034+D1044+D1054+D1064+D1074+D1084+D1095+D1105+D1115)</f>
        <v>15308</v>
      </c>
      <c r="F1116" s="10">
        <f>SUM(F1014+F1024+F1034+F1044+F1054+F1064+F1074+F1084+F1095+F1105+F1115)</f>
        <v>8657</v>
      </c>
    </row>
    <row r="1118" ht="12.75">
      <c r="A1118" s="5" t="s">
        <v>127</v>
      </c>
    </row>
    <row r="1119" spans="1:7" ht="114.75">
      <c r="A1119" s="5" t="s">
        <v>22</v>
      </c>
      <c r="B1119" s="4" t="s">
        <v>131</v>
      </c>
      <c r="C1119" s="6">
        <v>439</v>
      </c>
      <c r="D1119" s="6">
        <v>439</v>
      </c>
      <c r="E1119" s="6">
        <v>0.5</v>
      </c>
      <c r="F1119" s="10">
        <v>220</v>
      </c>
      <c r="G1119" t="s">
        <v>40</v>
      </c>
    </row>
    <row r="1121" spans="1:7" ht="102">
      <c r="A1121" t="s">
        <v>23</v>
      </c>
      <c r="B1121" s="4" t="s">
        <v>128</v>
      </c>
      <c r="C1121" s="6">
        <v>1</v>
      </c>
      <c r="D1121" s="6">
        <v>1</v>
      </c>
      <c r="E1121" s="6">
        <v>0.5</v>
      </c>
      <c r="F1121" s="10">
        <v>1</v>
      </c>
      <c r="G1121" t="s">
        <v>71</v>
      </c>
    </row>
    <row r="1123" spans="1:7" ht="102">
      <c r="A1123" t="s">
        <v>31</v>
      </c>
      <c r="B1123" s="4" t="s">
        <v>128</v>
      </c>
      <c r="C1123" s="6">
        <v>1</v>
      </c>
      <c r="D1123" s="6">
        <v>1</v>
      </c>
      <c r="E1123" s="6">
        <v>0.5</v>
      </c>
      <c r="F1123" s="10">
        <v>1</v>
      </c>
      <c r="G1123" t="s">
        <v>71</v>
      </c>
    </row>
    <row r="1125" spans="1:7" ht="102">
      <c r="A1125" t="s">
        <v>32</v>
      </c>
      <c r="B1125" s="4" t="s">
        <v>128</v>
      </c>
      <c r="C1125" s="6">
        <v>437</v>
      </c>
      <c r="D1125" s="6">
        <v>437</v>
      </c>
      <c r="E1125" s="6">
        <v>0.5</v>
      </c>
      <c r="F1125" s="10">
        <v>219</v>
      </c>
      <c r="G1125" t="s">
        <v>71</v>
      </c>
    </row>
    <row r="1126" spans="1:6" ht="12.75">
      <c r="A1126" t="s">
        <v>14</v>
      </c>
      <c r="C1126" s="6">
        <f>SUM(C1119:C1125)</f>
        <v>878</v>
      </c>
      <c r="D1126" s="6">
        <f>SUM(D1119:D1125)</f>
        <v>878</v>
      </c>
      <c r="F1126" s="10">
        <f>SUM(F1119:F1125)</f>
        <v>441</v>
      </c>
    </row>
    <row r="1128" ht="12.75">
      <c r="A1128" s="5" t="s">
        <v>129</v>
      </c>
    </row>
    <row r="1129" spans="1:7" ht="114.75">
      <c r="A1129" s="5" t="s">
        <v>22</v>
      </c>
      <c r="B1129" s="4" t="s">
        <v>130</v>
      </c>
      <c r="C1129" s="6">
        <v>0</v>
      </c>
      <c r="D1129" s="6">
        <v>0</v>
      </c>
      <c r="F1129" s="10">
        <v>0</v>
      </c>
      <c r="G1129" t="s">
        <v>40</v>
      </c>
    </row>
    <row r="1131" spans="1:7" ht="114.75">
      <c r="A1131" t="s">
        <v>23</v>
      </c>
      <c r="B1131" s="4" t="s">
        <v>130</v>
      </c>
      <c r="C1131" s="6">
        <v>0</v>
      </c>
      <c r="D1131" s="6">
        <v>0</v>
      </c>
      <c r="F1131" s="10">
        <v>0</v>
      </c>
      <c r="G1131" t="s">
        <v>71</v>
      </c>
    </row>
    <row r="1133" spans="1:7" ht="114.75">
      <c r="A1133" t="s">
        <v>31</v>
      </c>
      <c r="B1133" s="4" t="s">
        <v>130</v>
      </c>
      <c r="C1133" s="6">
        <v>0</v>
      </c>
      <c r="D1133" s="6">
        <v>0</v>
      </c>
      <c r="F1133" s="10">
        <v>0</v>
      </c>
      <c r="G1133" t="s">
        <v>71</v>
      </c>
    </row>
    <row r="1135" spans="1:7" ht="114.75">
      <c r="A1135" t="s">
        <v>32</v>
      </c>
      <c r="B1135" s="4" t="s">
        <v>130</v>
      </c>
      <c r="C1135" s="6">
        <v>0</v>
      </c>
      <c r="D1135" s="6">
        <v>0</v>
      </c>
      <c r="F1135" s="10">
        <v>0</v>
      </c>
      <c r="G1135" t="s">
        <v>71</v>
      </c>
    </row>
    <row r="1136" spans="1:6" ht="12.75">
      <c r="A1136" t="s">
        <v>14</v>
      </c>
      <c r="C1136" s="6">
        <f>SUM(C1129:C1135)</f>
        <v>0</v>
      </c>
      <c r="D1136" s="6">
        <f>SUM(D1129:D1135)</f>
        <v>0</v>
      </c>
      <c r="F1136" s="10">
        <f>SUM(F1129:F1135)</f>
        <v>0</v>
      </c>
    </row>
    <row r="1138" ht="12.75">
      <c r="A1138" s="5" t="s">
        <v>132</v>
      </c>
    </row>
    <row r="1139" spans="1:7" ht="102">
      <c r="A1139" s="5" t="s">
        <v>22</v>
      </c>
      <c r="B1139" s="4" t="s">
        <v>133</v>
      </c>
      <c r="C1139" s="6">
        <v>0</v>
      </c>
      <c r="D1139" s="6">
        <v>0</v>
      </c>
      <c r="F1139" s="10">
        <v>0</v>
      </c>
      <c r="G1139" t="s">
        <v>40</v>
      </c>
    </row>
    <row r="1140" ht="12.75">
      <c r="B1140" s="4"/>
    </row>
    <row r="1141" spans="1:7" ht="102">
      <c r="A1141" t="s">
        <v>23</v>
      </c>
      <c r="B1141" s="4" t="s">
        <v>133</v>
      </c>
      <c r="C1141" s="6">
        <v>0</v>
      </c>
      <c r="D1141" s="6">
        <v>0</v>
      </c>
      <c r="F1141" s="10">
        <v>0</v>
      </c>
      <c r="G1141" t="s">
        <v>71</v>
      </c>
    </row>
    <row r="1142" ht="12.75">
      <c r="B1142" s="4"/>
    </row>
    <row r="1143" spans="1:7" ht="102">
      <c r="A1143" t="s">
        <v>31</v>
      </c>
      <c r="B1143" s="4" t="s">
        <v>133</v>
      </c>
      <c r="C1143" s="6">
        <v>0</v>
      </c>
      <c r="D1143" s="6">
        <v>0</v>
      </c>
      <c r="F1143" s="10">
        <v>0</v>
      </c>
      <c r="G1143" t="s">
        <v>71</v>
      </c>
    </row>
    <row r="1144" ht="12.75">
      <c r="B1144" s="4"/>
    </row>
    <row r="1145" spans="1:7" ht="102">
      <c r="A1145" t="s">
        <v>32</v>
      </c>
      <c r="B1145" s="4" t="s">
        <v>133</v>
      </c>
      <c r="C1145" s="6">
        <v>0</v>
      </c>
      <c r="D1145" s="6">
        <v>0</v>
      </c>
      <c r="F1145" s="10">
        <v>0</v>
      </c>
      <c r="G1145" t="s">
        <v>71</v>
      </c>
    </row>
    <row r="1146" spans="1:6" ht="12.75">
      <c r="A1146" t="s">
        <v>14</v>
      </c>
      <c r="C1146" s="6">
        <f>SUM(C1139:C1145)</f>
        <v>0</v>
      </c>
      <c r="D1146" s="6">
        <f>SUM(D1139:D1145)</f>
        <v>0</v>
      </c>
      <c r="F1146" s="10">
        <f>SUM(F1139:F1145)</f>
        <v>0</v>
      </c>
    </row>
    <row r="1148" ht="12.75">
      <c r="A1148" s="5" t="s">
        <v>134</v>
      </c>
    </row>
    <row r="1149" spans="1:7" ht="127.5">
      <c r="A1149" s="5" t="s">
        <v>22</v>
      </c>
      <c r="B1149" s="4" t="s">
        <v>135</v>
      </c>
      <c r="C1149" s="6">
        <v>2</v>
      </c>
      <c r="D1149" s="6">
        <v>2</v>
      </c>
      <c r="E1149" s="6">
        <v>0.5</v>
      </c>
      <c r="F1149" s="10">
        <v>1</v>
      </c>
      <c r="G1149" t="s">
        <v>40</v>
      </c>
    </row>
    <row r="1151" spans="1:7" ht="127.5">
      <c r="A1151" t="s">
        <v>23</v>
      </c>
      <c r="B1151" s="4" t="s">
        <v>135</v>
      </c>
      <c r="C1151" s="6">
        <v>0</v>
      </c>
      <c r="D1151" s="6">
        <v>0</v>
      </c>
      <c r="F1151" s="10">
        <v>0</v>
      </c>
      <c r="G1151" t="s">
        <v>71</v>
      </c>
    </row>
    <row r="1153" spans="1:7" ht="127.5">
      <c r="A1153" t="s">
        <v>31</v>
      </c>
      <c r="B1153" s="4" t="s">
        <v>135</v>
      </c>
      <c r="C1153" s="6">
        <v>0</v>
      </c>
      <c r="D1153" s="6">
        <v>0</v>
      </c>
      <c r="F1153" s="10">
        <f>(D1153*E1153)</f>
        <v>0</v>
      </c>
      <c r="G1153" t="s">
        <v>71</v>
      </c>
    </row>
    <row r="1155" spans="1:7" ht="127.5">
      <c r="A1155" t="s">
        <v>32</v>
      </c>
      <c r="B1155" s="4" t="s">
        <v>135</v>
      </c>
      <c r="C1155" s="6">
        <v>2</v>
      </c>
      <c r="D1155" s="6">
        <v>2</v>
      </c>
      <c r="E1155" s="6">
        <v>0.5</v>
      </c>
      <c r="F1155" s="10">
        <v>1</v>
      </c>
      <c r="G1155" t="s">
        <v>71</v>
      </c>
    </row>
    <row r="1156" spans="1:6" ht="12.75">
      <c r="A1156" t="s">
        <v>14</v>
      </c>
      <c r="B1156" s="4"/>
      <c r="C1156" s="6">
        <f>SUM(C1149:C1155)</f>
        <v>4</v>
      </c>
      <c r="D1156" s="6">
        <f>SUM(D1149:D1155)</f>
        <v>4</v>
      </c>
      <c r="F1156" s="10">
        <f>SUM(F1149:F1155)</f>
        <v>2</v>
      </c>
    </row>
    <row r="1157" ht="12.75">
      <c r="B1157" s="4"/>
    </row>
    <row r="1158" spans="1:2" ht="12.75">
      <c r="A1158" s="5" t="s">
        <v>136</v>
      </c>
      <c r="B1158" s="4"/>
    </row>
    <row r="1159" spans="1:7" ht="114.75">
      <c r="A1159" s="5" t="s">
        <v>22</v>
      </c>
      <c r="B1159" s="4" t="s">
        <v>137</v>
      </c>
      <c r="C1159" s="6">
        <v>2</v>
      </c>
      <c r="D1159" s="6">
        <v>2</v>
      </c>
      <c r="E1159" s="6">
        <v>0.5</v>
      </c>
      <c r="F1159" s="10">
        <v>1</v>
      </c>
      <c r="G1159" t="s">
        <v>40</v>
      </c>
    </row>
    <row r="1161" spans="1:7" ht="114.75">
      <c r="A1161" t="s">
        <v>23</v>
      </c>
      <c r="B1161" s="4" t="s">
        <v>137</v>
      </c>
      <c r="C1161" s="6">
        <v>0</v>
      </c>
      <c r="D1161" s="6">
        <v>0</v>
      </c>
      <c r="F1161" s="10">
        <v>0</v>
      </c>
      <c r="G1161" t="s">
        <v>71</v>
      </c>
    </row>
    <row r="1163" spans="1:7" ht="114.75">
      <c r="A1163" t="s">
        <v>31</v>
      </c>
      <c r="B1163" s="4" t="s">
        <v>137</v>
      </c>
      <c r="C1163" s="6">
        <v>0</v>
      </c>
      <c r="D1163" s="6">
        <v>0</v>
      </c>
      <c r="F1163" s="10">
        <v>0</v>
      </c>
      <c r="G1163" t="s">
        <v>71</v>
      </c>
    </row>
    <row r="1165" spans="1:7" ht="114.75">
      <c r="A1165" t="s">
        <v>32</v>
      </c>
      <c r="B1165" s="4" t="s">
        <v>137</v>
      </c>
      <c r="C1165" s="6">
        <v>2</v>
      </c>
      <c r="D1165" s="6">
        <v>2</v>
      </c>
      <c r="E1165" s="6">
        <v>0.5</v>
      </c>
      <c r="F1165" s="10">
        <v>1</v>
      </c>
      <c r="G1165" t="s">
        <v>71</v>
      </c>
    </row>
    <row r="1166" spans="1:6" ht="12.75">
      <c r="A1166" t="s">
        <v>14</v>
      </c>
      <c r="C1166" s="6">
        <f>SUM(C1159:C1165)</f>
        <v>4</v>
      </c>
      <c r="D1166" s="6">
        <f>SUM(D1159:D1165)</f>
        <v>4</v>
      </c>
      <c r="F1166" s="10">
        <f>SUM(F1159:F1165)</f>
        <v>2</v>
      </c>
    </row>
    <row r="1168" ht="12.75">
      <c r="A1168" s="5" t="s">
        <v>138</v>
      </c>
    </row>
    <row r="1169" spans="1:7" ht="114.75">
      <c r="A1169" s="5" t="s">
        <v>22</v>
      </c>
      <c r="B1169" s="4" t="s">
        <v>139</v>
      </c>
      <c r="C1169" s="6">
        <v>897</v>
      </c>
      <c r="D1169" s="6">
        <v>897</v>
      </c>
      <c r="E1169" s="6">
        <v>0.5</v>
      </c>
      <c r="F1169" s="10">
        <v>449</v>
      </c>
      <c r="G1169" t="s">
        <v>40</v>
      </c>
    </row>
    <row r="1171" spans="1:7" ht="114.75">
      <c r="A1171" t="s">
        <v>23</v>
      </c>
      <c r="B1171" s="4" t="s">
        <v>139</v>
      </c>
      <c r="C1171" s="6">
        <v>255</v>
      </c>
      <c r="D1171" s="6">
        <v>255</v>
      </c>
      <c r="E1171" s="6">
        <v>0.5</v>
      </c>
      <c r="F1171" s="10">
        <v>128</v>
      </c>
      <c r="G1171" t="s">
        <v>71</v>
      </c>
    </row>
    <row r="1172" ht="12.75">
      <c r="B1172" s="4"/>
    </row>
    <row r="1173" spans="1:7" ht="114.75">
      <c r="A1173" t="s">
        <v>31</v>
      </c>
      <c r="B1173" s="4" t="s">
        <v>139</v>
      </c>
      <c r="C1173" s="6">
        <v>171</v>
      </c>
      <c r="D1173" s="6">
        <v>171</v>
      </c>
      <c r="E1173" s="6">
        <v>0.5</v>
      </c>
      <c r="F1173" s="10">
        <v>86</v>
      </c>
      <c r="G1173" t="s">
        <v>71</v>
      </c>
    </row>
    <row r="1174" ht="12.75">
      <c r="B1174" s="4"/>
    </row>
    <row r="1175" spans="1:7" ht="114.75">
      <c r="A1175" t="s">
        <v>32</v>
      </c>
      <c r="B1175" s="4" t="s">
        <v>139</v>
      </c>
      <c r="C1175" s="6">
        <v>471</v>
      </c>
      <c r="D1175" s="6">
        <v>471</v>
      </c>
      <c r="E1175" s="6">
        <v>0.5</v>
      </c>
      <c r="F1175" s="10">
        <v>236</v>
      </c>
      <c r="G1175" t="s">
        <v>71</v>
      </c>
    </row>
    <row r="1176" spans="1:6" ht="12.75">
      <c r="A1176" t="s">
        <v>14</v>
      </c>
      <c r="B1176" s="4"/>
      <c r="C1176" s="6">
        <f>SUM(C1169:C1175)</f>
        <v>1794</v>
      </c>
      <c r="D1176" s="6">
        <f>SUM(D1169:D1175)</f>
        <v>1794</v>
      </c>
      <c r="F1176" s="6">
        <v>899</v>
      </c>
    </row>
    <row r="1178" ht="12.75">
      <c r="A1178" s="5" t="s">
        <v>140</v>
      </c>
    </row>
    <row r="1179" spans="1:7" ht="114.75">
      <c r="A1179" s="5" t="s">
        <v>22</v>
      </c>
      <c r="B1179" s="4" t="s">
        <v>141</v>
      </c>
      <c r="C1179" s="6">
        <v>1</v>
      </c>
      <c r="D1179" s="6">
        <v>1</v>
      </c>
      <c r="E1179" s="6">
        <v>0.5</v>
      </c>
      <c r="F1179" s="10">
        <v>1</v>
      </c>
      <c r="G1179" t="s">
        <v>40</v>
      </c>
    </row>
    <row r="1181" spans="1:7" ht="114.75">
      <c r="A1181" t="s">
        <v>23</v>
      </c>
      <c r="B1181" s="4" t="s">
        <v>141</v>
      </c>
      <c r="C1181" s="6">
        <v>0</v>
      </c>
      <c r="D1181" s="6">
        <v>0</v>
      </c>
      <c r="E1181" s="6">
        <v>0.5</v>
      </c>
      <c r="F1181" s="10">
        <v>0</v>
      </c>
      <c r="G1181" t="s">
        <v>71</v>
      </c>
    </row>
    <row r="1183" spans="1:7" ht="114.75">
      <c r="A1183" t="s">
        <v>31</v>
      </c>
      <c r="B1183" s="4" t="s">
        <v>141</v>
      </c>
      <c r="C1183" s="6">
        <v>0</v>
      </c>
      <c r="D1183" s="6">
        <v>0</v>
      </c>
      <c r="E1183" s="6">
        <v>0.5</v>
      </c>
      <c r="F1183" s="10">
        <v>0</v>
      </c>
      <c r="G1183" t="s">
        <v>71</v>
      </c>
    </row>
    <row r="1185" spans="1:7" ht="114.75">
      <c r="A1185" t="s">
        <v>32</v>
      </c>
      <c r="B1185" s="4" t="s">
        <v>141</v>
      </c>
      <c r="C1185" s="6">
        <v>1</v>
      </c>
      <c r="D1185" s="6">
        <v>1</v>
      </c>
      <c r="E1185" s="6">
        <v>0.5</v>
      </c>
      <c r="F1185" s="10">
        <v>1</v>
      </c>
      <c r="G1185" t="s">
        <v>71</v>
      </c>
    </row>
    <row r="1186" spans="1:6" ht="12.75">
      <c r="A1186" t="s">
        <v>14</v>
      </c>
      <c r="C1186" s="6">
        <f>SUM(C1179:C1185)</f>
        <v>2</v>
      </c>
      <c r="D1186" s="6">
        <f>SUM(D1179:D1185)</f>
        <v>2</v>
      </c>
      <c r="F1186" s="10">
        <f>SUM(F1179:F1185)</f>
        <v>2</v>
      </c>
    </row>
    <row r="1188" ht="12.75">
      <c r="A1188" s="5" t="s">
        <v>142</v>
      </c>
    </row>
    <row r="1189" spans="1:7" ht="102">
      <c r="A1189" s="5" t="s">
        <v>22</v>
      </c>
      <c r="B1189" s="4" t="s">
        <v>143</v>
      </c>
      <c r="C1189" s="6">
        <v>84</v>
      </c>
      <c r="D1189" s="6">
        <v>84</v>
      </c>
      <c r="E1189" s="6">
        <v>0.5</v>
      </c>
      <c r="F1189" s="10">
        <v>42</v>
      </c>
      <c r="G1189" t="s">
        <v>40</v>
      </c>
    </row>
    <row r="1191" spans="1:7" ht="102">
      <c r="A1191" t="s">
        <v>23</v>
      </c>
      <c r="B1191" s="4" t="s">
        <v>143</v>
      </c>
      <c r="C1191" s="6">
        <v>0</v>
      </c>
      <c r="D1191" s="6">
        <v>0</v>
      </c>
      <c r="F1191" s="10">
        <v>0</v>
      </c>
      <c r="G1191" t="s">
        <v>71</v>
      </c>
    </row>
    <row r="1193" spans="1:7" ht="102">
      <c r="A1193" t="s">
        <v>31</v>
      </c>
      <c r="B1193" s="4" t="s">
        <v>143</v>
      </c>
      <c r="C1193" s="6">
        <v>40</v>
      </c>
      <c r="D1193" s="6">
        <v>40</v>
      </c>
      <c r="E1193" s="6">
        <v>0.5</v>
      </c>
      <c r="F1193" s="10">
        <v>20</v>
      </c>
      <c r="G1193" t="s">
        <v>71</v>
      </c>
    </row>
    <row r="1195" spans="1:7" ht="102">
      <c r="A1195" t="s">
        <v>32</v>
      </c>
      <c r="B1195" s="4" t="s">
        <v>143</v>
      </c>
      <c r="C1195" s="14">
        <v>44</v>
      </c>
      <c r="D1195" s="6">
        <v>44</v>
      </c>
      <c r="E1195" s="6">
        <v>0.5</v>
      </c>
      <c r="F1195" s="10">
        <v>22</v>
      </c>
      <c r="G1195" t="s">
        <v>71</v>
      </c>
    </row>
    <row r="1196" spans="1:6" ht="12.75">
      <c r="A1196" t="s">
        <v>14</v>
      </c>
      <c r="C1196" s="6">
        <f>SUM(C1189:C1195)</f>
        <v>168</v>
      </c>
      <c r="D1196" s="6">
        <f>SUM(D1189:D1195)</f>
        <v>168</v>
      </c>
      <c r="F1196" s="6">
        <f>SUM(F1189:F1195)</f>
        <v>84</v>
      </c>
    </row>
    <row r="1197" spans="1:6" ht="12.75">
      <c r="A1197" s="5" t="s">
        <v>250</v>
      </c>
      <c r="C1197" s="6">
        <f>SUM(C1126+C1136+C1146+C1156+C1166+C1176+C1186+C1196)</f>
        <v>2850</v>
      </c>
      <c r="D1197" s="6">
        <f>SUM(D1126+D1136+D1146+D1156+D1166+D1176+D1186+D1196)</f>
        <v>2850</v>
      </c>
      <c r="F1197" s="6">
        <f>SUM(F1126+F1136+F1146+F1156+F1166+F1176+F1186+F1196)</f>
        <v>1430</v>
      </c>
    </row>
    <row r="1198" spans="1:6" ht="12.75">
      <c r="A1198" s="5"/>
      <c r="F1198" s="6"/>
    </row>
    <row r="1199" ht="12.75">
      <c r="A1199" s="5" t="s">
        <v>144</v>
      </c>
    </row>
    <row r="1200" spans="1:7" ht="89.25">
      <c r="A1200" s="5" t="s">
        <v>22</v>
      </c>
      <c r="B1200" s="4" t="s">
        <v>146</v>
      </c>
      <c r="C1200" s="6">
        <v>138</v>
      </c>
      <c r="D1200" s="6">
        <v>138</v>
      </c>
      <c r="E1200" s="6">
        <v>0.5</v>
      </c>
      <c r="F1200" s="18">
        <v>69</v>
      </c>
      <c r="G1200" t="s">
        <v>40</v>
      </c>
    </row>
    <row r="1202" spans="1:7" ht="89.25">
      <c r="A1202" t="s">
        <v>23</v>
      </c>
      <c r="B1202" s="4" t="s">
        <v>146</v>
      </c>
      <c r="C1202" s="6">
        <v>0</v>
      </c>
      <c r="D1202" s="6">
        <v>0</v>
      </c>
      <c r="F1202" s="10">
        <v>0</v>
      </c>
      <c r="G1202" t="s">
        <v>71</v>
      </c>
    </row>
    <row r="1204" spans="1:7" ht="89.25">
      <c r="A1204" t="s">
        <v>31</v>
      </c>
      <c r="B1204" s="4" t="s">
        <v>146</v>
      </c>
      <c r="C1204" s="6">
        <v>60</v>
      </c>
      <c r="D1204" s="6">
        <v>60</v>
      </c>
      <c r="E1204" s="6">
        <v>0.5</v>
      </c>
      <c r="F1204" s="10">
        <v>30</v>
      </c>
      <c r="G1204" t="s">
        <v>71</v>
      </c>
    </row>
    <row r="1206" spans="1:7" ht="89.25">
      <c r="A1206" t="s">
        <v>32</v>
      </c>
      <c r="B1206" s="4" t="s">
        <v>146</v>
      </c>
      <c r="C1206" s="6">
        <v>78</v>
      </c>
      <c r="D1206" s="6">
        <v>78</v>
      </c>
      <c r="E1206" s="6">
        <v>0.5</v>
      </c>
      <c r="F1206" s="10">
        <v>39</v>
      </c>
      <c r="G1206" t="s">
        <v>71</v>
      </c>
    </row>
    <row r="1207" spans="1:6" ht="12.75">
      <c r="A1207" t="s">
        <v>14</v>
      </c>
      <c r="C1207" s="6">
        <f>SUM(C1200:C1206)</f>
        <v>276</v>
      </c>
      <c r="D1207" s="6">
        <f>SUM(D1200:D1206)</f>
        <v>276</v>
      </c>
      <c r="F1207" s="10">
        <f>SUM(F1200:F1206)</f>
        <v>138</v>
      </c>
    </row>
    <row r="1209" ht="12.75">
      <c r="A1209" s="5" t="s">
        <v>145</v>
      </c>
    </row>
    <row r="1210" spans="1:7" ht="89.25">
      <c r="A1210" s="5" t="s">
        <v>22</v>
      </c>
      <c r="B1210" s="4" t="s">
        <v>147</v>
      </c>
      <c r="C1210" s="6">
        <v>0</v>
      </c>
      <c r="D1210" s="6">
        <v>0</v>
      </c>
      <c r="F1210" s="10">
        <v>0</v>
      </c>
      <c r="G1210" t="s">
        <v>40</v>
      </c>
    </row>
    <row r="1212" spans="1:7" ht="89.25">
      <c r="A1212" t="s">
        <v>23</v>
      </c>
      <c r="B1212" s="4" t="s">
        <v>147</v>
      </c>
      <c r="C1212" s="6">
        <v>0</v>
      </c>
      <c r="D1212" s="6">
        <v>0</v>
      </c>
      <c r="F1212" s="10">
        <v>0</v>
      </c>
      <c r="G1212" t="s">
        <v>71</v>
      </c>
    </row>
    <row r="1214" spans="1:7" ht="89.25">
      <c r="A1214" t="s">
        <v>31</v>
      </c>
      <c r="B1214" s="4" t="s">
        <v>147</v>
      </c>
      <c r="C1214" s="6">
        <v>0</v>
      </c>
      <c r="D1214" s="6">
        <v>0</v>
      </c>
      <c r="F1214" s="10">
        <v>0</v>
      </c>
      <c r="G1214" t="s">
        <v>71</v>
      </c>
    </row>
    <row r="1216" spans="1:7" ht="89.25">
      <c r="A1216" t="s">
        <v>32</v>
      </c>
      <c r="B1216" s="4" t="s">
        <v>147</v>
      </c>
      <c r="C1216" s="6">
        <v>0</v>
      </c>
      <c r="D1216" s="6">
        <v>0</v>
      </c>
      <c r="F1216" s="10">
        <v>0</v>
      </c>
      <c r="G1216" t="s">
        <v>71</v>
      </c>
    </row>
    <row r="1217" spans="1:6" ht="12.75">
      <c r="A1217" t="s">
        <v>14</v>
      </c>
      <c r="C1217" s="6">
        <f>SUM(C1210:C1216)</f>
        <v>0</v>
      </c>
      <c r="D1217" s="6">
        <f>SUM(D1210:D1216)</f>
        <v>0</v>
      </c>
      <c r="F1217" s="10">
        <f>SUM(F1210:F1216)</f>
        <v>0</v>
      </c>
    </row>
    <row r="1219" ht="12.75">
      <c r="A1219" s="5" t="s">
        <v>149</v>
      </c>
    </row>
    <row r="1220" spans="1:7" ht="89.25">
      <c r="A1220" s="5" t="s">
        <v>22</v>
      </c>
      <c r="B1220" s="4" t="s">
        <v>151</v>
      </c>
      <c r="C1220" s="6">
        <v>0</v>
      </c>
      <c r="D1220" s="6">
        <v>0</v>
      </c>
      <c r="F1220" s="10">
        <v>0</v>
      </c>
      <c r="G1220" t="s">
        <v>40</v>
      </c>
    </row>
    <row r="1222" spans="1:7" ht="89.25">
      <c r="A1222" t="s">
        <v>23</v>
      </c>
      <c r="B1222" s="4" t="s">
        <v>148</v>
      </c>
      <c r="C1222" s="6">
        <v>0</v>
      </c>
      <c r="D1222" s="6">
        <v>0</v>
      </c>
      <c r="F1222" s="10">
        <v>0</v>
      </c>
      <c r="G1222" t="s">
        <v>71</v>
      </c>
    </row>
    <row r="1224" spans="1:7" ht="89.25">
      <c r="A1224" t="s">
        <v>31</v>
      </c>
      <c r="B1224" s="4" t="s">
        <v>148</v>
      </c>
      <c r="C1224" s="6">
        <v>0</v>
      </c>
      <c r="D1224" s="6">
        <v>0</v>
      </c>
      <c r="F1224" s="10">
        <v>0</v>
      </c>
      <c r="G1224" t="s">
        <v>71</v>
      </c>
    </row>
    <row r="1226" spans="1:7" ht="89.25">
      <c r="A1226" t="s">
        <v>32</v>
      </c>
      <c r="B1226" s="4" t="s">
        <v>148</v>
      </c>
      <c r="C1226" s="6">
        <v>0</v>
      </c>
      <c r="D1226" s="6">
        <v>0</v>
      </c>
      <c r="F1226" s="10">
        <v>0</v>
      </c>
      <c r="G1226" t="s">
        <v>71</v>
      </c>
    </row>
    <row r="1227" spans="1:6" ht="12.75">
      <c r="A1227" t="s">
        <v>14</v>
      </c>
      <c r="C1227" s="6">
        <f>SUM(C1220:C1226)</f>
        <v>0</v>
      </c>
      <c r="D1227" s="6">
        <f>SUM(D1220:D1226)</f>
        <v>0</v>
      </c>
      <c r="F1227" s="10">
        <f>SUM(F1220:F1226)</f>
        <v>0</v>
      </c>
    </row>
    <row r="1228" ht="12.75">
      <c r="F1228" s="6"/>
    </row>
    <row r="1229" ht="12.75">
      <c r="A1229" s="5" t="s">
        <v>150</v>
      </c>
    </row>
    <row r="1230" spans="1:7" ht="114.75">
      <c r="A1230" s="5" t="s">
        <v>22</v>
      </c>
      <c r="B1230" s="4" t="s">
        <v>152</v>
      </c>
      <c r="C1230" s="6">
        <v>0</v>
      </c>
      <c r="D1230" s="6">
        <v>0</v>
      </c>
      <c r="F1230" s="10">
        <v>0</v>
      </c>
      <c r="G1230" t="s">
        <v>40</v>
      </c>
    </row>
    <row r="1232" spans="1:7" ht="114.75">
      <c r="A1232" t="s">
        <v>23</v>
      </c>
      <c r="B1232" s="4" t="s">
        <v>152</v>
      </c>
      <c r="C1232" s="6">
        <v>0</v>
      </c>
      <c r="D1232" s="6">
        <v>0</v>
      </c>
      <c r="F1232" s="10">
        <v>0</v>
      </c>
      <c r="G1232" t="s">
        <v>71</v>
      </c>
    </row>
    <row r="1234" spans="1:7" ht="114.75">
      <c r="A1234" t="s">
        <v>31</v>
      </c>
      <c r="B1234" s="4" t="s">
        <v>152</v>
      </c>
      <c r="C1234" s="6">
        <v>0</v>
      </c>
      <c r="D1234" s="6">
        <v>0</v>
      </c>
      <c r="F1234" s="10">
        <v>0</v>
      </c>
      <c r="G1234" t="s">
        <v>71</v>
      </c>
    </row>
    <row r="1236" spans="1:7" ht="114.75">
      <c r="A1236" t="s">
        <v>32</v>
      </c>
      <c r="B1236" s="4" t="s">
        <v>152</v>
      </c>
      <c r="C1236" s="6">
        <v>0</v>
      </c>
      <c r="D1236" s="6">
        <v>0</v>
      </c>
      <c r="F1236" s="10">
        <v>0</v>
      </c>
      <c r="G1236" t="s">
        <v>71</v>
      </c>
    </row>
    <row r="1237" spans="1:6" ht="12.75">
      <c r="A1237" t="s">
        <v>14</v>
      </c>
      <c r="C1237" s="6">
        <f>SUM(C1230:C1236)</f>
        <v>0</v>
      </c>
      <c r="D1237" s="6">
        <f>SUM(D1230:D1236)</f>
        <v>0</v>
      </c>
      <c r="F1237" s="10">
        <f>SUM(F1230:F1236)</f>
        <v>0</v>
      </c>
    </row>
    <row r="1239" ht="12.75">
      <c r="A1239" s="5" t="s">
        <v>153</v>
      </c>
    </row>
    <row r="1240" spans="1:7" ht="89.25">
      <c r="A1240" s="5" t="s">
        <v>22</v>
      </c>
      <c r="B1240" s="4" t="s">
        <v>154</v>
      </c>
      <c r="C1240" s="6">
        <v>13</v>
      </c>
      <c r="D1240" s="6">
        <v>13</v>
      </c>
      <c r="E1240" s="6">
        <v>0.5</v>
      </c>
      <c r="F1240" s="10">
        <v>7</v>
      </c>
      <c r="G1240" t="s">
        <v>40</v>
      </c>
    </row>
    <row r="1242" spans="1:7" ht="89.25">
      <c r="A1242" t="s">
        <v>23</v>
      </c>
      <c r="B1242" s="4" t="s">
        <v>154</v>
      </c>
      <c r="C1242" s="6">
        <v>0</v>
      </c>
      <c r="D1242" s="6">
        <v>0</v>
      </c>
      <c r="F1242" s="10">
        <v>0</v>
      </c>
      <c r="G1242" t="s">
        <v>71</v>
      </c>
    </row>
    <row r="1244" spans="1:7" ht="89.25">
      <c r="A1244" t="s">
        <v>31</v>
      </c>
      <c r="B1244" s="4" t="s">
        <v>154</v>
      </c>
      <c r="C1244" s="6">
        <v>3</v>
      </c>
      <c r="D1244" s="6">
        <v>3</v>
      </c>
      <c r="E1244" s="6">
        <v>0.5</v>
      </c>
      <c r="F1244" s="10">
        <v>2</v>
      </c>
      <c r="G1244" t="s">
        <v>71</v>
      </c>
    </row>
    <row r="1246" spans="1:7" ht="89.25">
      <c r="A1246" t="s">
        <v>32</v>
      </c>
      <c r="B1246" s="4" t="s">
        <v>154</v>
      </c>
      <c r="C1246" s="6">
        <v>10</v>
      </c>
      <c r="D1246" s="6">
        <v>10</v>
      </c>
      <c r="E1246" s="6">
        <v>0.5</v>
      </c>
      <c r="F1246" s="10">
        <v>5</v>
      </c>
      <c r="G1246" t="s">
        <v>71</v>
      </c>
    </row>
    <row r="1247" spans="1:6" ht="12.75">
      <c r="A1247" t="s">
        <v>14</v>
      </c>
      <c r="C1247" s="6">
        <f>SUM(C1240:C1246)</f>
        <v>26</v>
      </c>
      <c r="D1247" s="6">
        <f>SUM(D1240:D1246)</f>
        <v>26</v>
      </c>
      <c r="F1247" s="10">
        <f>SUM(F1240:F1246)</f>
        <v>14</v>
      </c>
    </row>
    <row r="1248" spans="1:6" ht="12.75">
      <c r="A1248" s="5" t="s">
        <v>251</v>
      </c>
      <c r="C1248" s="6">
        <f>SUM(C1207+C1217+C1227+C1237+C1247)</f>
        <v>302</v>
      </c>
      <c r="D1248" s="6">
        <f>SUM(D1207+D1217+D1227+D1237+D1247)</f>
        <v>302</v>
      </c>
      <c r="F1248" s="10">
        <f>SUM(F1207+F1217+F1227+F1237+F1247)</f>
        <v>152</v>
      </c>
    </row>
    <row r="1249" ht="12.75">
      <c r="F1249" s="18"/>
    </row>
    <row r="1250" ht="12.75">
      <c r="A1250" s="5" t="s">
        <v>155</v>
      </c>
    </row>
    <row r="1251" spans="1:7" ht="51">
      <c r="A1251" s="5" t="s">
        <v>22</v>
      </c>
      <c r="B1251" s="4" t="s">
        <v>158</v>
      </c>
      <c r="C1251" s="6">
        <v>543418</v>
      </c>
      <c r="D1251" s="6">
        <v>543418</v>
      </c>
      <c r="E1251" s="6">
        <v>0.17</v>
      </c>
      <c r="F1251" s="10">
        <v>92381</v>
      </c>
      <c r="G1251" t="s">
        <v>40</v>
      </c>
    </row>
    <row r="1252" ht="12.75">
      <c r="F1252" s="18"/>
    </row>
    <row r="1253" spans="1:7" ht="51">
      <c r="A1253" t="s">
        <v>23</v>
      </c>
      <c r="B1253" s="4" t="s">
        <v>158</v>
      </c>
      <c r="C1253" s="6">
        <v>18057</v>
      </c>
      <c r="D1253" s="6">
        <v>18057</v>
      </c>
      <c r="E1253" s="6">
        <v>0.08</v>
      </c>
      <c r="F1253" s="10">
        <v>1445</v>
      </c>
      <c r="G1253" t="s">
        <v>40</v>
      </c>
    </row>
    <row r="1255" spans="1:7" ht="38.25">
      <c r="A1255" t="s">
        <v>31</v>
      </c>
      <c r="B1255" s="4" t="s">
        <v>156</v>
      </c>
      <c r="C1255" s="6">
        <v>226747</v>
      </c>
      <c r="D1255" s="6">
        <v>226747</v>
      </c>
      <c r="E1255" s="6">
        <v>0.08</v>
      </c>
      <c r="F1255" s="10">
        <v>18140</v>
      </c>
      <c r="G1255" t="s">
        <v>40</v>
      </c>
    </row>
    <row r="1257" spans="1:7" ht="38.25">
      <c r="A1257" t="s">
        <v>32</v>
      </c>
      <c r="B1257" s="4" t="s">
        <v>156</v>
      </c>
      <c r="C1257" s="6">
        <v>298614</v>
      </c>
      <c r="D1257" s="6">
        <v>298614</v>
      </c>
      <c r="E1257" s="6">
        <v>0.08</v>
      </c>
      <c r="F1257" s="10">
        <v>23889</v>
      </c>
      <c r="G1257" t="s">
        <v>40</v>
      </c>
    </row>
    <row r="1258" spans="1:6" ht="12.75">
      <c r="A1258" t="s">
        <v>14</v>
      </c>
      <c r="C1258" s="6">
        <f>SUM(C1251:C1257)</f>
        <v>1086836</v>
      </c>
      <c r="D1258" s="6">
        <f>SUM(D1251:D1257)</f>
        <v>1086836</v>
      </c>
      <c r="F1258" s="10">
        <f>SUM(F1251:F1257)</f>
        <v>135855</v>
      </c>
    </row>
    <row r="1260" ht="12.75">
      <c r="A1260" s="5" t="s">
        <v>157</v>
      </c>
    </row>
    <row r="1261" spans="1:7" ht="127.5">
      <c r="A1261" s="5" t="s">
        <v>22</v>
      </c>
      <c r="B1261" s="4" t="s">
        <v>159</v>
      </c>
      <c r="C1261" s="6">
        <v>390010</v>
      </c>
      <c r="D1261" s="6">
        <v>390010</v>
      </c>
      <c r="E1261" s="6">
        <v>0.17</v>
      </c>
      <c r="F1261" s="10">
        <v>66302</v>
      </c>
      <c r="G1261" t="s">
        <v>40</v>
      </c>
    </row>
    <row r="1263" spans="1:7" ht="127.5">
      <c r="A1263" t="s">
        <v>23</v>
      </c>
      <c r="B1263" s="4" t="s">
        <v>159</v>
      </c>
      <c r="C1263" s="6">
        <v>15908</v>
      </c>
      <c r="D1263" s="6">
        <v>15908</v>
      </c>
      <c r="E1263" s="6">
        <v>0.08</v>
      </c>
      <c r="F1263" s="10">
        <v>1273</v>
      </c>
      <c r="G1263" t="s">
        <v>40</v>
      </c>
    </row>
    <row r="1265" spans="1:7" ht="127.5">
      <c r="A1265" t="s">
        <v>31</v>
      </c>
      <c r="B1265" s="4" t="s">
        <v>159</v>
      </c>
      <c r="C1265" s="6">
        <v>170765</v>
      </c>
      <c r="D1265" s="6">
        <v>170765</v>
      </c>
      <c r="E1265" s="6">
        <v>0.08</v>
      </c>
      <c r="F1265" s="10">
        <v>13661</v>
      </c>
      <c r="G1265" t="s">
        <v>40</v>
      </c>
    </row>
    <row r="1267" spans="1:7" ht="127.5">
      <c r="A1267" t="s">
        <v>32</v>
      </c>
      <c r="B1267" s="4" t="s">
        <v>159</v>
      </c>
      <c r="C1267" s="6">
        <v>203337</v>
      </c>
      <c r="D1267" s="6">
        <v>203337</v>
      </c>
      <c r="E1267" s="6">
        <v>0.08</v>
      </c>
      <c r="F1267" s="10">
        <v>16267</v>
      </c>
      <c r="G1267" t="s">
        <v>40</v>
      </c>
    </row>
    <row r="1268" spans="1:6" s="5" customFormat="1" ht="12.75">
      <c r="A1268" s="5" t="s">
        <v>263</v>
      </c>
      <c r="B1268" s="13"/>
      <c r="C1268" s="14">
        <f>SUM(C1261:C1267)</f>
        <v>780020</v>
      </c>
      <c r="D1268" s="14">
        <f>SUM(D1261:D1267)</f>
        <v>780020</v>
      </c>
      <c r="E1268" s="14"/>
      <c r="F1268" s="15">
        <f>SUM(F1261:F1267)</f>
        <v>97503</v>
      </c>
    </row>
    <row r="1269" spans="2:6" s="5" customFormat="1" ht="12.75">
      <c r="B1269" s="13"/>
      <c r="C1269" s="14"/>
      <c r="D1269" s="14"/>
      <c r="E1269" s="14"/>
      <c r="F1269" s="15"/>
    </row>
    <row r="1270" spans="1:2" ht="12.75">
      <c r="A1270" s="5" t="s">
        <v>160</v>
      </c>
      <c r="B1270" s="4"/>
    </row>
    <row r="1271" spans="1:7" ht="191.25">
      <c r="A1271" s="5" t="s">
        <v>22</v>
      </c>
      <c r="B1271" s="4" t="s">
        <v>161</v>
      </c>
      <c r="C1271" s="6">
        <v>39010</v>
      </c>
      <c r="D1271" s="6">
        <v>39010</v>
      </c>
      <c r="E1271" s="6">
        <v>0.17</v>
      </c>
      <c r="F1271" s="10">
        <v>6632</v>
      </c>
      <c r="G1271" t="s">
        <v>40</v>
      </c>
    </row>
    <row r="1273" spans="1:7" ht="191.25">
      <c r="A1273" t="s">
        <v>23</v>
      </c>
      <c r="B1273" s="4" t="s">
        <v>161</v>
      </c>
      <c r="C1273" s="6">
        <v>1591</v>
      </c>
      <c r="D1273" s="6">
        <v>1591</v>
      </c>
      <c r="E1273" s="6">
        <v>0.08</v>
      </c>
      <c r="F1273" s="10">
        <v>127</v>
      </c>
      <c r="G1273" t="s">
        <v>40</v>
      </c>
    </row>
    <row r="1275" spans="1:7" ht="191.25">
      <c r="A1275" t="s">
        <v>31</v>
      </c>
      <c r="B1275" s="4" t="s">
        <v>161</v>
      </c>
      <c r="C1275" s="6">
        <v>17077</v>
      </c>
      <c r="D1275" s="6">
        <v>17077</v>
      </c>
      <c r="E1275" s="6">
        <v>0.08</v>
      </c>
      <c r="F1275" s="10">
        <v>1366</v>
      </c>
      <c r="G1275" t="s">
        <v>40</v>
      </c>
    </row>
    <row r="1277" spans="1:7" ht="191.25">
      <c r="A1277" t="s">
        <v>32</v>
      </c>
      <c r="B1277" s="4" t="s">
        <v>161</v>
      </c>
      <c r="C1277" s="6">
        <v>20342</v>
      </c>
      <c r="D1277" s="6">
        <v>20342</v>
      </c>
      <c r="E1277" s="6">
        <v>0.08</v>
      </c>
      <c r="F1277" s="10">
        <v>1627</v>
      </c>
      <c r="G1277" t="s">
        <v>40</v>
      </c>
    </row>
    <row r="1278" spans="1:6" ht="12.75">
      <c r="A1278" t="s">
        <v>14</v>
      </c>
      <c r="C1278" s="10">
        <f>SUM(C1271:C1277)</f>
        <v>78020</v>
      </c>
      <c r="D1278" s="10">
        <f>SUM(D1271:D1277)</f>
        <v>78020</v>
      </c>
      <c r="F1278" s="10">
        <f>SUM(F1271:F1277)</f>
        <v>9752</v>
      </c>
    </row>
    <row r="1279" spans="1:6" s="5" customFormat="1" ht="12.75">
      <c r="A1279" s="5" t="s">
        <v>264</v>
      </c>
      <c r="C1279" s="15">
        <f>C1258+C1268+C1278</f>
        <v>1944876</v>
      </c>
      <c r="D1279" s="15">
        <f>D1258+D1268+D1278</f>
        <v>1944876</v>
      </c>
      <c r="E1279" s="14"/>
      <c r="F1279" s="15">
        <f>F1258+F1268+F1278</f>
        <v>243110</v>
      </c>
    </row>
    <row r="1280" spans="1:2" ht="38.25">
      <c r="A1280" s="5" t="s">
        <v>163</v>
      </c>
      <c r="B1280" s="4" t="s">
        <v>162</v>
      </c>
    </row>
    <row r="1281" spans="1:2" ht="12.75">
      <c r="A1281" s="5"/>
      <c r="B1281" s="4"/>
    </row>
    <row r="1282" ht="12.75">
      <c r="A1282" s="5" t="s">
        <v>164</v>
      </c>
    </row>
    <row r="1283" spans="1:7" ht="51">
      <c r="A1283" s="5" t="s">
        <v>22</v>
      </c>
      <c r="B1283" s="4" t="s">
        <v>165</v>
      </c>
      <c r="C1283" s="6">
        <v>0</v>
      </c>
      <c r="D1283" s="6">
        <v>0</v>
      </c>
      <c r="F1283" s="10">
        <v>0</v>
      </c>
      <c r="G1283" t="s">
        <v>40</v>
      </c>
    </row>
    <row r="1285" spans="1:7" ht="51">
      <c r="A1285" t="s">
        <v>23</v>
      </c>
      <c r="B1285" s="4" t="s">
        <v>165</v>
      </c>
      <c r="C1285" s="6">
        <v>11180</v>
      </c>
      <c r="D1285" s="6">
        <v>11180</v>
      </c>
      <c r="E1285" s="6">
        <v>0.75</v>
      </c>
      <c r="F1285" s="10">
        <v>8385</v>
      </c>
      <c r="G1285" t="s">
        <v>40</v>
      </c>
    </row>
    <row r="1287" spans="1:7" ht="51">
      <c r="A1287" t="s">
        <v>31</v>
      </c>
      <c r="B1287" s="4" t="s">
        <v>165</v>
      </c>
      <c r="C1287" s="6">
        <v>7637</v>
      </c>
      <c r="D1287" s="6">
        <v>7637</v>
      </c>
      <c r="E1287" s="6">
        <v>0.75</v>
      </c>
      <c r="F1287" s="10">
        <v>5728</v>
      </c>
      <c r="G1287" t="s">
        <v>40</v>
      </c>
    </row>
    <row r="1289" spans="1:7" ht="51">
      <c r="A1289" t="s">
        <v>32</v>
      </c>
      <c r="B1289" s="4" t="s">
        <v>165</v>
      </c>
      <c r="C1289" s="6">
        <v>14584</v>
      </c>
      <c r="D1289" s="6">
        <v>14584</v>
      </c>
      <c r="E1289" s="6">
        <v>0.75</v>
      </c>
      <c r="F1289" s="10">
        <v>10938</v>
      </c>
      <c r="G1289" t="s">
        <v>40</v>
      </c>
    </row>
    <row r="1290" spans="1:6" ht="12.75">
      <c r="A1290" t="s">
        <v>275</v>
      </c>
      <c r="B1290" s="4"/>
      <c r="C1290" s="6">
        <f>SUM(C1283:C1289)</f>
        <v>33401</v>
      </c>
      <c r="D1290" s="6">
        <f>SUM(D1283:D1289)</f>
        <v>33401</v>
      </c>
      <c r="F1290" s="10">
        <f>SUM(F1283:F1289)</f>
        <v>25051</v>
      </c>
    </row>
    <row r="1292" ht="12.75">
      <c r="A1292" s="5" t="s">
        <v>166</v>
      </c>
    </row>
    <row r="1293" spans="1:7" ht="89.25">
      <c r="A1293" s="5" t="s">
        <v>22</v>
      </c>
      <c r="B1293" s="4" t="s">
        <v>167</v>
      </c>
      <c r="C1293" s="6">
        <v>105</v>
      </c>
      <c r="D1293" s="6">
        <v>105</v>
      </c>
      <c r="E1293" s="6">
        <v>0.5</v>
      </c>
      <c r="F1293" s="10">
        <v>53</v>
      </c>
      <c r="G1293" t="s">
        <v>40</v>
      </c>
    </row>
    <row r="1295" spans="1:7" ht="89.25">
      <c r="A1295" t="s">
        <v>23</v>
      </c>
      <c r="B1295" s="4" t="s">
        <v>167</v>
      </c>
      <c r="C1295" s="6">
        <v>6</v>
      </c>
      <c r="D1295" s="6">
        <v>6</v>
      </c>
      <c r="E1295" s="6">
        <v>0.75</v>
      </c>
      <c r="F1295" s="10">
        <v>5</v>
      </c>
      <c r="G1295" t="s">
        <v>40</v>
      </c>
    </row>
    <row r="1297" spans="1:7" ht="89.25">
      <c r="A1297" t="s">
        <v>31</v>
      </c>
      <c r="B1297" s="4" t="s">
        <v>167</v>
      </c>
      <c r="C1297" s="6">
        <v>30</v>
      </c>
      <c r="D1297" s="6">
        <v>30</v>
      </c>
      <c r="E1297" s="6">
        <v>0.75</v>
      </c>
      <c r="F1297" s="10">
        <v>23</v>
      </c>
      <c r="G1297" t="s">
        <v>40</v>
      </c>
    </row>
    <row r="1299" spans="1:7" ht="89.25">
      <c r="A1299" t="s">
        <v>32</v>
      </c>
      <c r="B1299" s="4" t="s">
        <v>167</v>
      </c>
      <c r="C1299" s="6">
        <v>69</v>
      </c>
      <c r="D1299" s="6">
        <v>69</v>
      </c>
      <c r="E1299" s="6">
        <v>0.75</v>
      </c>
      <c r="F1299" s="10">
        <v>52</v>
      </c>
      <c r="G1299" t="s">
        <v>40</v>
      </c>
    </row>
    <row r="1300" spans="1:6" ht="12.75">
      <c r="A1300" t="s">
        <v>274</v>
      </c>
      <c r="C1300" s="6">
        <f>SUM(C1293:C1299)</f>
        <v>210</v>
      </c>
      <c r="D1300" s="6">
        <f>SUM(D1293:D1299)</f>
        <v>210</v>
      </c>
      <c r="F1300" s="10">
        <f>SUM(F1293:F1299)</f>
        <v>133</v>
      </c>
    </row>
    <row r="1302" ht="12.75">
      <c r="A1302" s="5" t="s">
        <v>168</v>
      </c>
    </row>
    <row r="1303" spans="1:7" ht="76.5">
      <c r="A1303" s="5" t="s">
        <v>22</v>
      </c>
      <c r="B1303" s="4" t="s">
        <v>170</v>
      </c>
      <c r="C1303" s="6">
        <v>36</v>
      </c>
      <c r="D1303" s="6">
        <v>36</v>
      </c>
      <c r="E1303" s="6">
        <v>0.5</v>
      </c>
      <c r="F1303" s="10">
        <v>18</v>
      </c>
      <c r="G1303" t="s">
        <v>40</v>
      </c>
    </row>
    <row r="1305" spans="1:7" ht="51">
      <c r="A1305" t="s">
        <v>23</v>
      </c>
      <c r="B1305" s="4" t="s">
        <v>169</v>
      </c>
      <c r="C1305" s="6">
        <v>4</v>
      </c>
      <c r="D1305" s="6">
        <v>4</v>
      </c>
      <c r="E1305" s="6">
        <v>0.5</v>
      </c>
      <c r="F1305" s="10">
        <v>2</v>
      </c>
      <c r="G1305" t="s">
        <v>40</v>
      </c>
    </row>
    <row r="1307" spans="1:7" ht="51">
      <c r="A1307" t="s">
        <v>31</v>
      </c>
      <c r="B1307" s="4" t="s">
        <v>169</v>
      </c>
      <c r="C1307" s="6">
        <v>22</v>
      </c>
      <c r="D1307" s="6">
        <v>22</v>
      </c>
      <c r="E1307" s="6">
        <v>0.5</v>
      </c>
      <c r="F1307" s="10">
        <v>11</v>
      </c>
      <c r="G1307" t="s">
        <v>40</v>
      </c>
    </row>
    <row r="1309" spans="1:7" ht="51">
      <c r="A1309" t="s">
        <v>32</v>
      </c>
      <c r="B1309" s="4" t="s">
        <v>169</v>
      </c>
      <c r="C1309" s="6">
        <v>36</v>
      </c>
      <c r="D1309" s="6">
        <v>36</v>
      </c>
      <c r="E1309" s="6">
        <v>0.5</v>
      </c>
      <c r="F1309" s="10">
        <v>18</v>
      </c>
      <c r="G1309" t="s">
        <v>40</v>
      </c>
    </row>
    <row r="1310" spans="1:6" ht="12.75">
      <c r="A1310" t="s">
        <v>14</v>
      </c>
      <c r="C1310" s="6">
        <f>SUM(C1303:C1309)</f>
        <v>98</v>
      </c>
      <c r="D1310" s="6">
        <f>SUM(D1303:D1309)</f>
        <v>98</v>
      </c>
      <c r="F1310" s="10">
        <f>SUM(F1303:F1309)</f>
        <v>49</v>
      </c>
    </row>
    <row r="1312" ht="12.75">
      <c r="A1312" s="5" t="s">
        <v>172</v>
      </c>
    </row>
    <row r="1313" spans="1:7" ht="76.5">
      <c r="A1313" s="5" t="s">
        <v>22</v>
      </c>
      <c r="B1313" s="4" t="s">
        <v>171</v>
      </c>
      <c r="C1313" s="6">
        <v>0</v>
      </c>
      <c r="D1313" s="6">
        <v>0</v>
      </c>
      <c r="F1313" s="10">
        <v>0</v>
      </c>
      <c r="G1313" t="s">
        <v>40</v>
      </c>
    </row>
    <row r="1315" spans="1:7" ht="76.5">
      <c r="A1315" t="s">
        <v>23</v>
      </c>
      <c r="B1315" s="4" t="s">
        <v>171</v>
      </c>
      <c r="C1315" s="6">
        <v>4</v>
      </c>
      <c r="D1315" s="6">
        <v>4</v>
      </c>
      <c r="E1315" s="6">
        <v>0.5</v>
      </c>
      <c r="F1315" s="10">
        <v>2</v>
      </c>
      <c r="G1315" t="s">
        <v>40</v>
      </c>
    </row>
    <row r="1317" spans="1:7" ht="76.5">
      <c r="A1317" t="s">
        <v>31</v>
      </c>
      <c r="B1317" s="4" t="s">
        <v>171</v>
      </c>
      <c r="C1317" s="6">
        <v>22</v>
      </c>
      <c r="D1317" s="6">
        <v>22</v>
      </c>
      <c r="E1317" s="6">
        <v>0.5</v>
      </c>
      <c r="F1317" s="10">
        <v>11</v>
      </c>
      <c r="G1317" t="s">
        <v>40</v>
      </c>
    </row>
    <row r="1319" spans="1:7" ht="76.5">
      <c r="A1319" t="s">
        <v>32</v>
      </c>
      <c r="B1319" s="4" t="s">
        <v>171</v>
      </c>
      <c r="C1319" s="6">
        <v>36</v>
      </c>
      <c r="D1319" s="6">
        <v>36</v>
      </c>
      <c r="E1319" s="6">
        <v>0.5</v>
      </c>
      <c r="F1319" s="10">
        <v>18</v>
      </c>
      <c r="G1319" t="s">
        <v>40</v>
      </c>
    </row>
    <row r="1320" spans="1:6" ht="12.75">
      <c r="A1320" t="s">
        <v>14</v>
      </c>
      <c r="C1320" s="6">
        <f>SUM(C1313:C1319)</f>
        <v>62</v>
      </c>
      <c r="D1320" s="6">
        <f>SUM(D1313:D1319)</f>
        <v>62</v>
      </c>
      <c r="F1320" s="10">
        <f>SUM(F1313:F1319)</f>
        <v>31</v>
      </c>
    </row>
    <row r="1322" ht="12.75">
      <c r="A1322" s="5" t="s">
        <v>173</v>
      </c>
    </row>
    <row r="1323" spans="1:7" ht="63.75">
      <c r="A1323" s="5" t="s">
        <v>22</v>
      </c>
      <c r="B1323" s="4" t="s">
        <v>174</v>
      </c>
      <c r="C1323" s="6">
        <v>0</v>
      </c>
      <c r="D1323" s="6">
        <v>0</v>
      </c>
      <c r="F1323" s="10">
        <v>0</v>
      </c>
      <c r="G1323" t="s">
        <v>40</v>
      </c>
    </row>
    <row r="1325" spans="1:7" ht="63.75">
      <c r="A1325" t="s">
        <v>23</v>
      </c>
      <c r="B1325" s="4" t="s">
        <v>174</v>
      </c>
      <c r="C1325" s="6">
        <v>0</v>
      </c>
      <c r="D1325" s="6">
        <v>0</v>
      </c>
      <c r="F1325" s="10">
        <v>0</v>
      </c>
      <c r="G1325" t="s">
        <v>40</v>
      </c>
    </row>
    <row r="1327" spans="1:7" ht="63.75">
      <c r="A1327" t="s">
        <v>31</v>
      </c>
      <c r="B1327" s="4" t="s">
        <v>174</v>
      </c>
      <c r="C1327" s="6">
        <v>0</v>
      </c>
      <c r="D1327" s="6">
        <v>0</v>
      </c>
      <c r="F1327" s="10">
        <v>0</v>
      </c>
      <c r="G1327" t="s">
        <v>40</v>
      </c>
    </row>
    <row r="1329" spans="1:7" ht="63.75">
      <c r="A1329" t="s">
        <v>32</v>
      </c>
      <c r="B1329" s="4" t="s">
        <v>174</v>
      </c>
      <c r="C1329" s="6">
        <v>0</v>
      </c>
      <c r="D1329" s="6">
        <v>0</v>
      </c>
      <c r="F1329" s="10">
        <v>0</v>
      </c>
      <c r="G1329" t="s">
        <v>40</v>
      </c>
    </row>
    <row r="1330" spans="1:6" ht="12.75">
      <c r="A1330" t="s">
        <v>14</v>
      </c>
      <c r="C1330" s="6">
        <f>SUM(C1323:C1329)</f>
        <v>0</v>
      </c>
      <c r="D1330" s="6">
        <f>SUM(D1323:D1329)</f>
        <v>0</v>
      </c>
      <c r="F1330" s="10">
        <f>SUM(F1323:F1329)</f>
        <v>0</v>
      </c>
    </row>
    <row r="1332" ht="12.75">
      <c r="A1332" s="5" t="s">
        <v>175</v>
      </c>
    </row>
    <row r="1333" spans="1:7" ht="63.75">
      <c r="A1333" s="5" t="s">
        <v>22</v>
      </c>
      <c r="B1333" s="4" t="s">
        <v>176</v>
      </c>
      <c r="C1333" s="6">
        <v>0</v>
      </c>
      <c r="D1333" s="6">
        <v>0</v>
      </c>
      <c r="F1333" s="10">
        <v>0</v>
      </c>
      <c r="G1333" t="s">
        <v>40</v>
      </c>
    </row>
    <row r="1335" spans="1:7" ht="63.75">
      <c r="A1335" t="s">
        <v>23</v>
      </c>
      <c r="B1335" s="4" t="s">
        <v>176</v>
      </c>
      <c r="C1335" s="6">
        <v>0</v>
      </c>
      <c r="D1335" s="6">
        <v>0</v>
      </c>
      <c r="F1335" s="10">
        <v>0</v>
      </c>
      <c r="G1335" t="s">
        <v>40</v>
      </c>
    </row>
    <row r="1337" spans="1:7" ht="63.75">
      <c r="A1337" t="s">
        <v>31</v>
      </c>
      <c r="B1337" s="4" t="s">
        <v>174</v>
      </c>
      <c r="C1337" s="6">
        <v>0</v>
      </c>
      <c r="D1337" s="6">
        <v>0</v>
      </c>
      <c r="F1337" s="10">
        <v>0</v>
      </c>
      <c r="G1337" t="s">
        <v>40</v>
      </c>
    </row>
    <row r="1339" spans="1:7" ht="63.75">
      <c r="A1339" t="s">
        <v>32</v>
      </c>
      <c r="B1339" s="4" t="s">
        <v>174</v>
      </c>
      <c r="C1339" s="6">
        <v>0</v>
      </c>
      <c r="D1339" s="6">
        <v>0</v>
      </c>
      <c r="F1339" s="10">
        <v>0</v>
      </c>
      <c r="G1339" t="s">
        <v>40</v>
      </c>
    </row>
    <row r="1340" spans="1:6" ht="12.75">
      <c r="A1340" t="s">
        <v>14</v>
      </c>
      <c r="C1340" s="6">
        <f>SUM(C1333:C1339)</f>
        <v>0</v>
      </c>
      <c r="D1340" s="6">
        <f>SUM(D1333:D1339)</f>
        <v>0</v>
      </c>
      <c r="F1340" s="10">
        <f>SUM(F1333:F1339)</f>
        <v>0</v>
      </c>
    </row>
    <row r="1342" ht="12.75">
      <c r="A1342" s="5" t="s">
        <v>177</v>
      </c>
    </row>
    <row r="1343" spans="1:7" ht="89.25">
      <c r="A1343" s="5" t="s">
        <v>22</v>
      </c>
      <c r="B1343" s="4" t="s">
        <v>179</v>
      </c>
      <c r="C1343" s="6">
        <v>0</v>
      </c>
      <c r="D1343" s="6">
        <v>0</v>
      </c>
      <c r="F1343" s="10">
        <v>0</v>
      </c>
      <c r="G1343" t="s">
        <v>40</v>
      </c>
    </row>
    <row r="1345" spans="1:7" ht="89.25">
      <c r="A1345" t="s">
        <v>23</v>
      </c>
      <c r="B1345" s="4" t="s">
        <v>179</v>
      </c>
      <c r="C1345" s="6">
        <v>0</v>
      </c>
      <c r="D1345" s="6">
        <v>0</v>
      </c>
      <c r="F1345" s="10">
        <v>0</v>
      </c>
      <c r="G1345" t="s">
        <v>40</v>
      </c>
    </row>
    <row r="1347" spans="1:7" ht="89.25">
      <c r="A1347" t="s">
        <v>31</v>
      </c>
      <c r="B1347" s="4" t="s">
        <v>179</v>
      </c>
      <c r="C1347" s="6">
        <v>0</v>
      </c>
      <c r="D1347" s="6">
        <v>0</v>
      </c>
      <c r="F1347" s="10">
        <v>0</v>
      </c>
      <c r="G1347" t="s">
        <v>40</v>
      </c>
    </row>
    <row r="1349" spans="1:7" ht="89.25">
      <c r="A1349" t="s">
        <v>32</v>
      </c>
      <c r="B1349" s="4" t="s">
        <v>179</v>
      </c>
      <c r="C1349" s="6">
        <v>0</v>
      </c>
      <c r="D1349" s="6">
        <v>0</v>
      </c>
      <c r="F1349" s="10">
        <v>0</v>
      </c>
      <c r="G1349" t="s">
        <v>40</v>
      </c>
    </row>
    <row r="1350" spans="1:6" ht="12.75">
      <c r="A1350" t="s">
        <v>14</v>
      </c>
      <c r="B1350" s="4"/>
      <c r="C1350" s="6">
        <v>0</v>
      </c>
      <c r="D1350" s="6">
        <v>0</v>
      </c>
      <c r="F1350" s="10">
        <v>0</v>
      </c>
    </row>
    <row r="1351" ht="12.75">
      <c r="B1351" s="4"/>
    </row>
    <row r="1352" spans="1:2" ht="12.75">
      <c r="A1352" s="5" t="s">
        <v>178</v>
      </c>
      <c r="B1352" s="4"/>
    </row>
    <row r="1353" spans="1:7" ht="89.25">
      <c r="A1353" s="5" t="s">
        <v>22</v>
      </c>
      <c r="B1353" s="13" t="s">
        <v>265</v>
      </c>
      <c r="C1353" s="6">
        <v>0</v>
      </c>
      <c r="D1353" s="6">
        <v>0</v>
      </c>
      <c r="F1353" s="10">
        <v>0</v>
      </c>
      <c r="G1353" t="s">
        <v>40</v>
      </c>
    </row>
    <row r="1354" ht="12.75">
      <c r="B1354" s="4"/>
    </row>
    <row r="1355" spans="1:7" ht="89.25">
      <c r="A1355" t="s">
        <v>23</v>
      </c>
      <c r="B1355" s="13" t="s">
        <v>265</v>
      </c>
      <c r="C1355" s="6">
        <v>0</v>
      </c>
      <c r="D1355" s="6">
        <v>0</v>
      </c>
      <c r="F1355" s="10">
        <v>0</v>
      </c>
      <c r="G1355" t="s">
        <v>40</v>
      </c>
    </row>
    <row r="1356" ht="12.75">
      <c r="B1356" s="4"/>
    </row>
    <row r="1357" spans="1:7" ht="89.25">
      <c r="A1357" t="s">
        <v>31</v>
      </c>
      <c r="B1357" s="13" t="s">
        <v>265</v>
      </c>
      <c r="C1357" s="6">
        <v>0</v>
      </c>
      <c r="D1357" s="6">
        <v>0</v>
      </c>
      <c r="F1357" s="10">
        <v>0</v>
      </c>
      <c r="G1357" t="s">
        <v>40</v>
      </c>
    </row>
    <row r="1358" ht="12.75">
      <c r="B1358" s="4"/>
    </row>
    <row r="1359" spans="1:7" ht="89.25">
      <c r="A1359" t="s">
        <v>32</v>
      </c>
      <c r="B1359" s="13" t="s">
        <v>265</v>
      </c>
      <c r="C1359" s="6">
        <v>0</v>
      </c>
      <c r="D1359" s="6">
        <v>0</v>
      </c>
      <c r="F1359" s="10">
        <v>0</v>
      </c>
      <c r="G1359" t="s">
        <v>40</v>
      </c>
    </row>
    <row r="1360" spans="1:6" ht="12.75">
      <c r="A1360" s="5" t="s">
        <v>14</v>
      </c>
      <c r="B1360" s="4"/>
      <c r="C1360" s="6">
        <v>0</v>
      </c>
      <c r="D1360" s="6">
        <v>0</v>
      </c>
      <c r="F1360" s="10">
        <v>0</v>
      </c>
    </row>
    <row r="1361" spans="1:2" ht="12.75">
      <c r="A1361" s="5"/>
      <c r="B1361" s="4"/>
    </row>
    <row r="1362" spans="1:6" ht="12.75">
      <c r="A1362" s="5" t="s">
        <v>253</v>
      </c>
      <c r="C1362" s="6">
        <f>SUM(C1310+C1320+C1330+C1340+C1350+C1360)</f>
        <v>160</v>
      </c>
      <c r="D1362" s="6">
        <f>SUM(D1310+D1320+D1330+D1340+D1350+D1360)</f>
        <v>160</v>
      </c>
      <c r="F1362" s="6">
        <f>SUM(F1310+F1320+F1330+F1340+F1350+F1360)</f>
        <v>80</v>
      </c>
    </row>
    <row r="1364" ht="12.75">
      <c r="A1364" s="5" t="s">
        <v>183</v>
      </c>
    </row>
    <row r="1365" spans="1:7" ht="51">
      <c r="A1365" s="5" t="s">
        <v>22</v>
      </c>
      <c r="B1365" s="4" t="s">
        <v>184</v>
      </c>
      <c r="C1365" s="6">
        <v>0</v>
      </c>
      <c r="D1365" s="6">
        <v>0</v>
      </c>
      <c r="F1365" s="10">
        <v>0</v>
      </c>
      <c r="G1365" s="5" t="s">
        <v>228</v>
      </c>
    </row>
    <row r="1366" spans="2:7" ht="12.75">
      <c r="B1366" s="4"/>
      <c r="G1366" s="5"/>
    </row>
    <row r="1367" spans="1:7" ht="51">
      <c r="A1367" t="s">
        <v>23</v>
      </c>
      <c r="B1367" s="4" t="s">
        <v>184</v>
      </c>
      <c r="C1367" s="6">
        <v>555</v>
      </c>
      <c r="D1367" s="6">
        <v>555</v>
      </c>
      <c r="E1367" s="6">
        <v>1.5</v>
      </c>
      <c r="F1367" s="10">
        <v>833</v>
      </c>
      <c r="G1367" t="s">
        <v>40</v>
      </c>
    </row>
    <row r="1369" spans="1:7" ht="51">
      <c r="A1369" t="s">
        <v>31</v>
      </c>
      <c r="B1369" s="4" t="s">
        <v>184</v>
      </c>
      <c r="C1369" s="6">
        <v>1388</v>
      </c>
      <c r="D1369" s="6">
        <v>1388</v>
      </c>
      <c r="E1369" s="6">
        <v>1.5</v>
      </c>
      <c r="F1369" s="10">
        <v>2082</v>
      </c>
      <c r="G1369" t="s">
        <v>40</v>
      </c>
    </row>
    <row r="1371" spans="1:7" ht="51">
      <c r="A1371" t="s">
        <v>32</v>
      </c>
      <c r="B1371" s="4" t="s">
        <v>184</v>
      </c>
      <c r="C1371" s="6">
        <v>1492</v>
      </c>
      <c r="D1371" s="6">
        <v>1492</v>
      </c>
      <c r="E1371" s="6">
        <v>1.5</v>
      </c>
      <c r="F1371" s="10">
        <v>2238</v>
      </c>
      <c r="G1371" t="s">
        <v>40</v>
      </c>
    </row>
    <row r="1372" spans="1:6" ht="12.75">
      <c r="A1372" t="s">
        <v>273</v>
      </c>
      <c r="C1372" s="6">
        <f>SUM(C1365:C1371)</f>
        <v>3435</v>
      </c>
      <c r="D1372" s="6">
        <f>SUM(D1365:D1371)</f>
        <v>3435</v>
      </c>
      <c r="F1372" s="10">
        <f>SUM(F1365:F1371)</f>
        <v>5153</v>
      </c>
    </row>
    <row r="1374" ht="12.75">
      <c r="A1374" s="5" t="s">
        <v>185</v>
      </c>
    </row>
    <row r="1375" spans="1:7" ht="89.25">
      <c r="A1375" s="5" t="s">
        <v>22</v>
      </c>
      <c r="B1375" s="4" t="s">
        <v>186</v>
      </c>
      <c r="C1375" s="6">
        <v>677915</v>
      </c>
      <c r="D1375" s="6">
        <v>677915</v>
      </c>
      <c r="E1375" s="6" t="s">
        <v>292</v>
      </c>
      <c r="F1375" s="10">
        <v>1138897</v>
      </c>
      <c r="G1375" s="5" t="s">
        <v>40</v>
      </c>
    </row>
    <row r="1377" spans="1:7" ht="63.75">
      <c r="A1377" t="s">
        <v>23</v>
      </c>
      <c r="B1377" s="4" t="s">
        <v>187</v>
      </c>
      <c r="C1377" s="6">
        <v>24194</v>
      </c>
      <c r="D1377" s="6">
        <v>24194</v>
      </c>
      <c r="E1377" s="6" t="s">
        <v>293</v>
      </c>
      <c r="F1377" s="10">
        <v>86373</v>
      </c>
      <c r="G1377" t="s">
        <v>40</v>
      </c>
    </row>
    <row r="1379" spans="1:7" ht="63.75">
      <c r="A1379" t="s">
        <v>31</v>
      </c>
      <c r="B1379" s="4" t="s">
        <v>187</v>
      </c>
      <c r="C1379" s="6">
        <v>343603</v>
      </c>
      <c r="D1379" s="6">
        <v>343603</v>
      </c>
      <c r="E1379" s="6" t="s">
        <v>293</v>
      </c>
      <c r="F1379" s="10">
        <v>1226662</v>
      </c>
      <c r="G1379" t="s">
        <v>40</v>
      </c>
    </row>
    <row r="1381" spans="1:7" ht="63.75">
      <c r="A1381" t="s">
        <v>32</v>
      </c>
      <c r="B1381" s="4" t="s">
        <v>187</v>
      </c>
      <c r="C1381" s="6">
        <v>310118</v>
      </c>
      <c r="D1381" s="6">
        <v>310118</v>
      </c>
      <c r="E1381" s="6" t="s">
        <v>293</v>
      </c>
      <c r="F1381" s="10">
        <v>1107212</v>
      </c>
      <c r="G1381" t="s">
        <v>40</v>
      </c>
    </row>
    <row r="1382" spans="1:6" ht="12.75">
      <c r="A1382" t="s">
        <v>272</v>
      </c>
      <c r="C1382" s="6">
        <f>SUM(C1375:C1381)</f>
        <v>1355830</v>
      </c>
      <c r="D1382" s="6">
        <f>SUM(D1375:D1381)</f>
        <v>1355830</v>
      </c>
      <c r="F1382" s="10">
        <f>SUM(F1375:F1381)</f>
        <v>3559144</v>
      </c>
    </row>
    <row r="1384" ht="12.75">
      <c r="A1384" s="5" t="s">
        <v>188</v>
      </c>
    </row>
    <row r="1385" spans="1:7" ht="89.25">
      <c r="A1385" s="5" t="s">
        <v>22</v>
      </c>
      <c r="B1385" s="4" t="s">
        <v>189</v>
      </c>
      <c r="C1385" s="6">
        <v>3263</v>
      </c>
      <c r="D1385" s="6">
        <v>3263</v>
      </c>
      <c r="E1385" s="6">
        <v>0.75</v>
      </c>
      <c r="F1385" s="10">
        <v>2447</v>
      </c>
      <c r="G1385" s="5" t="s">
        <v>71</v>
      </c>
    </row>
    <row r="1386" spans="2:7" ht="12.75">
      <c r="B1386" s="4"/>
      <c r="G1386" s="5"/>
    </row>
    <row r="1387" spans="1:7" ht="89.25">
      <c r="A1387" t="s">
        <v>23</v>
      </c>
      <c r="B1387" s="4" t="s">
        <v>189</v>
      </c>
      <c r="C1387" s="6">
        <v>527</v>
      </c>
      <c r="D1387" s="6">
        <v>527</v>
      </c>
      <c r="E1387" s="6">
        <v>0.75</v>
      </c>
      <c r="F1387" s="10">
        <v>395</v>
      </c>
      <c r="G1387" t="s">
        <v>71</v>
      </c>
    </row>
    <row r="1389" spans="1:7" ht="89.25">
      <c r="A1389" t="s">
        <v>31</v>
      </c>
      <c r="B1389" s="4" t="s">
        <v>189</v>
      </c>
      <c r="C1389" s="6">
        <v>1319</v>
      </c>
      <c r="D1389" s="6">
        <v>1319</v>
      </c>
      <c r="E1389" s="6">
        <v>0.75</v>
      </c>
      <c r="F1389" s="10">
        <v>989</v>
      </c>
      <c r="G1389" t="s">
        <v>71</v>
      </c>
    </row>
    <row r="1391" spans="1:7" ht="89.25">
      <c r="A1391" t="s">
        <v>32</v>
      </c>
      <c r="B1391" s="4" t="s">
        <v>189</v>
      </c>
      <c r="C1391" s="6">
        <v>1417</v>
      </c>
      <c r="D1391" s="6">
        <v>1417</v>
      </c>
      <c r="E1391" s="6">
        <v>0.75</v>
      </c>
      <c r="F1391" s="10">
        <v>1063</v>
      </c>
      <c r="G1391" t="s">
        <v>71</v>
      </c>
    </row>
    <row r="1392" spans="1:6" ht="12.75">
      <c r="A1392" t="s">
        <v>271</v>
      </c>
      <c r="C1392" s="6">
        <f>SUM(C1385:C1391)</f>
        <v>6526</v>
      </c>
      <c r="D1392" s="6">
        <f>SUM(D1385:D1391)</f>
        <v>6526</v>
      </c>
      <c r="F1392" s="10">
        <f>SUM(F1385:F1391)</f>
        <v>4894</v>
      </c>
    </row>
    <row r="1394" ht="12.75">
      <c r="A1394" s="5" t="s">
        <v>190</v>
      </c>
    </row>
    <row r="1395" spans="1:7" ht="89.25">
      <c r="A1395" s="5" t="s">
        <v>22</v>
      </c>
      <c r="B1395" s="4" t="s">
        <v>191</v>
      </c>
      <c r="C1395" s="6">
        <v>0</v>
      </c>
      <c r="D1395" s="6">
        <v>0</v>
      </c>
      <c r="F1395" s="10">
        <v>0</v>
      </c>
      <c r="G1395" s="5" t="s">
        <v>228</v>
      </c>
    </row>
    <row r="1397" spans="1:7" ht="89.25">
      <c r="A1397" t="s">
        <v>23</v>
      </c>
      <c r="B1397" s="4" t="s">
        <v>191</v>
      </c>
      <c r="C1397" s="6">
        <v>555</v>
      </c>
      <c r="D1397" s="6">
        <v>555</v>
      </c>
      <c r="E1397" s="6">
        <v>1</v>
      </c>
      <c r="F1397" s="10">
        <v>555</v>
      </c>
      <c r="G1397" s="5" t="s">
        <v>71</v>
      </c>
    </row>
    <row r="1399" spans="1:7" ht="89.25">
      <c r="A1399" t="s">
        <v>31</v>
      </c>
      <c r="B1399" s="4" t="s">
        <v>191</v>
      </c>
      <c r="C1399" s="6">
        <v>1388</v>
      </c>
      <c r="D1399" s="6">
        <v>1388</v>
      </c>
      <c r="E1399" s="6">
        <v>1</v>
      </c>
      <c r="F1399" s="10">
        <v>1388</v>
      </c>
      <c r="G1399" t="s">
        <v>71</v>
      </c>
    </row>
    <row r="1401" spans="1:7" ht="89.25">
      <c r="A1401" t="s">
        <v>32</v>
      </c>
      <c r="B1401" s="4" t="s">
        <v>191</v>
      </c>
      <c r="C1401" s="6">
        <v>1492</v>
      </c>
      <c r="D1401" s="6">
        <v>1492</v>
      </c>
      <c r="E1401" s="6">
        <v>1</v>
      </c>
      <c r="F1401" s="10">
        <v>1492</v>
      </c>
      <c r="G1401" t="s">
        <v>71</v>
      </c>
    </row>
    <row r="1402" spans="1:6" ht="12.75">
      <c r="A1402" t="s">
        <v>270</v>
      </c>
      <c r="C1402" s="6">
        <f>SUM(C1395:C1401)</f>
        <v>3435</v>
      </c>
      <c r="D1402" s="6">
        <f>SUM(D1395:D1401)</f>
        <v>3435</v>
      </c>
      <c r="F1402" s="10">
        <f>SUM(F1395:F1401)</f>
        <v>3435</v>
      </c>
    </row>
    <row r="1404" spans="1:7" ht="38.25">
      <c r="A1404" s="5" t="s">
        <v>192</v>
      </c>
      <c r="B1404" s="4" t="s">
        <v>193</v>
      </c>
      <c r="F1404" s="10">
        <v>0</v>
      </c>
      <c r="G1404" s="5" t="s">
        <v>228</v>
      </c>
    </row>
    <row r="1405" spans="1:7" ht="12.75">
      <c r="A1405" s="5"/>
      <c r="B1405" s="4"/>
      <c r="G1405" s="5"/>
    </row>
    <row r="1406" ht="12.75">
      <c r="A1406" s="5" t="s">
        <v>194</v>
      </c>
    </row>
    <row r="1407" spans="1:7" ht="63.75">
      <c r="A1407" s="5" t="s">
        <v>22</v>
      </c>
      <c r="B1407" s="4" t="s">
        <v>195</v>
      </c>
      <c r="C1407" s="6">
        <v>0</v>
      </c>
      <c r="D1407" s="6">
        <v>0</v>
      </c>
      <c r="F1407" s="10">
        <v>0</v>
      </c>
      <c r="G1407" s="5" t="s">
        <v>228</v>
      </c>
    </row>
    <row r="1409" spans="1:7" ht="12.75">
      <c r="A1409" t="s">
        <v>23</v>
      </c>
      <c r="C1409" s="6">
        <v>0</v>
      </c>
      <c r="D1409" s="6">
        <v>0</v>
      </c>
      <c r="F1409" s="10">
        <v>0</v>
      </c>
      <c r="G1409" s="5" t="s">
        <v>228</v>
      </c>
    </row>
    <row r="1411" spans="1:7" ht="12.75">
      <c r="A1411" t="s">
        <v>31</v>
      </c>
      <c r="C1411" s="6">
        <v>0</v>
      </c>
      <c r="D1411" s="6">
        <v>0</v>
      </c>
      <c r="F1411" s="10">
        <v>0</v>
      </c>
      <c r="G1411" s="5" t="s">
        <v>228</v>
      </c>
    </row>
    <row r="1413" spans="1:7" ht="12.75">
      <c r="A1413" t="s">
        <v>32</v>
      </c>
      <c r="C1413" s="6">
        <v>0</v>
      </c>
      <c r="D1413" s="6">
        <v>0</v>
      </c>
      <c r="F1413" s="10">
        <v>0</v>
      </c>
      <c r="G1413" s="5" t="s">
        <v>228</v>
      </c>
    </row>
    <row r="1415" spans="1:6" ht="12.75">
      <c r="A1415" t="s">
        <v>14</v>
      </c>
      <c r="C1415" s="6">
        <f>SUM(C1407:C1413)</f>
        <v>0</v>
      </c>
      <c r="D1415" s="6">
        <f>SUM(D1407:D1413)</f>
        <v>0</v>
      </c>
      <c r="F1415" s="10">
        <f>SUM(F1407:F1413)</f>
        <v>0</v>
      </c>
    </row>
    <row r="1416" spans="1:6" ht="12.75">
      <c r="A1416" s="5" t="s">
        <v>254</v>
      </c>
      <c r="C1416" s="10">
        <f>C1404+C1415</f>
        <v>0</v>
      </c>
      <c r="D1416" s="10">
        <f>D1404+D1415</f>
        <v>0</v>
      </c>
      <c r="F1416" s="10">
        <f>F1404+F1415</f>
        <v>0</v>
      </c>
    </row>
    <row r="1418" ht="12.75">
      <c r="A1418" s="5" t="s">
        <v>196</v>
      </c>
    </row>
    <row r="1419" spans="1:6" ht="63.75">
      <c r="A1419" s="5" t="s">
        <v>22</v>
      </c>
      <c r="B1419" s="4" t="s">
        <v>195</v>
      </c>
      <c r="C1419" s="14" t="s">
        <v>228</v>
      </c>
      <c r="D1419" s="6" t="s">
        <v>228</v>
      </c>
      <c r="F1419" s="10" t="s">
        <v>228</v>
      </c>
    </row>
    <row r="1420" spans="2:7" ht="12.75">
      <c r="B1420" s="4"/>
      <c r="G1420" s="5"/>
    </row>
    <row r="1421" spans="1:7" ht="63.75">
      <c r="A1421" t="s">
        <v>23</v>
      </c>
      <c r="B1421" s="4" t="s">
        <v>195</v>
      </c>
      <c r="C1421" s="6">
        <v>50</v>
      </c>
      <c r="D1421" s="6">
        <v>50</v>
      </c>
      <c r="E1421" s="6">
        <v>0.5</v>
      </c>
      <c r="F1421" s="10">
        <v>25</v>
      </c>
      <c r="G1421" t="s">
        <v>40</v>
      </c>
    </row>
    <row r="1422" spans="2:7" ht="12.75">
      <c r="B1422" s="5"/>
      <c r="C1422" s="4"/>
      <c r="F1422" s="6"/>
      <c r="G1422" s="10"/>
    </row>
    <row r="1423" spans="1:7" ht="63.75">
      <c r="A1423" t="s">
        <v>31</v>
      </c>
      <c r="B1423" s="4" t="s">
        <v>195</v>
      </c>
      <c r="C1423" s="6">
        <v>37</v>
      </c>
      <c r="D1423" s="6">
        <v>37</v>
      </c>
      <c r="E1423" s="6">
        <v>0.5</v>
      </c>
      <c r="F1423" s="10">
        <v>19</v>
      </c>
      <c r="G1423" t="s">
        <v>40</v>
      </c>
    </row>
    <row r="1425" spans="1:7" ht="63.75">
      <c r="A1425" t="s">
        <v>32</v>
      </c>
      <c r="B1425" s="4" t="s">
        <v>195</v>
      </c>
      <c r="C1425" s="6">
        <v>370</v>
      </c>
      <c r="D1425" s="6">
        <v>370</v>
      </c>
      <c r="E1425" s="6">
        <v>0.5</v>
      </c>
      <c r="F1425" s="10">
        <v>185</v>
      </c>
      <c r="G1425" t="s">
        <v>40</v>
      </c>
    </row>
    <row r="1426" spans="1:6" ht="12.75">
      <c r="A1426" t="s">
        <v>269</v>
      </c>
      <c r="C1426" s="6">
        <f>SUM(C1419:C1425)</f>
        <v>457</v>
      </c>
      <c r="D1426" s="6">
        <f>SUM(D1419:D1425)</f>
        <v>457</v>
      </c>
      <c r="F1426" s="10">
        <f>SUM(F1419:F1425)</f>
        <v>229</v>
      </c>
    </row>
    <row r="1428" spans="1:7" ht="63.75">
      <c r="A1428" s="5" t="s">
        <v>197</v>
      </c>
      <c r="B1428" s="4" t="s">
        <v>198</v>
      </c>
      <c r="C1428" s="6" t="s">
        <v>199</v>
      </c>
      <c r="G1428" s="5" t="s">
        <v>228</v>
      </c>
    </row>
    <row r="1430" ht="12.75">
      <c r="A1430" s="5" t="s">
        <v>200</v>
      </c>
    </row>
    <row r="1431" spans="1:7" ht="63.75">
      <c r="A1431" s="5" t="s">
        <v>22</v>
      </c>
      <c r="B1431" s="4" t="s">
        <v>201</v>
      </c>
      <c r="C1431" s="6">
        <v>0</v>
      </c>
      <c r="D1431" s="6">
        <v>0</v>
      </c>
      <c r="F1431" s="10">
        <v>0</v>
      </c>
      <c r="G1431" s="5" t="s">
        <v>228</v>
      </c>
    </row>
    <row r="1433" spans="1:7" ht="63.75">
      <c r="A1433" t="s">
        <v>23</v>
      </c>
      <c r="B1433" s="4" t="s">
        <v>201</v>
      </c>
      <c r="C1433" s="6">
        <v>0</v>
      </c>
      <c r="D1433" s="6">
        <v>0</v>
      </c>
      <c r="F1433" s="10">
        <v>0</v>
      </c>
      <c r="G1433" t="s">
        <v>71</v>
      </c>
    </row>
    <row r="1435" spans="1:7" ht="63.75">
      <c r="A1435" t="s">
        <v>31</v>
      </c>
      <c r="B1435" s="4" t="s">
        <v>201</v>
      </c>
      <c r="C1435" s="6">
        <v>7</v>
      </c>
      <c r="D1435" s="6">
        <v>7</v>
      </c>
      <c r="E1435" s="6">
        <v>0.25</v>
      </c>
      <c r="F1435" s="10">
        <v>2</v>
      </c>
      <c r="G1435" t="s">
        <v>71</v>
      </c>
    </row>
    <row r="1437" spans="1:7" ht="63.75">
      <c r="A1437" t="s">
        <v>32</v>
      </c>
      <c r="B1437" s="4" t="s">
        <v>201</v>
      </c>
      <c r="C1437" s="6">
        <v>0</v>
      </c>
      <c r="D1437" s="6">
        <v>0</v>
      </c>
      <c r="F1437" s="10">
        <v>0</v>
      </c>
      <c r="G1437" t="s">
        <v>71</v>
      </c>
    </row>
    <row r="1438" spans="1:6" ht="12.75">
      <c r="A1438" t="s">
        <v>14</v>
      </c>
      <c r="C1438" s="6">
        <v>7</v>
      </c>
      <c r="D1438" s="6">
        <v>7</v>
      </c>
      <c r="F1438" s="10">
        <v>2</v>
      </c>
    </row>
    <row r="1439" spans="1:6" ht="12.75">
      <c r="A1439" t="s">
        <v>268</v>
      </c>
      <c r="C1439" s="6">
        <v>7</v>
      </c>
      <c r="D1439" s="6">
        <v>7</v>
      </c>
      <c r="F1439" s="10">
        <f>SUM(F1428+F1438)</f>
        <v>2</v>
      </c>
    </row>
    <row r="1441" ht="12.75">
      <c r="A1441" s="5" t="s">
        <v>202</v>
      </c>
    </row>
    <row r="1442" spans="1:7" ht="51">
      <c r="A1442" s="5" t="s">
        <v>22</v>
      </c>
      <c r="B1442" s="4" t="s">
        <v>203</v>
      </c>
      <c r="C1442" s="6">
        <v>0</v>
      </c>
      <c r="D1442" s="6">
        <v>0</v>
      </c>
      <c r="F1442" s="10">
        <v>0</v>
      </c>
      <c r="G1442" s="5" t="s">
        <v>228</v>
      </c>
    </row>
    <row r="1444" spans="1:7" ht="51">
      <c r="A1444" t="s">
        <v>23</v>
      </c>
      <c r="B1444" s="4" t="s">
        <v>203</v>
      </c>
      <c r="C1444" s="6">
        <v>1024</v>
      </c>
      <c r="D1444" s="6">
        <v>1024</v>
      </c>
      <c r="E1444" s="6">
        <v>0.5</v>
      </c>
      <c r="F1444" s="10">
        <v>512</v>
      </c>
      <c r="G1444" t="s">
        <v>71</v>
      </c>
    </row>
    <row r="1446" spans="1:7" ht="51">
      <c r="A1446" t="s">
        <v>31</v>
      </c>
      <c r="B1446" s="4" t="s">
        <v>203</v>
      </c>
      <c r="C1446" s="6">
        <v>1336</v>
      </c>
      <c r="D1446" s="6">
        <v>1336</v>
      </c>
      <c r="E1446" s="6">
        <v>0.5</v>
      </c>
      <c r="F1446" s="10">
        <v>668</v>
      </c>
      <c r="G1446" t="s">
        <v>71</v>
      </c>
    </row>
    <row r="1448" spans="1:7" ht="51">
      <c r="A1448" t="s">
        <v>32</v>
      </c>
      <c r="B1448" s="4" t="s">
        <v>203</v>
      </c>
      <c r="C1448" s="6">
        <v>1515</v>
      </c>
      <c r="D1448" s="6">
        <v>1515</v>
      </c>
      <c r="E1448" s="6">
        <v>0.5</v>
      </c>
      <c r="F1448" s="10">
        <v>758</v>
      </c>
      <c r="G1448" t="s">
        <v>71</v>
      </c>
    </row>
    <row r="1449" spans="1:6" ht="12.75">
      <c r="A1449" t="s">
        <v>14</v>
      </c>
      <c r="C1449" s="6">
        <f>SUM(C1442:C1448)</f>
        <v>3875</v>
      </c>
      <c r="D1449" s="6">
        <f>SUM(D1442:D1448)</f>
        <v>3875</v>
      </c>
      <c r="F1449" s="10">
        <f>SUM(F1442:F1448)</f>
        <v>1938</v>
      </c>
    </row>
    <row r="1451" ht="12.75">
      <c r="A1451" s="5" t="s">
        <v>204</v>
      </c>
    </row>
    <row r="1452" spans="1:7" ht="51">
      <c r="A1452" s="5" t="s">
        <v>22</v>
      </c>
      <c r="B1452" s="4" t="s">
        <v>205</v>
      </c>
      <c r="C1452" s="6">
        <v>1451213</v>
      </c>
      <c r="D1452" s="6">
        <v>1451213</v>
      </c>
      <c r="E1452" s="19" t="s">
        <v>294</v>
      </c>
      <c r="F1452" s="10">
        <v>87073</v>
      </c>
      <c r="G1452" s="5" t="s">
        <v>71</v>
      </c>
    </row>
    <row r="1454" spans="1:7" ht="51">
      <c r="A1454" t="s">
        <v>23</v>
      </c>
      <c r="B1454" s="4" t="s">
        <v>205</v>
      </c>
      <c r="C1454" s="6">
        <v>397390</v>
      </c>
      <c r="D1454" s="6">
        <v>397390</v>
      </c>
      <c r="E1454" s="19" t="s">
        <v>294</v>
      </c>
      <c r="F1454" s="10">
        <v>23843</v>
      </c>
      <c r="G1454" s="5" t="s">
        <v>71</v>
      </c>
    </row>
    <row r="1456" spans="1:7" ht="51">
      <c r="A1456" t="s">
        <v>31</v>
      </c>
      <c r="B1456" s="4" t="s">
        <v>205</v>
      </c>
      <c r="C1456" s="6">
        <v>322098</v>
      </c>
      <c r="D1456" s="6">
        <v>322098</v>
      </c>
      <c r="E1456" s="19" t="s">
        <v>294</v>
      </c>
      <c r="F1456" s="10">
        <v>19326</v>
      </c>
      <c r="G1456" t="s">
        <v>71</v>
      </c>
    </row>
    <row r="1458" spans="1:7" ht="51">
      <c r="A1458" t="s">
        <v>32</v>
      </c>
      <c r="B1458" s="4" t="s">
        <v>205</v>
      </c>
      <c r="C1458" s="6">
        <v>731725</v>
      </c>
      <c r="D1458" s="6">
        <v>731725</v>
      </c>
      <c r="E1458" s="19" t="s">
        <v>294</v>
      </c>
      <c r="F1458" s="10">
        <v>43904</v>
      </c>
      <c r="G1458" t="s">
        <v>71</v>
      </c>
    </row>
    <row r="1459" spans="1:6" ht="12.75">
      <c r="A1459" t="s">
        <v>14</v>
      </c>
      <c r="C1459" s="6">
        <f>SUM(C1452:C1458)</f>
        <v>2902426</v>
      </c>
      <c r="D1459" s="6">
        <f>SUM(D1452:D1458)</f>
        <v>2902426</v>
      </c>
      <c r="F1459" s="10">
        <f>SUM(F1452:F1458)</f>
        <v>174146</v>
      </c>
    </row>
    <row r="1460" spans="1:6" ht="12.75">
      <c r="A1460" t="s">
        <v>266</v>
      </c>
      <c r="C1460" s="10">
        <f>C1449+C1459</f>
        <v>2906301</v>
      </c>
      <c r="D1460" s="10">
        <f>D1449+D1459</f>
        <v>2906301</v>
      </c>
      <c r="F1460" s="10">
        <f>F1449+F1459</f>
        <v>176084</v>
      </c>
    </row>
    <row r="1462" ht="12.75">
      <c r="A1462" t="s">
        <v>206</v>
      </c>
    </row>
    <row r="1463" spans="1:6" ht="51">
      <c r="A1463" s="5" t="s">
        <v>22</v>
      </c>
      <c r="B1463" s="4" t="s">
        <v>205</v>
      </c>
      <c r="C1463" s="6">
        <v>0</v>
      </c>
      <c r="D1463" s="6">
        <v>0</v>
      </c>
      <c r="F1463" s="10">
        <v>0</v>
      </c>
    </row>
    <row r="1465" spans="1:7" ht="51">
      <c r="A1465" t="s">
        <v>23</v>
      </c>
      <c r="B1465" s="4" t="s">
        <v>207</v>
      </c>
      <c r="C1465" s="6">
        <v>1024</v>
      </c>
      <c r="D1465" s="6">
        <v>1024</v>
      </c>
      <c r="E1465" s="6" t="s">
        <v>295</v>
      </c>
      <c r="F1465" s="10">
        <v>6144</v>
      </c>
      <c r="G1465" t="s">
        <v>71</v>
      </c>
    </row>
    <row r="1467" spans="1:7" ht="51">
      <c r="A1467" t="s">
        <v>31</v>
      </c>
      <c r="B1467" s="4" t="s">
        <v>207</v>
      </c>
      <c r="C1467" s="6">
        <v>1336</v>
      </c>
      <c r="D1467" s="6">
        <v>1336</v>
      </c>
      <c r="E1467" s="6" t="s">
        <v>295</v>
      </c>
      <c r="F1467" s="10">
        <v>8016</v>
      </c>
      <c r="G1467" t="s">
        <v>71</v>
      </c>
    </row>
    <row r="1469" spans="1:7" ht="51">
      <c r="A1469" t="s">
        <v>32</v>
      </c>
      <c r="B1469" s="4" t="s">
        <v>207</v>
      </c>
      <c r="C1469" s="6">
        <v>1515</v>
      </c>
      <c r="D1469" s="6">
        <v>1515</v>
      </c>
      <c r="E1469" s="6" t="s">
        <v>295</v>
      </c>
      <c r="F1469" s="10">
        <v>9090</v>
      </c>
      <c r="G1469" t="s">
        <v>71</v>
      </c>
    </row>
    <row r="1470" spans="1:256" ht="12.75">
      <c r="A1470" t="s">
        <v>267</v>
      </c>
      <c r="C1470" s="6">
        <f>SUM(C1463:C1469)</f>
        <v>3875</v>
      </c>
      <c r="D1470" s="6">
        <f>SUM(D1463:D1469)</f>
        <v>3875</v>
      </c>
      <c r="F1470" s="10">
        <f>SUM(F1463:F1469)</f>
        <v>23250</v>
      </c>
      <c r="IV1470" s="6">
        <f>SUM(C1470:IU1470)</f>
        <v>31000</v>
      </c>
    </row>
    <row r="1472" spans="1:6" ht="12.75">
      <c r="A1472" s="5" t="s">
        <v>261</v>
      </c>
      <c r="C1472" s="10"/>
      <c r="D1472" s="10"/>
      <c r="F1472" s="10">
        <f>F726+F747+F757+F767+F808+F818+F820+F822+F853+F1004+F1116+F1197+F1248+F1279+F1280+F1290+F1300+F1362+F1372+F1382+F1392+F1402+F1416+F1426+F1439+F1460+F1470</f>
        <v>6208285</v>
      </c>
    </row>
  </sheetData>
  <sheetProtection/>
  <printOptions gridLines="1"/>
  <pageMargins left="0.75" right="0.75" top="1" bottom="1" header="0.5" footer="0.5"/>
  <pageSetup blackAndWhite="1" horizontalDpi="600" verticalDpi="600" orientation="landscape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Authorised User</cp:lastModifiedBy>
  <cp:lastPrinted>2011-02-10T18:57:12Z</cp:lastPrinted>
  <dcterms:created xsi:type="dcterms:W3CDTF">2007-05-03T16:01:36Z</dcterms:created>
  <dcterms:modified xsi:type="dcterms:W3CDTF">2011-02-10T19:00:01Z</dcterms:modified>
  <cp:category/>
  <cp:version/>
  <cp:contentType/>
  <cp:contentStatus/>
</cp:coreProperties>
</file>