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45" windowWidth="14490" windowHeight="84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Sheet1!$A$1:$J$73</definedName>
  </definedNames>
  <calcPr calcId="114210"/>
</workbook>
</file>

<file path=xl/calcChain.xml><?xml version="1.0" encoding="utf-8"?>
<calcChain xmlns="http://schemas.openxmlformats.org/spreadsheetml/2006/main">
  <c r="F13" i="1"/>
  <c r="H13"/>
  <c r="J13"/>
  <c r="F17"/>
  <c r="H17"/>
  <c r="J17"/>
  <c r="F21"/>
  <c r="H21"/>
  <c r="J21"/>
  <c r="F22"/>
  <c r="H22"/>
  <c r="J22"/>
  <c r="F28"/>
  <c r="H28"/>
  <c r="J28"/>
  <c r="F38"/>
  <c r="H38"/>
  <c r="J38"/>
  <c r="F39"/>
  <c r="H39"/>
  <c r="J39"/>
  <c r="F67"/>
  <c r="H67"/>
  <c r="J67"/>
  <c r="D41"/>
  <c r="D70"/>
  <c r="D44"/>
  <c r="D46"/>
  <c r="F46"/>
  <c r="H46"/>
  <c r="J46"/>
  <c r="D43"/>
  <c r="D45"/>
  <c r="F45"/>
  <c r="H45"/>
  <c r="J45"/>
  <c r="D42"/>
  <c r="D71"/>
  <c r="F71"/>
  <c r="H71"/>
  <c r="J71"/>
  <c r="D12"/>
  <c r="D20"/>
  <c r="D19"/>
  <c r="D23"/>
  <c r="F23"/>
  <c r="D25"/>
  <c r="F20"/>
  <c r="H20"/>
  <c r="J20"/>
  <c r="D15"/>
  <c r="D14"/>
  <c r="F52"/>
  <c r="H52"/>
  <c r="J52"/>
  <c r="F53"/>
  <c r="H53"/>
  <c r="J53"/>
  <c r="F54"/>
  <c r="H54"/>
  <c r="J54"/>
  <c r="F64"/>
  <c r="H64"/>
  <c r="J64"/>
  <c r="F65"/>
  <c r="H65"/>
  <c r="J65"/>
  <c r="F66"/>
  <c r="H66"/>
  <c r="J66"/>
  <c r="F68"/>
  <c r="H68"/>
  <c r="J68"/>
  <c r="F69"/>
  <c r="H69"/>
  <c r="J69"/>
  <c r="F70"/>
  <c r="H70"/>
  <c r="J70"/>
  <c r="F8"/>
  <c r="H8"/>
  <c r="F10"/>
  <c r="H10"/>
  <c r="J10"/>
  <c r="F11"/>
  <c r="H11"/>
  <c r="J11"/>
  <c r="F12"/>
  <c r="H12"/>
  <c r="J12"/>
  <c r="F14"/>
  <c r="H14"/>
  <c r="J14"/>
  <c r="F15"/>
  <c r="H15"/>
  <c r="J15"/>
  <c r="F16"/>
  <c r="H16"/>
  <c r="J16"/>
  <c r="F25"/>
  <c r="H25"/>
  <c r="J25"/>
  <c r="F26"/>
  <c r="H26"/>
  <c r="J26"/>
  <c r="F27"/>
  <c r="H27"/>
  <c r="J27"/>
  <c r="F37"/>
  <c r="H37"/>
  <c r="J37"/>
  <c r="F41"/>
  <c r="H41"/>
  <c r="J41"/>
  <c r="F42"/>
  <c r="H42"/>
  <c r="J42"/>
  <c r="F43"/>
  <c r="H43"/>
  <c r="J43"/>
  <c r="F44"/>
  <c r="H44"/>
  <c r="J44"/>
  <c r="D24"/>
  <c r="F24"/>
  <c r="H24"/>
  <c r="J24"/>
  <c r="F19"/>
  <c r="H19"/>
  <c r="J19"/>
  <c r="H23"/>
  <c r="J23"/>
  <c r="D48"/>
  <c r="F48"/>
  <c r="F49"/>
  <c r="J8"/>
  <c r="H48"/>
  <c r="J48"/>
  <c r="J49"/>
  <c r="H49"/>
</calcChain>
</file>

<file path=xl/sharedStrings.xml><?xml version="1.0" encoding="utf-8"?>
<sst xmlns="http://schemas.openxmlformats.org/spreadsheetml/2006/main" count="235" uniqueCount="116">
  <si>
    <t>Section of</t>
  </si>
  <si>
    <t>Reports</t>
  </si>
  <si>
    <t>Total Annual</t>
  </si>
  <si>
    <t>Est. No. of</t>
  </si>
  <si>
    <t>Est. Total</t>
  </si>
  <si>
    <t>Total</t>
  </si>
  <si>
    <t>Final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</si>
  <si>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</si>
  <si>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</si>
  <si>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</si>
  <si>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</si>
  <si>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</si>
  <si>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</si>
  <si>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</si>
  <si>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Rule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</si>
  <si>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</si>
  <si>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</si>
  <si>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</si>
  <si>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</si>
  <si>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</si>
  <si>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</si>
  <si>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</si>
  <si>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</si>
  <si>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</si>
  <si>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</si>
  <si>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</si>
  <si>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</si>
  <si>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</si>
  <si>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</si>
  <si>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</si>
  <si>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</si>
  <si>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</si>
  <si>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</si>
  <si>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</si>
  <si>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 xml:space="preserve"> REPORTING REQUIREMENTS - NO FORMS </t>
  </si>
  <si>
    <t>Sec. 105</t>
  </si>
  <si>
    <t>Appeals</t>
  </si>
  <si>
    <t>written</t>
  </si>
  <si>
    <t>Simplified Application</t>
  </si>
  <si>
    <t>Sec. 111(b)</t>
  </si>
  <si>
    <t>Application Narrative - Renewables</t>
  </si>
  <si>
    <t>Written</t>
  </si>
  <si>
    <t xml:space="preserve">Application Narrative - EEI </t>
  </si>
  <si>
    <t xml:space="preserve">Sec. 111(b)(1)(ii)(C) </t>
  </si>
  <si>
    <t>Cerification for contracts, grants, and loans" 7 CFR 3018.110, grant exceeds $100,000</t>
  </si>
  <si>
    <t>RD 1940-Q, Exhibit A-1</t>
  </si>
  <si>
    <t>Sec. 111(b)(1)(ii)(I)</t>
  </si>
  <si>
    <t>Association or Relationship with Rural Development Employees</t>
  </si>
  <si>
    <t>Sec. 111(b)(7)</t>
  </si>
  <si>
    <t>Technical Requirements - Renewables</t>
  </si>
  <si>
    <t>Technical Requirements - EEI</t>
  </si>
  <si>
    <t>Sec. 111(b)(7)(i)(B)</t>
  </si>
  <si>
    <t>Energy Audit - EEI (&gt;$50,000)</t>
  </si>
  <si>
    <t>Sec. 111(b)(8)</t>
  </si>
  <si>
    <t>Feasibility Studies - Renewables (&gt;$200,000)</t>
  </si>
  <si>
    <t>Sec. 113</t>
  </si>
  <si>
    <t>Insurance (flood, business interruption)</t>
  </si>
  <si>
    <t>assignment</t>
  </si>
  <si>
    <t>Full Application</t>
  </si>
  <si>
    <t>Sec. 111(b)(4)</t>
  </si>
  <si>
    <t>Application Financial Statements</t>
  </si>
  <si>
    <t>Sec. 111(b)(7)(ii)(B)</t>
  </si>
  <si>
    <t>All Applications</t>
  </si>
  <si>
    <t>Sec. 114(d)</t>
  </si>
  <si>
    <t>Environmental Analysis</t>
  </si>
  <si>
    <t>RD 1940-20</t>
  </si>
  <si>
    <t>Sec. 115</t>
  </si>
  <si>
    <t>Construction Planning and Performing Development - Renewable Energy Systems</t>
  </si>
  <si>
    <t>RD 1924-6</t>
  </si>
  <si>
    <t>Construction Planning and Performing Development - EEI Projects</t>
  </si>
  <si>
    <t>Grantees</t>
  </si>
  <si>
    <t>Sec. 116(b)</t>
  </si>
  <si>
    <t>Project Performance Report</t>
  </si>
  <si>
    <t>Financial Audit Report</t>
  </si>
  <si>
    <t>Final Project Performance Report - Renewables</t>
  </si>
  <si>
    <t>Final Project Performance Report - EEI</t>
  </si>
  <si>
    <t>Periodic Servicing Reports - Renewables</t>
  </si>
  <si>
    <t>Periodic Servicing Reports - EEI</t>
  </si>
  <si>
    <t xml:space="preserve"> REPORTING REQUIREMENTS - FORMS APPROVED WITH THIS DOCKET</t>
  </si>
  <si>
    <t>Renewable Energy/Energy Efficiency Grant Agreement</t>
  </si>
  <si>
    <t>4280-2</t>
  </si>
  <si>
    <t>Totals</t>
  </si>
  <si>
    <t>REPORTING REQUIREMENTS - FORMS APPROVED UNDER OTHER OMB NUMBERS</t>
  </si>
  <si>
    <t>Sec. 111(b)(1)(i)(A)</t>
  </si>
  <si>
    <t>Application for Federal Assistance</t>
  </si>
  <si>
    <t>Sec. 111(b)(1)(i)(B)</t>
  </si>
  <si>
    <t>Budget Information - Construction Programs</t>
  </si>
  <si>
    <t xml:space="preserve">Sec. 111(b)(1)(i)(C) </t>
  </si>
  <si>
    <t>Assurances - Construction Programs</t>
  </si>
  <si>
    <t>Sec. 111(b)(1)(ii)(A)</t>
  </si>
  <si>
    <t>Cert. Regarding Drug-Free Workplace Req. (Grants) Alt. I - For Grantees Other Than Individuals</t>
  </si>
  <si>
    <t>Sec. 111(b)(1)(ii)(D)</t>
  </si>
  <si>
    <t>Disclosure of Lobbying Activities</t>
  </si>
  <si>
    <t>SF LLL (0348-0046)</t>
  </si>
  <si>
    <t>Sec. 111(b)(1)(ii)(E)</t>
  </si>
  <si>
    <t>Certification Regarding Debarment, Suspension &amp; Other Resp. Matters-Primary Covered Trans.</t>
  </si>
  <si>
    <t>AD-1047 or in writing</t>
  </si>
  <si>
    <t>Sec. 111(b)(1)(ii)(F)</t>
  </si>
  <si>
    <t>Equal Opportunity Agreement</t>
  </si>
  <si>
    <t>RD 400-1 (0575-0018)</t>
  </si>
  <si>
    <t>Sec. 111(b)(1)(ii)(G)</t>
  </si>
  <si>
    <t>Assurance Agreement</t>
  </si>
  <si>
    <t>RD 400-4 (0575-0018)</t>
  </si>
  <si>
    <t>Sec. 116(a)</t>
  </si>
  <si>
    <t>Request for Obligation of Funds</t>
  </si>
  <si>
    <t>SF 271 (0348-0002)</t>
  </si>
  <si>
    <t>SF 424 (4040-0004)</t>
  </si>
  <si>
    <t>SF 424C (4040-0008)</t>
  </si>
  <si>
    <t>SF 424D (4040-0009)</t>
  </si>
  <si>
    <t xml:space="preserve">AD -1049 </t>
  </si>
  <si>
    <t>RD Form 1940-1</t>
  </si>
  <si>
    <t>Outlay Report and Request for Reimbursement for Construction Programs</t>
  </si>
  <si>
    <t>Sec. 128(b)(2)(i)</t>
  </si>
  <si>
    <t>Certification Regarding Debarment, Suspension, Ineligibilty, and Voluntary Exclusion - Lower Tier Covered Transactions</t>
  </si>
  <si>
    <t>AD-1048 or in writing</t>
  </si>
  <si>
    <t>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</si>
</sst>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"/>
  </numFmts>
  <fonts count="6">
    <font>
      <sz val="10"/>
      <name val="Arial"/>
    </font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3" fontId="2" fillId="0" borderId="2" xfId="0" applyNumberFormat="1" applyFont="1" applyFill="1" applyBorder="1" applyAlignment="1"/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/>
    <xf numFmtId="0" fontId="2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/>
    <xf numFmtId="3" fontId="2" fillId="0" borderId="6" xfId="0" applyNumberFormat="1" applyFont="1" applyFill="1" applyBorder="1" applyAlignment="1"/>
    <xf numFmtId="0" fontId="2" fillId="0" borderId="5" xfId="0" applyFont="1" applyFill="1" applyBorder="1" applyAlignment="1"/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Alignment="1"/>
    <xf numFmtId="0" fontId="2" fillId="0" borderId="9" xfId="0" applyFont="1" applyFill="1" applyBorder="1" applyAlignment="1">
      <alignment horizontal="center" wrapText="1"/>
    </xf>
    <xf numFmtId="3" fontId="2" fillId="0" borderId="9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vertical="top"/>
    </xf>
    <xf numFmtId="0" fontId="3" fillId="0" borderId="9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wrapText="1"/>
    </xf>
    <xf numFmtId="3" fontId="3" fillId="0" borderId="9" xfId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vertical="top" wrapText="1"/>
    </xf>
    <xf numFmtId="3" fontId="3" fillId="0" borderId="9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vertical="top"/>
    </xf>
    <xf numFmtId="0" fontId="3" fillId="0" borderId="10" xfId="0" applyFont="1" applyFill="1" applyBorder="1" applyAlignment="1">
      <alignment vertical="top" wrapText="1"/>
    </xf>
    <xf numFmtId="0" fontId="3" fillId="0" borderId="9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0" xfId="0" applyFont="1" applyFill="1" applyBorder="1" applyAlignment="1">
      <alignment wrapText="1"/>
    </xf>
    <xf numFmtId="3" fontId="3" fillId="0" borderId="0" xfId="1" applyNumberFormat="1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left"/>
    </xf>
    <xf numFmtId="3" fontId="3" fillId="0" borderId="9" xfId="0" applyNumberFormat="1" applyFont="1" applyFill="1" applyBorder="1"/>
    <xf numFmtId="0" fontId="3" fillId="0" borderId="0" xfId="0" applyFont="1" applyFill="1" applyBorder="1" applyAlignment="1"/>
    <xf numFmtId="3" fontId="2" fillId="0" borderId="12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3" fillId="0" borderId="16" xfId="0" applyNumberFormat="1" applyFont="1" applyFill="1" applyBorder="1"/>
    <xf numFmtId="3" fontId="2" fillId="0" borderId="9" xfId="0" applyNumberFormat="1" applyFont="1" applyFill="1" applyBorder="1"/>
    <xf numFmtId="3" fontId="2" fillId="0" borderId="16" xfId="0" applyNumberFormat="1" applyFont="1" applyFill="1" applyBorder="1" applyAlignment="1">
      <alignment horizontal="center"/>
    </xf>
    <xf numFmtId="0" fontId="0" fillId="0" borderId="16" xfId="0" applyBorder="1"/>
    <xf numFmtId="0" fontId="2" fillId="0" borderId="1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8" xfId="0" applyFont="1" applyFill="1" applyBorder="1" applyAlignment="1">
      <alignment horizontal="center"/>
    </xf>
    <xf numFmtId="3" fontId="3" fillId="0" borderId="0" xfId="0" applyNumberFormat="1" applyFont="1" applyFill="1" applyBorder="1"/>
    <xf numFmtId="0" fontId="5" fillId="0" borderId="0" xfId="0" applyFont="1"/>
    <xf numFmtId="0" fontId="3" fillId="0" borderId="9" xfId="0" applyFont="1" applyFill="1" applyBorder="1" applyAlignment="1">
      <alignment horizontal="center" vertical="top"/>
    </xf>
    <xf numFmtId="3" fontId="3" fillId="0" borderId="9" xfId="0" applyNumberFormat="1" applyFont="1" applyFill="1" applyBorder="1" applyAlignment="1">
      <alignment horizontal="center" vertical="top"/>
    </xf>
    <xf numFmtId="3" fontId="3" fillId="0" borderId="9" xfId="0" applyNumberFormat="1" applyFont="1" applyFill="1" applyBorder="1" applyAlignment="1">
      <alignment vertical="top"/>
    </xf>
    <xf numFmtId="3" fontId="3" fillId="0" borderId="9" xfId="1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/>
    </xf>
    <xf numFmtId="3" fontId="3" fillId="0" borderId="10" xfId="1" applyNumberFormat="1" applyFont="1" applyFill="1" applyBorder="1" applyAlignment="1">
      <alignment horizontal="center" vertical="top"/>
    </xf>
    <xf numFmtId="3" fontId="3" fillId="0" borderId="9" xfId="1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/>
    </xf>
    <xf numFmtId="3" fontId="2" fillId="0" borderId="9" xfId="0" applyNumberFormat="1" applyFont="1" applyFill="1" applyBorder="1" applyAlignment="1">
      <alignment vertical="top"/>
    </xf>
    <xf numFmtId="0" fontId="3" fillId="0" borderId="9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2" fillId="0" borderId="20" xfId="0" quotePrefix="1" applyFont="1" applyFill="1" applyBorder="1" applyAlignment="1">
      <alignment horizontal="left" vertical="top"/>
    </xf>
    <xf numFmtId="0" fontId="5" fillId="0" borderId="19" xfId="0" applyFont="1" applyFill="1" applyBorder="1" applyAlignment="1">
      <alignment vertical="top"/>
    </xf>
    <xf numFmtId="3" fontId="2" fillId="0" borderId="2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0" fillId="0" borderId="19" xfId="0" applyNumberForma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10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vertical="top" wrapText="1"/>
    </xf>
    <xf numFmtId="164" fontId="2" fillId="0" borderId="9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3" fontId="2" fillId="0" borderId="10" xfId="0" applyNumberFormat="1" applyFont="1" applyFill="1" applyBorder="1"/>
    <xf numFmtId="3" fontId="3" fillId="0" borderId="11" xfId="0" applyNumberFormat="1" applyFont="1" applyFill="1" applyBorder="1"/>
    <xf numFmtId="0" fontId="3" fillId="0" borderId="22" xfId="0" applyFont="1" applyFill="1" applyBorder="1"/>
    <xf numFmtId="3" fontId="2" fillId="0" borderId="23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vertical="top"/>
    </xf>
    <xf numFmtId="0" fontId="3" fillId="0" borderId="26" xfId="0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vertical="top"/>
    </xf>
    <xf numFmtId="3" fontId="3" fillId="0" borderId="27" xfId="0" applyNumberFormat="1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0" fontId="3" fillId="0" borderId="11" xfId="0" applyFont="1" applyFill="1" applyBorder="1" applyAlignment="1">
      <alignment vertical="top" wrapText="1"/>
    </xf>
    <xf numFmtId="3" fontId="3" fillId="0" borderId="11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vertical="top"/>
    </xf>
    <xf numFmtId="3" fontId="3" fillId="0" borderId="29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vertical="top"/>
    </xf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abSelected="1" view="pageBreakPreview" topLeftCell="A25" zoomScale="60" zoomScaleNormal="110" workbookViewId="0">
      <selection activeCell="M57" sqref="M57"/>
    </sheetView>
  </sheetViews>
  <sheetFormatPr defaultRowHeight="12.75"/>
  <cols>
    <col min="1" max="1" width="15.5703125" bestFit="1" customWidth="1"/>
    <col min="2" max="2" width="29.42578125" customWidth="1"/>
    <col min="3" max="3" width="12.7109375" customWidth="1"/>
    <col min="4" max="4" width="11.5703125" bestFit="1" customWidth="1"/>
    <col min="5" max="5" width="8.28515625" customWidth="1"/>
    <col min="6" max="6" width="11.140625" bestFit="1" customWidth="1"/>
    <col min="7" max="7" width="12" bestFit="1" customWidth="1"/>
    <col min="8" max="8" width="9.85546875" bestFit="1" customWidth="1"/>
    <col min="9" max="9" width="6.85546875" customWidth="1"/>
    <col min="10" max="10" width="14.85546875" style="65" customWidth="1"/>
    <col min="11" max="11" width="0.42578125" customWidth="1"/>
    <col min="12" max="12" width="9.140625" hidden="1" customWidth="1"/>
  </cols>
  <sheetData>
    <row r="1" spans="1:10">
      <c r="A1" s="66" t="s">
        <v>0</v>
      </c>
      <c r="B1" s="2"/>
      <c r="C1" s="3"/>
      <c r="D1" s="4"/>
      <c r="E1" s="5" t="s">
        <v>1</v>
      </c>
      <c r="F1" s="5" t="s">
        <v>2</v>
      </c>
      <c r="G1" s="6" t="s">
        <v>3</v>
      </c>
      <c r="H1" s="7" t="s">
        <v>4</v>
      </c>
      <c r="I1" s="5"/>
      <c r="J1" s="58" t="s">
        <v>5</v>
      </c>
    </row>
    <row r="2" spans="1:10">
      <c r="A2" s="1" t="s">
        <v>6</v>
      </c>
      <c r="B2" s="9"/>
      <c r="C2" s="10" t="s">
        <v>7</v>
      </c>
      <c r="D2" s="11" t="s">
        <v>3</v>
      </c>
      <c r="E2" s="11" t="s">
        <v>8</v>
      </c>
      <c r="F2" s="11" t="s">
        <v>9</v>
      </c>
      <c r="G2" s="12" t="s">
        <v>10</v>
      </c>
      <c r="H2" s="13" t="s">
        <v>11</v>
      </c>
      <c r="I2" s="11" t="s">
        <v>12</v>
      </c>
      <c r="J2" s="59" t="s">
        <v>13</v>
      </c>
    </row>
    <row r="3" spans="1:10" ht="13.5" thickBot="1">
      <c r="A3" s="1" t="s">
        <v>14</v>
      </c>
      <c r="B3" s="15" t="s">
        <v>15</v>
      </c>
      <c r="C3" s="16" t="s">
        <v>16</v>
      </c>
      <c r="D3" s="17" t="s">
        <v>17</v>
      </c>
      <c r="E3" s="17" t="s">
        <v>18</v>
      </c>
      <c r="F3" s="17" t="s">
        <v>19</v>
      </c>
      <c r="G3" s="18" t="s">
        <v>20</v>
      </c>
      <c r="H3" s="19" t="s">
        <v>21</v>
      </c>
      <c r="I3" s="17" t="s">
        <v>22</v>
      </c>
      <c r="J3" s="60" t="s">
        <v>23</v>
      </c>
    </row>
    <row r="4" spans="1:10" ht="13.5" thickBot="1">
      <c r="A4" s="67"/>
      <c r="B4" s="15"/>
      <c r="C4" s="16"/>
      <c r="D4" s="17"/>
      <c r="E4" s="17"/>
      <c r="F4" s="17"/>
      <c r="G4" s="18"/>
      <c r="H4" s="19"/>
      <c r="I4" s="17"/>
      <c r="J4" s="60"/>
    </row>
    <row r="5" spans="1:10" ht="13.5" thickBot="1">
      <c r="A5" s="21" t="s">
        <v>24</v>
      </c>
      <c r="B5" s="22" t="s">
        <v>25</v>
      </c>
      <c r="C5" s="23" t="s">
        <v>26</v>
      </c>
      <c r="D5" s="24" t="s">
        <v>27</v>
      </c>
      <c r="E5" s="24" t="s">
        <v>28</v>
      </c>
      <c r="F5" s="24" t="s">
        <v>29</v>
      </c>
      <c r="G5" s="24" t="s">
        <v>30</v>
      </c>
      <c r="H5" s="25" t="s">
        <v>31</v>
      </c>
      <c r="I5" s="24" t="s">
        <v>32</v>
      </c>
      <c r="J5" s="61" t="s">
        <v>33</v>
      </c>
    </row>
    <row r="6" spans="1:10">
      <c r="A6" s="26"/>
      <c r="B6" s="27"/>
      <c r="C6" s="27"/>
      <c r="D6" s="28"/>
      <c r="E6" s="28"/>
      <c r="F6" s="28"/>
      <c r="G6" s="28"/>
      <c r="H6" s="29"/>
      <c r="I6" s="30"/>
      <c r="J6" s="62"/>
    </row>
    <row r="7" spans="1:10">
      <c r="A7" s="31"/>
      <c r="B7" s="32" t="s">
        <v>34</v>
      </c>
      <c r="C7" s="33"/>
      <c r="D7" s="34"/>
      <c r="E7" s="35"/>
      <c r="F7" s="34"/>
      <c r="G7" s="35"/>
      <c r="H7" s="34"/>
      <c r="I7" s="31"/>
      <c r="J7" s="63"/>
    </row>
    <row r="8" spans="1:10">
      <c r="A8" s="36" t="s">
        <v>35</v>
      </c>
      <c r="B8" s="37" t="s">
        <v>36</v>
      </c>
      <c r="C8" s="75" t="s">
        <v>37</v>
      </c>
      <c r="D8" s="74">
        <v>5</v>
      </c>
      <c r="E8" s="71">
        <v>1</v>
      </c>
      <c r="F8" s="74">
        <f>(D8)*(E8)</f>
        <v>5</v>
      </c>
      <c r="G8" s="71">
        <v>12</v>
      </c>
      <c r="H8" s="74">
        <f>(F8)*(G8)</f>
        <v>60</v>
      </c>
      <c r="I8" s="36">
        <v>50</v>
      </c>
      <c r="J8" s="91">
        <f>(H8)*(I8)</f>
        <v>3000</v>
      </c>
    </row>
    <row r="9" spans="1:10" ht="11.25" customHeight="1">
      <c r="A9" s="36"/>
      <c r="B9" s="42" t="s">
        <v>38</v>
      </c>
      <c r="C9" s="75"/>
      <c r="D9" s="74"/>
      <c r="E9" s="71"/>
      <c r="F9" s="74"/>
      <c r="G9" s="71"/>
      <c r="H9" s="74"/>
      <c r="I9" s="36"/>
      <c r="J9" s="91"/>
    </row>
    <row r="10" spans="1:10" ht="14.25" customHeight="1">
      <c r="A10" s="36" t="s">
        <v>39</v>
      </c>
      <c r="B10" s="37" t="s">
        <v>40</v>
      </c>
      <c r="C10" s="75" t="s">
        <v>41</v>
      </c>
      <c r="D10" s="74">
        <v>475</v>
      </c>
      <c r="E10" s="71">
        <v>1</v>
      </c>
      <c r="F10" s="74">
        <f t="shared" ref="F10:F17" si="0">(D10)*(E10)</f>
        <v>475</v>
      </c>
      <c r="G10" s="71">
        <v>22</v>
      </c>
      <c r="H10" s="74">
        <f t="shared" ref="H10:H16" si="1">(F10)*(G10)</f>
        <v>10450</v>
      </c>
      <c r="I10" s="36">
        <v>50</v>
      </c>
      <c r="J10" s="91">
        <f t="shared" ref="J10:J17" si="2">(H10)*(I10)</f>
        <v>522500</v>
      </c>
    </row>
    <row r="11" spans="1:10" ht="13.5" customHeight="1">
      <c r="A11" s="36" t="s">
        <v>39</v>
      </c>
      <c r="B11" s="37" t="s">
        <v>42</v>
      </c>
      <c r="C11" s="75" t="s">
        <v>37</v>
      </c>
      <c r="D11" s="74">
        <v>1425</v>
      </c>
      <c r="E11" s="71">
        <v>1</v>
      </c>
      <c r="F11" s="74">
        <f t="shared" si="0"/>
        <v>1425</v>
      </c>
      <c r="G11" s="71">
        <v>9</v>
      </c>
      <c r="H11" s="74">
        <f t="shared" si="1"/>
        <v>12825</v>
      </c>
      <c r="I11" s="36">
        <v>50</v>
      </c>
      <c r="J11" s="91">
        <f t="shared" si="2"/>
        <v>641250</v>
      </c>
    </row>
    <row r="12" spans="1:10" ht="24.75" customHeight="1">
      <c r="A12" s="36" t="s">
        <v>43</v>
      </c>
      <c r="B12" s="37" t="s">
        <v>44</v>
      </c>
      <c r="C12" s="75" t="s">
        <v>45</v>
      </c>
      <c r="D12" s="72">
        <f>+D$10+D$11</f>
        <v>1900</v>
      </c>
      <c r="E12" s="71">
        <v>1</v>
      </c>
      <c r="F12" s="72">
        <f t="shared" si="0"/>
        <v>1900</v>
      </c>
      <c r="G12" s="71">
        <v>0.08</v>
      </c>
      <c r="H12" s="72">
        <f t="shared" si="1"/>
        <v>152</v>
      </c>
      <c r="I12" s="36"/>
      <c r="J12" s="92">
        <f t="shared" si="2"/>
        <v>0</v>
      </c>
    </row>
    <row r="13" spans="1:10" ht="26.25" customHeight="1">
      <c r="A13" s="36" t="s">
        <v>46</v>
      </c>
      <c r="B13" s="37" t="s">
        <v>47</v>
      </c>
      <c r="C13" s="75" t="s">
        <v>37</v>
      </c>
      <c r="D13" s="74">
        <v>1900</v>
      </c>
      <c r="E13" s="71">
        <v>1</v>
      </c>
      <c r="F13" s="74">
        <f t="shared" si="0"/>
        <v>1900</v>
      </c>
      <c r="G13" s="71">
        <v>0.25</v>
      </c>
      <c r="H13" s="74">
        <f t="shared" si="1"/>
        <v>475</v>
      </c>
      <c r="I13" s="36">
        <v>50</v>
      </c>
      <c r="J13" s="91">
        <f t="shared" si="2"/>
        <v>23750</v>
      </c>
    </row>
    <row r="14" spans="1:10" ht="13.5" customHeight="1">
      <c r="A14" s="36" t="s">
        <v>48</v>
      </c>
      <c r="B14" s="37" t="s">
        <v>49</v>
      </c>
      <c r="C14" s="75" t="s">
        <v>37</v>
      </c>
      <c r="D14" s="74">
        <f>+D10</f>
        <v>475</v>
      </c>
      <c r="E14" s="71">
        <v>1</v>
      </c>
      <c r="F14" s="74">
        <f t="shared" si="0"/>
        <v>475</v>
      </c>
      <c r="G14" s="71">
        <v>12</v>
      </c>
      <c r="H14" s="74">
        <f t="shared" si="1"/>
        <v>5700</v>
      </c>
      <c r="I14" s="36">
        <v>80</v>
      </c>
      <c r="J14" s="91">
        <f t="shared" si="2"/>
        <v>456000</v>
      </c>
    </row>
    <row r="15" spans="1:10" ht="12.75" customHeight="1">
      <c r="A15" s="36" t="s">
        <v>48</v>
      </c>
      <c r="B15" s="37" t="s">
        <v>50</v>
      </c>
      <c r="C15" s="75" t="s">
        <v>37</v>
      </c>
      <c r="D15" s="74">
        <f>+D11</f>
        <v>1425</v>
      </c>
      <c r="E15" s="71">
        <v>1</v>
      </c>
      <c r="F15" s="74">
        <f t="shared" si="0"/>
        <v>1425</v>
      </c>
      <c r="G15" s="71">
        <v>8</v>
      </c>
      <c r="H15" s="74">
        <f t="shared" si="1"/>
        <v>11400</v>
      </c>
      <c r="I15" s="36">
        <v>80</v>
      </c>
      <c r="J15" s="91">
        <f t="shared" si="2"/>
        <v>912000</v>
      </c>
    </row>
    <row r="16" spans="1:10" ht="12.75" customHeight="1">
      <c r="A16" s="36" t="s">
        <v>51</v>
      </c>
      <c r="B16" s="37" t="s">
        <v>52</v>
      </c>
      <c r="C16" s="75" t="s">
        <v>37</v>
      </c>
      <c r="D16" s="74">
        <v>427</v>
      </c>
      <c r="E16" s="71">
        <v>1</v>
      </c>
      <c r="F16" s="74">
        <f t="shared" si="0"/>
        <v>427</v>
      </c>
      <c r="G16" s="71">
        <v>16</v>
      </c>
      <c r="H16" s="74">
        <f t="shared" si="1"/>
        <v>6832</v>
      </c>
      <c r="I16" s="36">
        <v>50</v>
      </c>
      <c r="J16" s="91">
        <f t="shared" si="2"/>
        <v>341600</v>
      </c>
    </row>
    <row r="17" spans="1:11" ht="15" customHeight="1">
      <c r="A17" s="36" t="s">
        <v>55</v>
      </c>
      <c r="B17" s="37" t="s">
        <v>56</v>
      </c>
      <c r="C17" s="75" t="s">
        <v>57</v>
      </c>
      <c r="D17" s="74">
        <v>1765</v>
      </c>
      <c r="E17" s="71">
        <v>1</v>
      </c>
      <c r="F17" s="74">
        <f t="shared" si="0"/>
        <v>1765</v>
      </c>
      <c r="G17" s="71">
        <v>0.5</v>
      </c>
      <c r="H17" s="74">
        <f>(F17)*(G17)</f>
        <v>882.5</v>
      </c>
      <c r="I17" s="36">
        <v>50</v>
      </c>
      <c r="J17" s="91">
        <f t="shared" si="2"/>
        <v>44125</v>
      </c>
    </row>
    <row r="18" spans="1:11" ht="12.75" customHeight="1">
      <c r="A18" s="36"/>
      <c r="B18" s="42" t="s">
        <v>58</v>
      </c>
      <c r="C18" s="75"/>
      <c r="D18" s="74"/>
      <c r="E18" s="71"/>
      <c r="F18" s="74"/>
      <c r="G18" s="71"/>
      <c r="H18" s="74"/>
      <c r="I18" s="36"/>
      <c r="J18" s="91"/>
      <c r="K18" s="70"/>
    </row>
    <row r="19" spans="1:11" ht="12" customHeight="1">
      <c r="A19" s="36" t="s">
        <v>39</v>
      </c>
      <c r="B19" s="37" t="s">
        <v>40</v>
      </c>
      <c r="C19" s="75" t="s">
        <v>41</v>
      </c>
      <c r="D19" s="74">
        <f>375</f>
        <v>375</v>
      </c>
      <c r="E19" s="71">
        <v>1</v>
      </c>
      <c r="F19" s="74">
        <f t="shared" ref="F19:F27" si="3">(D19)*(E19)</f>
        <v>375</v>
      </c>
      <c r="G19" s="71">
        <v>22</v>
      </c>
      <c r="H19" s="74">
        <f t="shared" ref="H19:H27" si="4">(F19)*(G19)</f>
        <v>8250</v>
      </c>
      <c r="I19" s="36">
        <v>50</v>
      </c>
      <c r="J19" s="91">
        <f t="shared" ref="J19:J27" si="5">(H19)*(I19)</f>
        <v>412500</v>
      </c>
      <c r="K19" s="70"/>
    </row>
    <row r="20" spans="1:11" ht="13.5" customHeight="1">
      <c r="A20" s="36" t="s">
        <v>39</v>
      </c>
      <c r="B20" s="37" t="s">
        <v>42</v>
      </c>
      <c r="C20" s="75" t="s">
        <v>37</v>
      </c>
      <c r="D20" s="74">
        <f>125</f>
        <v>125</v>
      </c>
      <c r="E20" s="71">
        <v>1</v>
      </c>
      <c r="F20" s="74">
        <f t="shared" si="3"/>
        <v>125</v>
      </c>
      <c r="G20" s="71">
        <v>9</v>
      </c>
      <c r="H20" s="74">
        <f t="shared" si="4"/>
        <v>1125</v>
      </c>
      <c r="I20" s="36">
        <v>50</v>
      </c>
      <c r="J20" s="91">
        <f t="shared" si="5"/>
        <v>56250</v>
      </c>
      <c r="K20" s="70"/>
    </row>
    <row r="21" spans="1:11" ht="40.5" customHeight="1">
      <c r="A21" s="36" t="s">
        <v>43</v>
      </c>
      <c r="B21" s="37" t="s">
        <v>44</v>
      </c>
      <c r="C21" s="75" t="s">
        <v>45</v>
      </c>
      <c r="D21" s="74">
        <v>100</v>
      </c>
      <c r="E21" s="71">
        <v>1</v>
      </c>
      <c r="F21" s="72">
        <f t="shared" si="3"/>
        <v>100</v>
      </c>
      <c r="G21" s="71">
        <v>0.08</v>
      </c>
      <c r="H21" s="72">
        <f t="shared" si="4"/>
        <v>8</v>
      </c>
      <c r="I21" s="36"/>
      <c r="J21" s="92">
        <f t="shared" si="5"/>
        <v>0</v>
      </c>
      <c r="K21" s="70"/>
    </row>
    <row r="22" spans="1:11" ht="25.5" customHeight="1">
      <c r="A22" s="36" t="s">
        <v>46</v>
      </c>
      <c r="B22" s="37" t="s">
        <v>47</v>
      </c>
      <c r="C22" s="75" t="s">
        <v>37</v>
      </c>
      <c r="D22" s="74">
        <v>500</v>
      </c>
      <c r="E22" s="71">
        <v>1</v>
      </c>
      <c r="F22" s="74">
        <f t="shared" si="3"/>
        <v>500</v>
      </c>
      <c r="G22" s="71">
        <v>0.25</v>
      </c>
      <c r="H22" s="74">
        <f t="shared" si="4"/>
        <v>125</v>
      </c>
      <c r="I22" s="36">
        <v>50</v>
      </c>
      <c r="J22" s="91">
        <f t="shared" si="5"/>
        <v>6250</v>
      </c>
      <c r="K22" s="70"/>
    </row>
    <row r="23" spans="1:11" ht="14.25" customHeight="1">
      <c r="A23" s="36" t="s">
        <v>59</v>
      </c>
      <c r="B23" s="37" t="s">
        <v>60</v>
      </c>
      <c r="C23" s="75" t="s">
        <v>37</v>
      </c>
      <c r="D23" s="74">
        <f>+D19+D20</f>
        <v>500</v>
      </c>
      <c r="E23" s="71">
        <v>1</v>
      </c>
      <c r="F23" s="74">
        <f t="shared" si="3"/>
        <v>500</v>
      </c>
      <c r="G23" s="71">
        <v>7</v>
      </c>
      <c r="H23" s="74">
        <f t="shared" si="4"/>
        <v>3500</v>
      </c>
      <c r="I23" s="36">
        <v>50</v>
      </c>
      <c r="J23" s="91">
        <f t="shared" si="5"/>
        <v>175000</v>
      </c>
      <c r="K23" s="70"/>
    </row>
    <row r="24" spans="1:11" ht="14.25" customHeight="1">
      <c r="A24" s="36" t="s">
        <v>48</v>
      </c>
      <c r="B24" s="37" t="s">
        <v>49</v>
      </c>
      <c r="C24" s="75" t="s">
        <v>37</v>
      </c>
      <c r="D24" s="74">
        <f>+D19</f>
        <v>375</v>
      </c>
      <c r="E24" s="71">
        <v>1</v>
      </c>
      <c r="F24" s="74">
        <f t="shared" si="3"/>
        <v>375</v>
      </c>
      <c r="G24" s="71">
        <v>24</v>
      </c>
      <c r="H24" s="74">
        <f t="shared" si="4"/>
        <v>9000</v>
      </c>
      <c r="I24" s="36">
        <v>80</v>
      </c>
      <c r="J24" s="91">
        <f t="shared" si="5"/>
        <v>720000</v>
      </c>
      <c r="K24" s="70"/>
    </row>
    <row r="25" spans="1:11" ht="15" customHeight="1">
      <c r="A25" s="36" t="s">
        <v>48</v>
      </c>
      <c r="B25" s="37" t="s">
        <v>50</v>
      </c>
      <c r="C25" s="75" t="s">
        <v>37</v>
      </c>
      <c r="D25" s="74">
        <f>+D20</f>
        <v>125</v>
      </c>
      <c r="E25" s="71">
        <v>1</v>
      </c>
      <c r="F25" s="74">
        <f t="shared" si="3"/>
        <v>125</v>
      </c>
      <c r="G25" s="71">
        <v>16</v>
      </c>
      <c r="H25" s="74">
        <f t="shared" si="4"/>
        <v>2000</v>
      </c>
      <c r="I25" s="36">
        <v>80</v>
      </c>
      <c r="J25" s="91">
        <f t="shared" si="5"/>
        <v>160000</v>
      </c>
      <c r="K25" s="70"/>
    </row>
    <row r="26" spans="1:11" ht="15" customHeight="1">
      <c r="A26" s="36" t="s">
        <v>61</v>
      </c>
      <c r="B26" s="37" t="s">
        <v>52</v>
      </c>
      <c r="C26" s="75" t="s">
        <v>37</v>
      </c>
      <c r="D26" s="74">
        <v>125</v>
      </c>
      <c r="E26" s="71">
        <v>1</v>
      </c>
      <c r="F26" s="74">
        <f t="shared" si="3"/>
        <v>125</v>
      </c>
      <c r="G26" s="71">
        <v>16</v>
      </c>
      <c r="H26" s="74">
        <f t="shared" si="4"/>
        <v>2000</v>
      </c>
      <c r="I26" s="36">
        <v>50</v>
      </c>
      <c r="J26" s="91">
        <f t="shared" si="5"/>
        <v>100000</v>
      </c>
      <c r="K26" s="70"/>
    </row>
    <row r="27" spans="1:11" ht="26.25" customHeight="1">
      <c r="A27" s="44" t="s">
        <v>53</v>
      </c>
      <c r="B27" s="45" t="s">
        <v>54</v>
      </c>
      <c r="C27" s="76" t="s">
        <v>37</v>
      </c>
      <c r="D27" s="78">
        <v>375</v>
      </c>
      <c r="E27" s="77">
        <v>1</v>
      </c>
      <c r="F27" s="78">
        <f t="shared" si="3"/>
        <v>375</v>
      </c>
      <c r="G27" s="77">
        <v>24</v>
      </c>
      <c r="H27" s="78">
        <f t="shared" si="4"/>
        <v>9000</v>
      </c>
      <c r="I27" s="44">
        <v>50</v>
      </c>
      <c r="J27" s="93">
        <f t="shared" si="5"/>
        <v>450000</v>
      </c>
      <c r="K27" s="70"/>
    </row>
    <row r="28" spans="1:11" ht="15.75" customHeight="1">
      <c r="A28" s="36" t="s">
        <v>55</v>
      </c>
      <c r="B28" s="37" t="s">
        <v>56</v>
      </c>
      <c r="C28" s="75" t="s">
        <v>57</v>
      </c>
      <c r="D28" s="74">
        <v>100</v>
      </c>
      <c r="E28" s="71">
        <v>1</v>
      </c>
      <c r="F28" s="74">
        <f>(D28)*(E28)</f>
        <v>100</v>
      </c>
      <c r="G28" s="71">
        <v>1.5</v>
      </c>
      <c r="H28" s="74">
        <f>(F28)*(G28)</f>
        <v>150</v>
      </c>
      <c r="I28" s="36">
        <v>50</v>
      </c>
      <c r="J28" s="91">
        <f>(H28)*(I28)</f>
        <v>7500</v>
      </c>
      <c r="K28" s="70"/>
    </row>
    <row r="29" spans="1:11" ht="12.75" customHeight="1">
      <c r="A29" s="36"/>
      <c r="B29" s="42"/>
      <c r="C29" s="38"/>
      <c r="D29" s="39"/>
      <c r="E29" s="40"/>
      <c r="F29" s="39"/>
      <c r="G29" s="40"/>
      <c r="H29" s="39"/>
      <c r="I29" s="41"/>
      <c r="J29" s="56"/>
    </row>
    <row r="30" spans="1:11" ht="12.75" customHeight="1">
      <c r="A30" s="66" t="s">
        <v>0</v>
      </c>
      <c r="B30" s="2"/>
      <c r="C30" s="3"/>
      <c r="D30" s="4"/>
      <c r="E30" s="5" t="s">
        <v>1</v>
      </c>
      <c r="F30" s="86" t="s">
        <v>2</v>
      </c>
      <c r="G30" s="6" t="s">
        <v>3</v>
      </c>
      <c r="H30" s="7" t="s">
        <v>4</v>
      </c>
      <c r="I30" s="5"/>
      <c r="J30" s="58" t="s">
        <v>5</v>
      </c>
    </row>
    <row r="31" spans="1:11" ht="12.75" customHeight="1">
      <c r="A31" s="1" t="s">
        <v>6</v>
      </c>
      <c r="B31" s="9"/>
      <c r="C31" s="10" t="s">
        <v>7</v>
      </c>
      <c r="D31" s="11" t="s">
        <v>3</v>
      </c>
      <c r="E31" s="11" t="s">
        <v>8</v>
      </c>
      <c r="F31" s="87" t="s">
        <v>9</v>
      </c>
      <c r="G31" s="12" t="s">
        <v>10</v>
      </c>
      <c r="H31" s="13" t="s">
        <v>11</v>
      </c>
      <c r="I31" s="11" t="s">
        <v>12</v>
      </c>
      <c r="J31" s="59" t="s">
        <v>13</v>
      </c>
    </row>
    <row r="32" spans="1:11" ht="12.75" customHeight="1" thickBot="1">
      <c r="A32" s="68" t="s">
        <v>14</v>
      </c>
      <c r="B32" s="15" t="s">
        <v>15</v>
      </c>
      <c r="C32" s="16" t="s">
        <v>16</v>
      </c>
      <c r="D32" s="17" t="s">
        <v>17</v>
      </c>
      <c r="E32" s="17" t="s">
        <v>18</v>
      </c>
      <c r="F32" s="88" t="s">
        <v>19</v>
      </c>
      <c r="G32" s="18" t="s">
        <v>20</v>
      </c>
      <c r="H32" s="19" t="s">
        <v>21</v>
      </c>
      <c r="I32" s="17" t="s">
        <v>22</v>
      </c>
      <c r="J32" s="60" t="s">
        <v>23</v>
      </c>
    </row>
    <row r="33" spans="1:11" ht="12.75" customHeight="1" thickBot="1">
      <c r="A33" s="20"/>
      <c r="B33" s="15"/>
      <c r="C33" s="16"/>
      <c r="D33" s="17"/>
      <c r="E33" s="17"/>
      <c r="F33" s="88"/>
      <c r="G33" s="18"/>
      <c r="H33" s="19"/>
      <c r="I33" s="17"/>
      <c r="J33" s="60"/>
    </row>
    <row r="34" spans="1:11" ht="12.75" customHeight="1" thickBot="1">
      <c r="A34" s="21" t="s">
        <v>24</v>
      </c>
      <c r="B34" s="22" t="s">
        <v>25</v>
      </c>
      <c r="C34" s="23" t="s">
        <v>26</v>
      </c>
      <c r="D34" s="24" t="s">
        <v>27</v>
      </c>
      <c r="E34" s="24" t="s">
        <v>28</v>
      </c>
      <c r="F34" s="25" t="s">
        <v>29</v>
      </c>
      <c r="G34" s="24" t="s">
        <v>30</v>
      </c>
      <c r="H34" s="25" t="s">
        <v>31</v>
      </c>
      <c r="I34" s="24" t="s">
        <v>32</v>
      </c>
      <c r="J34" s="61" t="s">
        <v>33</v>
      </c>
    </row>
    <row r="35" spans="1:11" ht="12.75" customHeight="1">
      <c r="A35" s="36"/>
      <c r="B35" s="42"/>
      <c r="C35" s="38"/>
      <c r="D35" s="39"/>
      <c r="E35" s="40"/>
      <c r="F35" s="39"/>
      <c r="G35" s="40"/>
      <c r="H35" s="39"/>
      <c r="I35" s="41"/>
      <c r="J35" s="56"/>
    </row>
    <row r="36" spans="1:11" ht="12.75" customHeight="1">
      <c r="A36" s="36"/>
      <c r="B36" s="42" t="s">
        <v>62</v>
      </c>
      <c r="C36" s="38"/>
      <c r="D36" s="39"/>
      <c r="E36" s="40"/>
      <c r="F36" s="39"/>
      <c r="G36" s="40"/>
      <c r="H36" s="39"/>
      <c r="I36" s="41"/>
      <c r="J36" s="56"/>
    </row>
    <row r="37" spans="1:11" ht="13.5" customHeight="1">
      <c r="A37" s="36" t="s">
        <v>63</v>
      </c>
      <c r="B37" s="37" t="s">
        <v>64</v>
      </c>
      <c r="C37" s="75" t="s">
        <v>65</v>
      </c>
      <c r="D37" s="72">
        <v>2400</v>
      </c>
      <c r="E37" s="71">
        <v>1</v>
      </c>
      <c r="F37" s="72">
        <f>(D37)*(E37)</f>
        <v>2400</v>
      </c>
      <c r="G37" s="71">
        <v>6</v>
      </c>
      <c r="H37" s="72">
        <f>(F37)*(G37)</f>
        <v>14400</v>
      </c>
      <c r="I37" s="36">
        <v>50</v>
      </c>
      <c r="J37" s="91">
        <f t="shared" ref="J37:J46" si="6">(H37)*(I37)</f>
        <v>720000</v>
      </c>
    </row>
    <row r="38" spans="1:11" ht="39.75" customHeight="1">
      <c r="A38" s="36" t="s">
        <v>66</v>
      </c>
      <c r="B38" s="37" t="s">
        <v>67</v>
      </c>
      <c r="C38" s="75" t="s">
        <v>68</v>
      </c>
      <c r="D38" s="74">
        <v>516</v>
      </c>
      <c r="E38" s="71">
        <v>1</v>
      </c>
      <c r="F38" s="72">
        <f>(D38)*(E38)</f>
        <v>516</v>
      </c>
      <c r="G38" s="71">
        <v>0.25</v>
      </c>
      <c r="H38" s="72">
        <f t="shared" ref="H38:H46" si="7">(F38)*(G38)</f>
        <v>129</v>
      </c>
      <c r="I38" s="36">
        <v>50</v>
      </c>
      <c r="J38" s="92">
        <f t="shared" si="6"/>
        <v>6450</v>
      </c>
    </row>
    <row r="39" spans="1:11" ht="25.5" customHeight="1">
      <c r="A39" s="36" t="s">
        <v>66</v>
      </c>
      <c r="B39" s="37" t="s">
        <v>69</v>
      </c>
      <c r="C39" s="75" t="s">
        <v>68</v>
      </c>
      <c r="D39" s="74">
        <v>1349</v>
      </c>
      <c r="E39" s="71">
        <v>1</v>
      </c>
      <c r="F39" s="72">
        <f>(D39)*(E39)</f>
        <v>1349</v>
      </c>
      <c r="G39" s="71">
        <v>0.25</v>
      </c>
      <c r="H39" s="72">
        <f t="shared" si="7"/>
        <v>337.25</v>
      </c>
      <c r="I39" s="36">
        <v>50</v>
      </c>
      <c r="J39" s="92">
        <f t="shared" si="6"/>
        <v>16862.5</v>
      </c>
    </row>
    <row r="40" spans="1:11">
      <c r="A40" s="36"/>
      <c r="B40" s="42" t="s">
        <v>70</v>
      </c>
      <c r="C40" s="75"/>
      <c r="D40" s="71"/>
      <c r="E40" s="71"/>
      <c r="F40" s="72"/>
      <c r="G40" s="71"/>
      <c r="H40" s="72"/>
      <c r="I40" s="36"/>
      <c r="J40" s="92"/>
    </row>
    <row r="41" spans="1:11" ht="15" customHeight="1">
      <c r="A41" s="36" t="s">
        <v>71</v>
      </c>
      <c r="B41" s="37" t="s">
        <v>72</v>
      </c>
      <c r="C41" s="75" t="s">
        <v>37</v>
      </c>
      <c r="D41" s="74">
        <f>441+75+1324+25</f>
        <v>1865</v>
      </c>
      <c r="E41" s="71">
        <v>4</v>
      </c>
      <c r="F41" s="74">
        <f t="shared" ref="F41:F46" si="8">(D41)*(E41)</f>
        <v>7460</v>
      </c>
      <c r="G41" s="71">
        <v>1</v>
      </c>
      <c r="H41" s="74">
        <f t="shared" si="7"/>
        <v>7460</v>
      </c>
      <c r="I41" s="36">
        <v>50</v>
      </c>
      <c r="J41" s="91">
        <f t="shared" si="6"/>
        <v>373000</v>
      </c>
    </row>
    <row r="42" spans="1:11" ht="13.5" customHeight="1">
      <c r="A42" s="36" t="s">
        <v>71</v>
      </c>
      <c r="B42" s="37" t="s">
        <v>73</v>
      </c>
      <c r="C42" s="75" t="s">
        <v>37</v>
      </c>
      <c r="D42" s="74">
        <f>+D41</f>
        <v>1865</v>
      </c>
      <c r="E42" s="71">
        <v>1</v>
      </c>
      <c r="F42" s="74">
        <f t="shared" si="8"/>
        <v>1865</v>
      </c>
      <c r="G42" s="71">
        <v>2</v>
      </c>
      <c r="H42" s="74">
        <f t="shared" si="7"/>
        <v>3730</v>
      </c>
      <c r="I42" s="36">
        <v>50</v>
      </c>
      <c r="J42" s="91">
        <f t="shared" si="6"/>
        <v>186500</v>
      </c>
    </row>
    <row r="43" spans="1:11" ht="28.5" customHeight="1">
      <c r="A43" s="37" t="s">
        <v>71</v>
      </c>
      <c r="B43" s="37" t="s">
        <v>74</v>
      </c>
      <c r="C43" s="75" t="s">
        <v>37</v>
      </c>
      <c r="D43" s="72">
        <f>441+75</f>
        <v>516</v>
      </c>
      <c r="E43" s="75">
        <v>1</v>
      </c>
      <c r="F43" s="79">
        <f t="shared" si="8"/>
        <v>516</v>
      </c>
      <c r="G43" s="75">
        <v>2</v>
      </c>
      <c r="H43" s="79">
        <f t="shared" si="7"/>
        <v>1032</v>
      </c>
      <c r="I43" s="37">
        <v>50</v>
      </c>
      <c r="J43" s="94">
        <f t="shared" si="6"/>
        <v>51600</v>
      </c>
    </row>
    <row r="44" spans="1:11" ht="13.5" customHeight="1">
      <c r="A44" s="36" t="s">
        <v>71</v>
      </c>
      <c r="B44" s="37" t="s">
        <v>75</v>
      </c>
      <c r="C44" s="75" t="s">
        <v>37</v>
      </c>
      <c r="D44" s="72">
        <f>1324+25</f>
        <v>1349</v>
      </c>
      <c r="E44" s="71">
        <v>1</v>
      </c>
      <c r="F44" s="74">
        <f>(D44)*(E44)</f>
        <v>1349</v>
      </c>
      <c r="G44" s="71">
        <v>1</v>
      </c>
      <c r="H44" s="74">
        <f t="shared" si="7"/>
        <v>1349</v>
      </c>
      <c r="I44" s="36">
        <v>50</v>
      </c>
      <c r="J44" s="91">
        <f t="shared" si="6"/>
        <v>67450</v>
      </c>
    </row>
    <row r="45" spans="1:11" ht="26.25" customHeight="1">
      <c r="A45" s="36" t="s">
        <v>71</v>
      </c>
      <c r="B45" s="37" t="s">
        <v>76</v>
      </c>
      <c r="C45" s="75" t="s">
        <v>37</v>
      </c>
      <c r="D45" s="72">
        <f>+D43</f>
        <v>516</v>
      </c>
      <c r="E45" s="71">
        <v>1</v>
      </c>
      <c r="F45" s="74">
        <f t="shared" si="8"/>
        <v>516</v>
      </c>
      <c r="G45" s="71">
        <v>2</v>
      </c>
      <c r="H45" s="74">
        <f t="shared" si="7"/>
        <v>1032</v>
      </c>
      <c r="I45" s="36">
        <v>50</v>
      </c>
      <c r="J45" s="91">
        <f t="shared" si="6"/>
        <v>51600</v>
      </c>
    </row>
    <row r="46" spans="1:11" ht="13.5" customHeight="1">
      <c r="A46" s="36" t="s">
        <v>71</v>
      </c>
      <c r="B46" s="37" t="s">
        <v>77</v>
      </c>
      <c r="C46" s="75" t="s">
        <v>37</v>
      </c>
      <c r="D46" s="72">
        <f>+D44</f>
        <v>1349</v>
      </c>
      <c r="E46" s="71">
        <v>1</v>
      </c>
      <c r="F46" s="74">
        <f t="shared" si="8"/>
        <v>1349</v>
      </c>
      <c r="G46" s="71">
        <v>1</v>
      </c>
      <c r="H46" s="74">
        <f t="shared" si="7"/>
        <v>1349</v>
      </c>
      <c r="I46" s="36">
        <v>50</v>
      </c>
      <c r="J46" s="91">
        <f t="shared" si="6"/>
        <v>67450</v>
      </c>
    </row>
    <row r="47" spans="1:11">
      <c r="A47" s="80"/>
      <c r="B47" s="84" t="s">
        <v>78</v>
      </c>
      <c r="C47" s="83"/>
      <c r="D47" s="85"/>
      <c r="E47" s="83"/>
      <c r="F47" s="89"/>
      <c r="G47" s="90"/>
      <c r="H47" s="81"/>
      <c r="I47" s="80"/>
      <c r="J47" s="95"/>
    </row>
    <row r="48" spans="1:11" ht="28.5" customHeight="1">
      <c r="A48" s="36" t="s">
        <v>71</v>
      </c>
      <c r="B48" s="37" t="s">
        <v>79</v>
      </c>
      <c r="C48" s="75" t="s">
        <v>80</v>
      </c>
      <c r="D48" s="74">
        <f>+D41</f>
        <v>1865</v>
      </c>
      <c r="E48" s="71">
        <v>1</v>
      </c>
      <c r="F48" s="74">
        <f>(D48)*(E48)</f>
        <v>1865</v>
      </c>
      <c r="G48" s="71">
        <v>0.5</v>
      </c>
      <c r="H48" s="74">
        <f>(F48)*(G48)</f>
        <v>932.5</v>
      </c>
      <c r="I48" s="36">
        <v>50</v>
      </c>
      <c r="J48" s="91">
        <f>(H48)*(I48)</f>
        <v>46625</v>
      </c>
      <c r="K48" s="70"/>
    </row>
    <row r="49" spans="1:13">
      <c r="A49" s="47"/>
      <c r="B49" s="48" t="s">
        <v>81</v>
      </c>
      <c r="C49" s="48"/>
      <c r="D49" s="49"/>
      <c r="E49" s="50"/>
      <c r="F49" s="51">
        <f>SUM(F8:F48)</f>
        <v>31682</v>
      </c>
      <c r="G49" s="50"/>
      <c r="H49" s="51">
        <f>SUM(H8:H48)</f>
        <v>115685.25</v>
      </c>
      <c r="I49" s="47"/>
      <c r="J49" s="96">
        <f>SUM(J8:J48)</f>
        <v>6619262.5</v>
      </c>
    </row>
    <row r="50" spans="1:13">
      <c r="A50" s="52"/>
      <c r="B50" s="53"/>
      <c r="C50" s="27"/>
      <c r="D50" s="54"/>
      <c r="E50" s="28"/>
      <c r="F50" s="54"/>
      <c r="G50" s="28"/>
      <c r="H50" s="54"/>
      <c r="I50" s="30"/>
      <c r="J50" s="99"/>
    </row>
    <row r="51" spans="1:13">
      <c r="A51" s="31"/>
      <c r="B51" s="55" t="s">
        <v>82</v>
      </c>
      <c r="C51" s="33"/>
      <c r="D51" s="34"/>
      <c r="E51" s="35"/>
      <c r="F51" s="34"/>
      <c r="G51" s="35"/>
      <c r="H51" s="34"/>
      <c r="I51" s="31"/>
      <c r="J51" s="98"/>
      <c r="L51" t="s">
        <v>115</v>
      </c>
    </row>
    <row r="52" spans="1:13" ht="24.75" customHeight="1">
      <c r="A52" s="36" t="s">
        <v>83</v>
      </c>
      <c r="B52" s="37" t="s">
        <v>84</v>
      </c>
      <c r="C52" s="37" t="s">
        <v>106</v>
      </c>
      <c r="D52" s="72">
        <v>2400</v>
      </c>
      <c r="E52" s="71">
        <v>1</v>
      </c>
      <c r="F52" s="72">
        <f t="shared" ref="F52:F71" si="9">(D52)*(E52)</f>
        <v>2400</v>
      </c>
      <c r="G52" s="71">
        <v>1</v>
      </c>
      <c r="H52" s="72">
        <f t="shared" ref="H52:H71" si="10">(F52)*(G52)</f>
        <v>2400</v>
      </c>
      <c r="I52" s="36">
        <v>0</v>
      </c>
      <c r="J52" s="73">
        <f t="shared" ref="J52:J71" si="11">(H52)*(I52)</f>
        <v>0</v>
      </c>
      <c r="K52" s="70"/>
    </row>
    <row r="53" spans="1:13" ht="28.5" customHeight="1">
      <c r="A53" s="36" t="s">
        <v>85</v>
      </c>
      <c r="B53" s="37" t="s">
        <v>86</v>
      </c>
      <c r="C53" s="37" t="s">
        <v>107</v>
      </c>
      <c r="D53" s="72">
        <v>2400</v>
      </c>
      <c r="E53" s="71">
        <v>1</v>
      </c>
      <c r="F53" s="72">
        <f t="shared" si="9"/>
        <v>2400</v>
      </c>
      <c r="G53" s="71">
        <v>3</v>
      </c>
      <c r="H53" s="72">
        <f t="shared" si="10"/>
        <v>7200</v>
      </c>
      <c r="I53" s="36">
        <v>0</v>
      </c>
      <c r="J53" s="73">
        <f t="shared" si="11"/>
        <v>0</v>
      </c>
      <c r="K53" s="70"/>
    </row>
    <row r="54" spans="1:13" ht="27" customHeight="1">
      <c r="A54" s="36" t="s">
        <v>87</v>
      </c>
      <c r="B54" s="37" t="s">
        <v>88</v>
      </c>
      <c r="C54" s="37" t="s">
        <v>108</v>
      </c>
      <c r="D54" s="72">
        <v>2400</v>
      </c>
      <c r="E54" s="71">
        <v>1</v>
      </c>
      <c r="F54" s="72">
        <f t="shared" si="9"/>
        <v>2400</v>
      </c>
      <c r="G54" s="71">
        <v>0.25</v>
      </c>
      <c r="H54" s="72">
        <f t="shared" si="10"/>
        <v>600</v>
      </c>
      <c r="I54" s="36">
        <v>0</v>
      </c>
      <c r="J54" s="73">
        <f t="shared" si="11"/>
        <v>0</v>
      </c>
      <c r="K54" s="70"/>
    </row>
    <row r="55" spans="1:13" ht="13.5" customHeight="1">
      <c r="A55" s="103"/>
      <c r="B55" s="104"/>
      <c r="C55" s="104"/>
      <c r="D55" s="105"/>
      <c r="E55" s="106"/>
      <c r="F55" s="105"/>
      <c r="G55" s="106"/>
      <c r="H55" s="105"/>
      <c r="I55" s="107"/>
      <c r="J55" s="108"/>
      <c r="K55" s="70"/>
    </row>
    <row r="56" spans="1:13" ht="13.5" customHeight="1">
      <c r="A56" s="115"/>
      <c r="B56" s="116"/>
      <c r="C56" s="116"/>
      <c r="D56" s="117"/>
      <c r="E56" s="118"/>
      <c r="F56" s="117"/>
      <c r="G56" s="118"/>
      <c r="H56" s="117"/>
      <c r="I56" s="115"/>
      <c r="J56" s="119"/>
      <c r="K56" s="70"/>
      <c r="M56" s="120"/>
    </row>
    <row r="57" spans="1:13" ht="14.25" customHeight="1" thickBot="1">
      <c r="A57" s="109"/>
      <c r="B57" s="110"/>
      <c r="C57" s="110"/>
      <c r="D57" s="111"/>
      <c r="E57" s="112"/>
      <c r="F57" s="111"/>
      <c r="G57" s="112"/>
      <c r="H57" s="111"/>
      <c r="I57" s="113"/>
      <c r="J57" s="114"/>
      <c r="K57" s="70"/>
      <c r="M57" s="120"/>
    </row>
    <row r="58" spans="1:13" ht="17.25" customHeight="1">
      <c r="A58" s="1" t="s">
        <v>0</v>
      </c>
      <c r="B58" s="97"/>
      <c r="C58" s="9"/>
      <c r="D58" s="100"/>
      <c r="E58" s="102" t="s">
        <v>1</v>
      </c>
      <c r="F58" s="101" t="s">
        <v>2</v>
      </c>
      <c r="G58" s="12" t="s">
        <v>3</v>
      </c>
      <c r="H58" s="13" t="s">
        <v>4</v>
      </c>
      <c r="I58" s="11"/>
      <c r="J58" s="59" t="s">
        <v>5</v>
      </c>
    </row>
    <row r="59" spans="1:13" ht="14.25" customHeight="1">
      <c r="A59" s="8" t="s">
        <v>6</v>
      </c>
      <c r="B59" s="9"/>
      <c r="C59" s="10" t="s">
        <v>7</v>
      </c>
      <c r="D59" s="11" t="s">
        <v>3</v>
      </c>
      <c r="E59" s="11" t="s">
        <v>8</v>
      </c>
      <c r="F59" s="87" t="s">
        <v>9</v>
      </c>
      <c r="G59" s="12" t="s">
        <v>10</v>
      </c>
      <c r="H59" s="13" t="s">
        <v>11</v>
      </c>
      <c r="I59" s="11" t="s">
        <v>12</v>
      </c>
      <c r="J59" s="59" t="s">
        <v>13</v>
      </c>
    </row>
    <row r="60" spans="1:13" ht="16.5" customHeight="1" thickBot="1">
      <c r="A60" s="14" t="s">
        <v>14</v>
      </c>
      <c r="B60" s="15" t="s">
        <v>15</v>
      </c>
      <c r="C60" s="16" t="s">
        <v>16</v>
      </c>
      <c r="D60" s="17" t="s">
        <v>17</v>
      </c>
      <c r="E60" s="17" t="s">
        <v>18</v>
      </c>
      <c r="F60" s="88" t="s">
        <v>19</v>
      </c>
      <c r="G60" s="18" t="s">
        <v>20</v>
      </c>
      <c r="H60" s="19" t="s">
        <v>21</v>
      </c>
      <c r="I60" s="17" t="s">
        <v>22</v>
      </c>
      <c r="J60" s="60" t="s">
        <v>23</v>
      </c>
    </row>
    <row r="61" spans="1:13" ht="11.25" customHeight="1" thickBot="1">
      <c r="A61" s="20"/>
      <c r="B61" s="15"/>
      <c r="C61" s="16"/>
      <c r="D61" s="17"/>
      <c r="E61" s="17"/>
      <c r="F61" s="88"/>
      <c r="G61" s="18"/>
      <c r="H61" s="19"/>
      <c r="I61" s="17"/>
      <c r="J61" s="60"/>
    </row>
    <row r="62" spans="1:13" ht="15.75" customHeight="1" thickBot="1">
      <c r="A62" s="21" t="s">
        <v>24</v>
      </c>
      <c r="B62" s="22" t="s">
        <v>25</v>
      </c>
      <c r="C62" s="23" t="s">
        <v>26</v>
      </c>
      <c r="D62" s="24" t="s">
        <v>27</v>
      </c>
      <c r="E62" s="24" t="s">
        <v>28</v>
      </c>
      <c r="F62" s="25" t="s">
        <v>29</v>
      </c>
      <c r="G62" s="24" t="s">
        <v>30</v>
      </c>
      <c r="H62" s="25" t="s">
        <v>31</v>
      </c>
      <c r="I62" s="24" t="s">
        <v>32</v>
      </c>
      <c r="J62" s="61" t="s">
        <v>33</v>
      </c>
    </row>
    <row r="63" spans="1:13" ht="11.25" customHeight="1">
      <c r="A63" s="41"/>
      <c r="B63" s="46"/>
      <c r="C63" s="46"/>
      <c r="D63" s="40"/>
      <c r="E63" s="40"/>
      <c r="F63" s="43"/>
      <c r="G63" s="40"/>
      <c r="H63" s="43"/>
      <c r="I63" s="41"/>
      <c r="J63" s="56"/>
    </row>
    <row r="64" spans="1:13" ht="39.75" customHeight="1">
      <c r="A64" s="36" t="s">
        <v>89</v>
      </c>
      <c r="B64" s="37" t="s">
        <v>90</v>
      </c>
      <c r="C64" s="37" t="s">
        <v>109</v>
      </c>
      <c r="D64" s="72">
        <v>2400</v>
      </c>
      <c r="E64" s="71">
        <v>1</v>
      </c>
      <c r="F64" s="72">
        <f t="shared" si="9"/>
        <v>2400</v>
      </c>
      <c r="G64" s="71">
        <v>0.25</v>
      </c>
      <c r="H64" s="72">
        <f t="shared" si="10"/>
        <v>600</v>
      </c>
      <c r="I64" s="36">
        <v>0</v>
      </c>
      <c r="J64" s="73">
        <f t="shared" si="11"/>
        <v>0</v>
      </c>
      <c r="K64" s="70"/>
    </row>
    <row r="65" spans="1:11" ht="25.5">
      <c r="A65" s="36" t="s">
        <v>91</v>
      </c>
      <c r="B65" s="37" t="s">
        <v>92</v>
      </c>
      <c r="C65" s="37" t="s">
        <v>93</v>
      </c>
      <c r="D65" s="72">
        <v>2400</v>
      </c>
      <c r="E65" s="71">
        <v>1</v>
      </c>
      <c r="F65" s="72">
        <f t="shared" si="9"/>
        <v>2400</v>
      </c>
      <c r="G65" s="71">
        <v>0.16</v>
      </c>
      <c r="H65" s="72">
        <f t="shared" si="10"/>
        <v>384</v>
      </c>
      <c r="I65" s="36">
        <v>0</v>
      </c>
      <c r="J65" s="73">
        <f t="shared" si="11"/>
        <v>0</v>
      </c>
      <c r="K65" s="70"/>
    </row>
    <row r="66" spans="1:11" ht="39.75" customHeight="1">
      <c r="A66" s="36" t="s">
        <v>94</v>
      </c>
      <c r="B66" s="37" t="s">
        <v>95</v>
      </c>
      <c r="C66" s="37" t="s">
        <v>96</v>
      </c>
      <c r="D66" s="72">
        <v>2400</v>
      </c>
      <c r="E66" s="71">
        <v>1</v>
      </c>
      <c r="F66" s="72">
        <f t="shared" si="9"/>
        <v>2400</v>
      </c>
      <c r="G66" s="71">
        <v>0.25</v>
      </c>
      <c r="H66" s="72">
        <f t="shared" si="10"/>
        <v>600</v>
      </c>
      <c r="I66" s="36">
        <v>0</v>
      </c>
      <c r="J66" s="73">
        <f t="shared" si="11"/>
        <v>0</v>
      </c>
      <c r="K66" s="70"/>
    </row>
    <row r="67" spans="1:11" ht="39.75" customHeight="1">
      <c r="A67" s="37" t="s">
        <v>112</v>
      </c>
      <c r="B67" s="37" t="s">
        <v>113</v>
      </c>
      <c r="C67" s="82" t="s">
        <v>114</v>
      </c>
      <c r="D67" s="74">
        <v>1865</v>
      </c>
      <c r="E67" s="71">
        <v>1</v>
      </c>
      <c r="F67" s="72">
        <f>(D67)*(E67)</f>
        <v>1865</v>
      </c>
      <c r="G67" s="71">
        <v>0.25</v>
      </c>
      <c r="H67" s="72">
        <f>(F67)*(G67)</f>
        <v>466.25</v>
      </c>
      <c r="I67" s="36">
        <v>0</v>
      </c>
      <c r="J67" s="73">
        <f>(H67)*(I67)</f>
        <v>0</v>
      </c>
      <c r="K67" s="70"/>
    </row>
    <row r="68" spans="1:11" ht="25.5">
      <c r="A68" s="36" t="s">
        <v>97</v>
      </c>
      <c r="B68" s="37" t="s">
        <v>98</v>
      </c>
      <c r="C68" s="37" t="s">
        <v>99</v>
      </c>
      <c r="D68" s="72">
        <v>2400</v>
      </c>
      <c r="E68" s="71">
        <v>1</v>
      </c>
      <c r="F68" s="72">
        <f t="shared" si="9"/>
        <v>2400</v>
      </c>
      <c r="G68" s="71">
        <v>0.16</v>
      </c>
      <c r="H68" s="72">
        <f t="shared" si="10"/>
        <v>384</v>
      </c>
      <c r="I68" s="36">
        <v>0</v>
      </c>
      <c r="J68" s="73">
        <f t="shared" si="11"/>
        <v>0</v>
      </c>
      <c r="K68" s="70"/>
    </row>
    <row r="69" spans="1:11" ht="25.5">
      <c r="A69" s="36" t="s">
        <v>100</v>
      </c>
      <c r="B69" s="37" t="s">
        <v>101</v>
      </c>
      <c r="C69" s="37" t="s">
        <v>102</v>
      </c>
      <c r="D69" s="72">
        <v>2400</v>
      </c>
      <c r="E69" s="71">
        <v>1</v>
      </c>
      <c r="F69" s="72">
        <f t="shared" si="9"/>
        <v>2400</v>
      </c>
      <c r="G69" s="71">
        <v>0.25</v>
      </c>
      <c r="H69" s="72">
        <f t="shared" si="10"/>
        <v>600</v>
      </c>
      <c r="I69" s="36">
        <v>0</v>
      </c>
      <c r="J69" s="73">
        <f t="shared" si="11"/>
        <v>0</v>
      </c>
      <c r="K69" s="70"/>
    </row>
    <row r="70" spans="1:11" ht="13.5" customHeight="1">
      <c r="A70" s="37" t="s">
        <v>103</v>
      </c>
      <c r="B70" s="37" t="s">
        <v>104</v>
      </c>
      <c r="C70" s="37" t="s">
        <v>110</v>
      </c>
      <c r="D70" s="74">
        <f>+D41</f>
        <v>1865</v>
      </c>
      <c r="E70" s="71">
        <v>1</v>
      </c>
      <c r="F70" s="72">
        <f t="shared" si="9"/>
        <v>1865</v>
      </c>
      <c r="G70" s="71">
        <v>0.25</v>
      </c>
      <c r="H70" s="72">
        <f t="shared" si="10"/>
        <v>466.25</v>
      </c>
      <c r="I70" s="36">
        <v>0</v>
      </c>
      <c r="J70" s="73">
        <f t="shared" si="11"/>
        <v>0</v>
      </c>
      <c r="K70" s="70"/>
    </row>
    <row r="71" spans="1:11" ht="40.5" customHeight="1">
      <c r="A71" s="36" t="s">
        <v>71</v>
      </c>
      <c r="B71" s="37" t="s">
        <v>111</v>
      </c>
      <c r="C71" s="37" t="s">
        <v>105</v>
      </c>
      <c r="D71" s="74">
        <f>+D41</f>
        <v>1865</v>
      </c>
      <c r="E71" s="71">
        <v>5</v>
      </c>
      <c r="F71" s="72">
        <f t="shared" si="9"/>
        <v>9325</v>
      </c>
      <c r="G71" s="71">
        <v>1</v>
      </c>
      <c r="H71" s="72">
        <f t="shared" si="10"/>
        <v>9325</v>
      </c>
      <c r="I71" s="36">
        <v>0</v>
      </c>
      <c r="J71" s="73">
        <f t="shared" si="11"/>
        <v>0</v>
      </c>
      <c r="K71" s="70"/>
    </row>
    <row r="72" spans="1:11">
      <c r="A72" s="30"/>
      <c r="B72" s="48" t="s">
        <v>81</v>
      </c>
      <c r="C72" s="53"/>
      <c r="D72" s="69"/>
      <c r="E72" s="30"/>
      <c r="F72" s="69"/>
      <c r="G72" s="57"/>
      <c r="H72" s="69"/>
      <c r="I72" s="30"/>
      <c r="J72" s="64"/>
    </row>
  </sheetData>
  <phoneticPr fontId="4" type="noConversion"/>
  <pageMargins left="0.75" right="0.75" top="1" bottom="1" header="0.5" footer="0.5"/>
  <pageSetup scale="94" orientation="landscape" r:id="rId1"/>
  <headerFooter alignWithMargins="0">
    <oddHeader>&amp;CGrants - Section 9006 Program
7 CFR Part 4280-B</oddHeader>
    <oddFooter>Page &amp;P of &amp;N</oddFooter>
  </headerFooter>
  <rowBreaks count="2" manualBreakCount="2">
    <brk id="29" max="16383" man="1"/>
    <brk id="55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william.smith</dc:creator>
  <cp:lastModifiedBy>cheryl.thompson</cp:lastModifiedBy>
  <cp:lastPrinted>2010-01-29T16:11:12Z</cp:lastPrinted>
  <dcterms:created xsi:type="dcterms:W3CDTF">2007-09-19T13:39:38Z</dcterms:created>
  <dcterms:modified xsi:type="dcterms:W3CDTF">2010-01-29T16:11:21Z</dcterms:modified>
</cp:coreProperties>
</file>