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13995" windowHeight="7935"/>
  </bookViews>
  <sheets>
    <sheet name="guaranteed loan" sheetId="1" r:id="rId1"/>
  </sheets>
  <definedNames>
    <definedName name="_xlnm.Print_Area" localSheetId="0">'guaranteed loan'!$A$1:$K$79</definedName>
  </definedNames>
  <calcPr calcId="114210"/>
</workbook>
</file>

<file path=xl/calcChain.xml><?xml version="1.0" encoding="utf-8"?>
<calcChain xmlns="http://schemas.openxmlformats.org/spreadsheetml/2006/main">
  <c r="G19" i="1"/>
  <c r="I19"/>
  <c r="G20"/>
  <c r="I20"/>
  <c r="G23"/>
  <c r="I23"/>
  <c r="G26"/>
  <c r="I26"/>
  <c r="G27"/>
  <c r="I27"/>
  <c r="G69"/>
  <c r="I69"/>
  <c r="K69"/>
  <c r="G70"/>
  <c r="I70"/>
  <c r="K70"/>
  <c r="E12"/>
  <c r="G65"/>
  <c r="I65"/>
  <c r="K65"/>
  <c r="G64"/>
  <c r="I64"/>
  <c r="K64"/>
  <c r="G63"/>
  <c r="I63"/>
  <c r="K63"/>
  <c r="G57"/>
  <c r="I57"/>
  <c r="K57"/>
  <c r="G56"/>
  <c r="I56"/>
  <c r="K56"/>
  <c r="G55"/>
  <c r="I55"/>
  <c r="K55"/>
  <c r="G54"/>
  <c r="I54"/>
  <c r="K54"/>
  <c r="G53"/>
  <c r="I53"/>
  <c r="K53"/>
  <c r="K19"/>
  <c r="K20"/>
  <c r="K23"/>
  <c r="K26"/>
  <c r="K27"/>
  <c r="G17"/>
  <c r="I17"/>
  <c r="K17"/>
  <c r="G15"/>
  <c r="I15"/>
  <c r="K15"/>
  <c r="G71"/>
  <c r="I71"/>
  <c r="K71"/>
  <c r="G72"/>
  <c r="I72"/>
  <c r="K72"/>
  <c r="G73"/>
  <c r="I73"/>
  <c r="K73"/>
  <c r="G74"/>
  <c r="I74"/>
  <c r="K74"/>
  <c r="G75"/>
  <c r="I75"/>
  <c r="K75"/>
  <c r="G76"/>
  <c r="I76"/>
  <c r="K76"/>
  <c r="G77"/>
  <c r="I77"/>
  <c r="K77"/>
  <c r="G67"/>
  <c r="I67"/>
  <c r="K67"/>
  <c r="G68"/>
  <c r="I68"/>
  <c r="K68"/>
  <c r="G66"/>
  <c r="I66"/>
  <c r="K66"/>
  <c r="G22"/>
  <c r="I22"/>
  <c r="K22"/>
  <c r="G24"/>
  <c r="I24"/>
  <c r="K24"/>
  <c r="G9"/>
  <c r="G58"/>
  <c r="I9"/>
  <c r="K9"/>
  <c r="G10"/>
  <c r="I10"/>
  <c r="K10"/>
  <c r="G11"/>
  <c r="I11"/>
  <c r="K11"/>
  <c r="G12"/>
  <c r="I12"/>
  <c r="K12"/>
  <c r="G13"/>
  <c r="I13"/>
  <c r="K13"/>
  <c r="G18"/>
  <c r="I18"/>
  <c r="K18"/>
  <c r="G14"/>
  <c r="I14"/>
  <c r="K14"/>
  <c r="G16"/>
  <c r="I16"/>
  <c r="K16"/>
  <c r="G36"/>
  <c r="I36"/>
  <c r="K36"/>
  <c r="G37"/>
  <c r="I37"/>
  <c r="K37"/>
  <c r="G28"/>
  <c r="I28"/>
  <c r="K28"/>
  <c r="G29"/>
  <c r="I29"/>
  <c r="K29"/>
  <c r="G42"/>
  <c r="I42"/>
  <c r="K42"/>
  <c r="G21"/>
  <c r="I21"/>
  <c r="K21"/>
  <c r="G38"/>
  <c r="I38"/>
  <c r="K38"/>
  <c r="G31"/>
  <c r="I31"/>
  <c r="K31"/>
  <c r="G32"/>
  <c r="I32"/>
  <c r="K32"/>
  <c r="G33"/>
  <c r="I33"/>
  <c r="K33"/>
  <c r="G30"/>
  <c r="I30"/>
  <c r="K30"/>
  <c r="G34"/>
  <c r="I34"/>
  <c r="K34"/>
  <c r="G35"/>
  <c r="I35"/>
  <c r="K35"/>
  <c r="G39"/>
  <c r="I39"/>
  <c r="K39"/>
  <c r="G40"/>
  <c r="I40"/>
  <c r="K40"/>
  <c r="G41"/>
  <c r="I41"/>
  <c r="K41"/>
  <c r="G43"/>
  <c r="I43"/>
  <c r="K43"/>
  <c r="G44"/>
  <c r="I44"/>
  <c r="K44"/>
  <c r="G45"/>
  <c r="I45"/>
  <c r="K45"/>
  <c r="G46"/>
  <c r="I46"/>
  <c r="K46"/>
  <c r="G47"/>
  <c r="I47"/>
  <c r="K47"/>
  <c r="G48"/>
  <c r="I48"/>
  <c r="K48"/>
  <c r="G49"/>
  <c r="I49"/>
  <c r="K49"/>
  <c r="G50"/>
  <c r="I50"/>
  <c r="K50"/>
  <c r="G51"/>
  <c r="I51"/>
  <c r="K51"/>
  <c r="G25"/>
  <c r="I25"/>
  <c r="K25"/>
  <c r="K58"/>
  <c r="I58"/>
</calcChain>
</file>

<file path=xl/sharedStrings.xml><?xml version="1.0" encoding="utf-8"?>
<sst xmlns="http://schemas.openxmlformats.org/spreadsheetml/2006/main" count="233" uniqueCount="177">
  <si>
    <t>Reviewed with Amy 10/21</t>
  </si>
  <si>
    <t>Section of</t>
  </si>
  <si>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</si>
  <si>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</si>
  <si>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</si>
  <si>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</si>
  <si>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</si>
  <si>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</si>
  <si>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</si>
  <si>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</si>
  <si>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</si>
  <si>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</si>
  <si>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</si>
  <si>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</si>
  <si>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Comments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</si>
  <si>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</si>
  <si>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</si>
  <si>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</si>
  <si>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</si>
  <si>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</si>
  <si>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</si>
  <si>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</si>
  <si>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</si>
  <si>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</si>
  <si>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</si>
  <si>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</si>
  <si>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</si>
  <si>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</si>
  <si>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</si>
  <si>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</si>
  <si>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</si>
  <si>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</si>
  <si>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</si>
  <si>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</si>
  <si>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 xml:space="preserve"> REPORTING REQUIREMENTS - NO FORMS </t>
  </si>
  <si>
    <t xml:space="preserve"> REPORTING REQUIREMENTS - FORMS APPROVED WITH THIS DOCKET</t>
  </si>
  <si>
    <t>Sec. 105</t>
  </si>
  <si>
    <t>Appeals</t>
  </si>
  <si>
    <t>written</t>
  </si>
  <si>
    <t>Sec. 128(b)(1) and Sec. 111(b)</t>
  </si>
  <si>
    <t>Application Narrative - Renewables</t>
  </si>
  <si>
    <t xml:space="preserve">Application Narrative - EEI </t>
  </si>
  <si>
    <t>in twice?</t>
  </si>
  <si>
    <t>Sec. 128(b)(1)((iii), Sec. 128(b)(2)(viii), and Sec. 111(b)(4)</t>
  </si>
  <si>
    <t>Financial Statements</t>
  </si>
  <si>
    <t>Sec. 128(b)(1)(vii) and Sec. 111(b)(8)</t>
  </si>
  <si>
    <t>Sec. 128(b)(1)(vi) and Sec. 111(b)(7)</t>
  </si>
  <si>
    <t>Technical Requirements - Renewables (&gt;$200,000)</t>
  </si>
  <si>
    <t>Sec. 111(b)(7)</t>
  </si>
  <si>
    <t>Technical Requirements - EEI (&gt;$200,000)</t>
  </si>
  <si>
    <t>Sec. 128(b)(1)(vi) and Sec. 111(b)(7)(ii)(B)</t>
  </si>
  <si>
    <t>Energy Audit - EEI (&gt;$50,000)</t>
  </si>
  <si>
    <t>Sec. 128(b)(2)(iii)</t>
  </si>
  <si>
    <t>Personal credit reports</t>
  </si>
  <si>
    <t>Sec. 128(b)(2)(iv)</t>
  </si>
  <si>
    <t>Appraisal reports</t>
  </si>
  <si>
    <t>Sec. 128(b)(2)(x) and (xi)</t>
  </si>
  <si>
    <t>Lender credit quality analysis, including certification</t>
  </si>
  <si>
    <t>Sec. 128(b)(2)(v)</t>
  </si>
  <si>
    <t>Commercial credit reports</t>
  </si>
  <si>
    <t>Sec. 128(b)(2)(vi)</t>
  </si>
  <si>
    <t>Current personal and corporate financial statements of guarantors</t>
  </si>
  <si>
    <t>Sec. 128(b)(2)(xii)</t>
  </si>
  <si>
    <t>Proposed loan agreement or sample loan agreement</t>
  </si>
  <si>
    <t>Sec. 128(b)(2)(ii)</t>
  </si>
  <si>
    <t>Request for Environmental Information</t>
  </si>
  <si>
    <t>RD 1940-20</t>
  </si>
  <si>
    <t>Sec. 131(d)</t>
  </si>
  <si>
    <t>Construction Planning and Performing Development - Renewable Energy Systems</t>
  </si>
  <si>
    <t>Construction Planning and Performing Development - EEI Projects</t>
  </si>
  <si>
    <t>Sec. 137</t>
  </si>
  <si>
    <t>Repurchase from holder</t>
  </si>
  <si>
    <t>Sec. 138</t>
  </si>
  <si>
    <t>Replacement of document</t>
  </si>
  <si>
    <t>Sec. 142</t>
  </si>
  <si>
    <t>Personal and corporate guarantees</t>
  </si>
  <si>
    <t>Sec. 144</t>
  </si>
  <si>
    <t>Transfer of lender</t>
  </si>
  <si>
    <t>Sec. 145</t>
  </si>
  <si>
    <t>Changes in borrowers</t>
  </si>
  <si>
    <t>Sec. 146</t>
  </si>
  <si>
    <t>Conditions precedent to issuance of guarantee</t>
  </si>
  <si>
    <t>Sec. 147</t>
  </si>
  <si>
    <t>Issuance of loan note guarantee</t>
  </si>
  <si>
    <t>Sec. 148</t>
  </si>
  <si>
    <t>Refusal to issue loan note guarantee</t>
  </si>
  <si>
    <t>Sec. 149(a)</t>
  </si>
  <si>
    <t>Periodic Servicing Reports - Renewable Energy Systems</t>
  </si>
  <si>
    <t>Sec. 149(b)</t>
  </si>
  <si>
    <t>Periodic Servicing Reports - EEI project</t>
  </si>
  <si>
    <t>Sec. 150(a) refers to the 113 paragraphs</t>
  </si>
  <si>
    <t xml:space="preserve">Sec. 113(a)-(b) </t>
  </si>
  <si>
    <t>Insurance (flood, business interruption)</t>
  </si>
  <si>
    <t>assignment</t>
  </si>
  <si>
    <t>Sec. 152(a)</t>
  </si>
  <si>
    <t>Loan classification</t>
  </si>
  <si>
    <t>Agency and lender conference</t>
  </si>
  <si>
    <t>Financial Reports and analysis</t>
  </si>
  <si>
    <t xml:space="preserve">Sec. 152(b); Sec. 124(b) </t>
  </si>
  <si>
    <t>Interest rate change</t>
  </si>
  <si>
    <t xml:space="preserve">Sec. 152(c) </t>
  </si>
  <si>
    <t>Release of collateral</t>
  </si>
  <si>
    <t>Sec. 152(d)</t>
  </si>
  <si>
    <t>Subordination of lien position</t>
  </si>
  <si>
    <t>Sec. 152(f)</t>
  </si>
  <si>
    <t>Loan transfer and assumption</t>
  </si>
  <si>
    <t>Sec. 153</t>
  </si>
  <si>
    <t>Substitution of lender</t>
  </si>
  <si>
    <t>Sec. 155</t>
  </si>
  <si>
    <t>Protective advances</t>
  </si>
  <si>
    <t>Sec. 156</t>
  </si>
  <si>
    <t>Liquidation plan</t>
  </si>
  <si>
    <t>Acceleration</t>
  </si>
  <si>
    <t>Accounting and reports</t>
  </si>
  <si>
    <t>Sec. 160</t>
  </si>
  <si>
    <t>Termination of guarantee</t>
  </si>
  <si>
    <t>REPORTING REQUIREMENT - FORMS APPROVED UNDER THIS DOCKET</t>
  </si>
  <si>
    <t>Sec. 128(a)(2)(i)</t>
  </si>
  <si>
    <t>Application for a loan guarantee (&gt;$600,000)</t>
  </si>
  <si>
    <t>RD 4279-1 (0570-0017)</t>
  </si>
  <si>
    <t>Sec. 128(c)</t>
  </si>
  <si>
    <t>4279-1a (0570-0017)</t>
  </si>
  <si>
    <t>Sec. 134</t>
  </si>
  <si>
    <t>Assignment guaranteed agreement</t>
  </si>
  <si>
    <t>RD 4279-6 (0570-0017)</t>
  </si>
  <si>
    <t>Sec. 143</t>
  </si>
  <si>
    <t>Conditional Commitment</t>
  </si>
  <si>
    <t>RD 4279-3 (0570-0017)</t>
  </si>
  <si>
    <t xml:space="preserve">Sec. 147 (b) </t>
  </si>
  <si>
    <t>Lender's Agreement</t>
  </si>
  <si>
    <t>RD 4279-4</t>
  </si>
  <si>
    <t>Totals</t>
  </si>
  <si>
    <t>REPORTING REQUIREMENTS - FORMS APPROVED UNDER OTHER OMB NUMBERS</t>
  </si>
  <si>
    <t>Sec. 116(b)</t>
  </si>
  <si>
    <t>Outlay and Request for Reimbursement for Construction Programs</t>
  </si>
  <si>
    <t>SF 271 (0348-0002)</t>
  </si>
  <si>
    <t>Sec. 128(b)(2)(i)</t>
  </si>
  <si>
    <t>Disclosure of Lobbying Activities</t>
  </si>
  <si>
    <t>SF LLL (0348-0046)</t>
  </si>
  <si>
    <t>Certification Regarding Debarment, Suspension, and Other Responsibility Matters - Primary Covered Transactions</t>
  </si>
  <si>
    <t>AD-1047 or in writing</t>
  </si>
  <si>
    <t>Equal Opportunity Agreement</t>
  </si>
  <si>
    <t>RD 400-1 (0575-0018)</t>
  </si>
  <si>
    <t>Assurance Agreement</t>
  </si>
  <si>
    <t>RD 400-4 (0575-0018)</t>
  </si>
  <si>
    <t>Sec. 147(a)(3)</t>
  </si>
  <si>
    <t>Guaranteed loan closing report</t>
  </si>
  <si>
    <t>RD 1980-19 (0575-0137)</t>
  </si>
  <si>
    <t>Guaranteed Loan Status Report</t>
  </si>
  <si>
    <t>RD 1980-41 (0570-0016)</t>
  </si>
  <si>
    <t>Sec. 152(f)(4)</t>
  </si>
  <si>
    <t>Loan Note Guarantee report of loss</t>
  </si>
  <si>
    <t>RD 449-30 (0575-0137)</t>
  </si>
  <si>
    <t>Sec. 154</t>
  </si>
  <si>
    <t>Guaranteed loan deliquent status borrower</t>
  </si>
  <si>
    <t>RD 1980-44 (0570-0016)</t>
  </si>
  <si>
    <t>Lender's Guaranteed loan payment to the Agency</t>
  </si>
  <si>
    <t>RD 1980-43 (0575-0137)</t>
  </si>
  <si>
    <r>
      <t>Feasibility Studies - Renewables (</t>
    </r>
    <r>
      <rPr>
        <u/>
        <sz val="10"/>
        <rFont val="Arial Narrow"/>
        <family val="2"/>
      </rPr>
      <t>&gt;</t>
    </r>
    <r>
      <rPr>
        <sz val="10"/>
        <rFont val="Arial Narrow"/>
        <family val="2"/>
      </rPr>
      <t>$200,000)</t>
    </r>
  </si>
  <si>
    <r>
      <t>Technical Requirements - Renewables (</t>
    </r>
    <r>
      <rPr>
        <u/>
        <sz val="10"/>
        <rFont val="Arial Narrow"/>
        <family val="2"/>
      </rPr>
      <t>&lt;</t>
    </r>
    <r>
      <rPr>
        <sz val="10"/>
        <rFont val="Arial Narrow"/>
        <family val="2"/>
      </rPr>
      <t>$200,000)</t>
    </r>
  </si>
  <si>
    <r>
      <t>Technical Requirements - EEI (</t>
    </r>
    <r>
      <rPr>
        <u/>
        <sz val="10"/>
        <rFont val="Arial Narrow"/>
        <family val="2"/>
      </rPr>
      <t>&lt;</t>
    </r>
    <r>
      <rPr>
        <sz val="10"/>
        <rFont val="Arial Narrow"/>
        <family val="2"/>
      </rPr>
      <t>$200,000)</t>
    </r>
  </si>
  <si>
    <r>
      <t>Application for a loan guarantee (</t>
    </r>
    <r>
      <rPr>
        <u/>
        <sz val="10"/>
        <rFont val="Arial Narrow"/>
        <family val="2"/>
      </rPr>
      <t>&lt;</t>
    </r>
    <r>
      <rPr>
        <sz val="10"/>
        <rFont val="Arial Narrow"/>
        <family val="2"/>
      </rPr>
      <t>$600,000)</t>
    </r>
  </si>
  <si>
    <t>Sec. 111(b)(1)(i)(A)</t>
  </si>
  <si>
    <t>Application for Federal Assistance</t>
  </si>
  <si>
    <t>SF 424 (4040-0004)</t>
  </si>
  <si>
    <t>Sec. 111(b)(1)(i)(B)</t>
  </si>
  <si>
    <t>Budget Information - Construction Programs</t>
  </si>
  <si>
    <t>SF 424C (4040-0008)</t>
  </si>
  <si>
    <t xml:space="preserve">Sec. 111(b)(1)(i)(C) </t>
  </si>
  <si>
    <t>Assurances - Construction Programs</t>
  </si>
  <si>
    <t>SF 424D (4040-0009)</t>
  </si>
  <si>
    <t>Sec. 111(b)(1)(ii)(A)</t>
  </si>
  <si>
    <t>Cert. Regarding Drug-Free Workplace Req. (Grants) Alt. I - For Grantees Other Than Individuals</t>
  </si>
  <si>
    <t xml:space="preserve">AD -1049 </t>
  </si>
  <si>
    <t>AD-1048 or in writing</t>
  </si>
  <si>
    <t>Certification Regarding Debarment, Suspension, Ineligibilty, and Voluntary Exclusion - Lower Tier Covered Transactions</t>
  </si>
  <si>
    <t>Regulation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</si>
</sst>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"/>
  </numFmts>
  <fonts count="6">
    <font>
      <sz val="10"/>
      <name val="Arial"/>
    </font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/>
    <xf numFmtId="3" fontId="3" fillId="0" borderId="3" xfId="0" applyNumberFormat="1" applyFont="1" applyFill="1" applyBorder="1" applyAlignment="1"/>
    <xf numFmtId="3" fontId="3" fillId="0" borderId="4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/>
    <xf numFmtId="3" fontId="3" fillId="0" borderId="6" xfId="0" applyNumberFormat="1" applyFont="1" applyFill="1" applyBorder="1" applyAlignment="1"/>
    <xf numFmtId="3" fontId="3" fillId="0" borderId="7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 applyAlignment="1"/>
    <xf numFmtId="3" fontId="3" fillId="0" borderId="9" xfId="0" applyNumberFormat="1" applyFont="1" applyFill="1" applyBorder="1" applyAlignment="1"/>
    <xf numFmtId="3" fontId="3" fillId="0" borderId="10" xfId="0" applyNumberFormat="1" applyFont="1" applyFill="1" applyBorder="1" applyAlignment="1">
      <alignment horizontal="center"/>
    </xf>
    <xf numFmtId="0" fontId="3" fillId="0" borderId="11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16" xfId="0" applyNumberFormat="1" applyFont="1" applyFill="1" applyBorder="1"/>
    <xf numFmtId="0" fontId="3" fillId="0" borderId="17" xfId="0" applyFont="1" applyFill="1" applyBorder="1" applyAlignment="1">
      <alignment vertical="top" wrapText="1"/>
    </xf>
    <xf numFmtId="0" fontId="3" fillId="0" borderId="18" xfId="0" applyFont="1" applyFill="1" applyBorder="1"/>
    <xf numFmtId="0" fontId="3" fillId="0" borderId="0" xfId="0" applyFont="1" applyFill="1" applyBorder="1"/>
    <xf numFmtId="0" fontId="3" fillId="0" borderId="18" xfId="0" applyFont="1" applyFill="1" applyBorder="1" applyAlignment="1">
      <alignment vertical="top" wrapText="1"/>
    </xf>
    <xf numFmtId="0" fontId="3" fillId="0" borderId="19" xfId="0" applyFont="1" applyFill="1" applyBorder="1"/>
    <xf numFmtId="0" fontId="2" fillId="0" borderId="20" xfId="0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2" fillId="0" borderId="19" xfId="0" applyFont="1" applyFill="1" applyBorder="1" applyAlignment="1">
      <alignment vertical="top"/>
    </xf>
    <xf numFmtId="0" fontId="2" fillId="0" borderId="21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18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vertical="top"/>
    </xf>
    <xf numFmtId="0" fontId="3" fillId="0" borderId="20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2" fillId="0" borderId="15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/>
    <xf numFmtId="0" fontId="3" fillId="0" borderId="18" xfId="0" applyFont="1" applyFill="1" applyBorder="1" applyAlignment="1">
      <alignment horizontal="center" vertical="top" wrapText="1"/>
    </xf>
    <xf numFmtId="3" fontId="3" fillId="0" borderId="18" xfId="1" applyNumberFormat="1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vertical="top"/>
    </xf>
    <xf numFmtId="0" fontId="3" fillId="0" borderId="18" xfId="0" quotePrefix="1" applyFont="1" applyFill="1" applyBorder="1" applyAlignment="1">
      <alignment horizontal="left" vertical="top" wrapText="1"/>
    </xf>
    <xf numFmtId="3" fontId="2" fillId="0" borderId="18" xfId="1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1" fontId="2" fillId="0" borderId="18" xfId="1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vertical="top"/>
    </xf>
    <xf numFmtId="3" fontId="2" fillId="0" borderId="18" xfId="0" applyNumberFormat="1" applyFont="1" applyFill="1" applyBorder="1" applyAlignment="1">
      <alignment vertical="top"/>
    </xf>
    <xf numFmtId="3" fontId="2" fillId="0" borderId="18" xfId="1" applyNumberFormat="1" applyFont="1" applyFill="1" applyBorder="1" applyAlignment="1">
      <alignment horizontal="center" vertical="top" wrapText="1"/>
    </xf>
    <xf numFmtId="1" fontId="2" fillId="0" borderId="18" xfId="1" applyNumberFormat="1" applyFont="1" applyFill="1" applyBorder="1" applyAlignment="1">
      <alignment horizontal="center" vertical="top" wrapText="1"/>
    </xf>
    <xf numFmtId="3" fontId="2" fillId="0" borderId="18" xfId="0" applyNumberFormat="1" applyFont="1" applyFill="1" applyBorder="1" applyAlignment="1">
      <alignment horizontal="center" vertical="top"/>
    </xf>
    <xf numFmtId="1" fontId="2" fillId="0" borderId="18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vertical="top"/>
    </xf>
    <xf numFmtId="3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2" fillId="0" borderId="17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22" xfId="0" applyFont="1" applyFill="1" applyBorder="1" applyAlignment="1">
      <alignment horizontal="center" vertical="top" wrapText="1"/>
    </xf>
    <xf numFmtId="3" fontId="2" fillId="0" borderId="22" xfId="1" applyNumberFormat="1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vertical="top"/>
    </xf>
    <xf numFmtId="3" fontId="2" fillId="0" borderId="23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 wrapText="1"/>
    </xf>
    <xf numFmtId="3" fontId="2" fillId="0" borderId="0" xfId="1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3" fontId="2" fillId="0" borderId="16" xfId="0" applyNumberFormat="1" applyFont="1" applyFill="1" applyBorder="1" applyAlignment="1">
      <alignment vertical="top"/>
    </xf>
    <xf numFmtId="164" fontId="2" fillId="0" borderId="18" xfId="0" applyNumberFormat="1" applyFont="1" applyFill="1" applyBorder="1" applyAlignment="1">
      <alignment vertical="top"/>
    </xf>
    <xf numFmtId="164" fontId="2" fillId="0" borderId="18" xfId="0" applyNumberFormat="1" applyFont="1" applyFill="1" applyBorder="1" applyAlignment="1">
      <alignment vertical="top" wrapText="1"/>
    </xf>
    <xf numFmtId="164" fontId="2" fillId="0" borderId="18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vertical="top" wrapText="1"/>
    </xf>
    <xf numFmtId="0" fontId="5" fillId="0" borderId="25" xfId="0" applyFont="1" applyFill="1" applyBorder="1" applyAlignment="1">
      <alignment vertical="top" wrapText="1"/>
    </xf>
    <xf numFmtId="0" fontId="3" fillId="0" borderId="26" xfId="0" quotePrefix="1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/>
    </xf>
    <xf numFmtId="0" fontId="5" fillId="0" borderId="19" xfId="0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4"/>
  <sheetViews>
    <sheetView tabSelected="1" zoomScale="75" zoomScaleNormal="110" workbookViewId="0">
      <pane ySplit="6" topLeftCell="A76" activePane="bottomLeft" state="frozen"/>
      <selection activeCell="E49" sqref="E49"/>
      <selection pane="bottomLeft" activeCell="H77" sqref="H77"/>
    </sheetView>
  </sheetViews>
  <sheetFormatPr defaultRowHeight="12.75"/>
  <cols>
    <col min="1" max="1" width="21" style="9" hidden="1" customWidth="1"/>
    <col min="2" max="2" width="15.7109375" style="53" customWidth="1"/>
    <col min="3" max="3" width="32.140625" style="42" customWidth="1"/>
    <col min="4" max="4" width="10.28515625" style="32" customWidth="1"/>
    <col min="5" max="5" width="14.5703125" style="9" bestFit="1" customWidth="1"/>
    <col min="6" max="6" width="9.85546875" style="9" bestFit="1" customWidth="1"/>
    <col min="7" max="7" width="14.28515625" style="9" customWidth="1"/>
    <col min="8" max="8" width="15" style="55" customWidth="1"/>
    <col min="9" max="9" width="12.140625" style="56" customWidth="1"/>
    <col min="10" max="10" width="7.140625" style="9" customWidth="1"/>
    <col min="11" max="11" width="11.42578125" style="35" customWidth="1"/>
    <col min="12" max="12" width="0.140625" style="9" customWidth="1"/>
    <col min="13" max="13" width="9.140625" style="9" hidden="1" customWidth="1"/>
    <col min="14" max="16384" width="9.140625" style="9"/>
  </cols>
  <sheetData>
    <row r="1" spans="1:13" s="1" customFormat="1">
      <c r="A1" s="1" t="s">
        <v>0</v>
      </c>
      <c r="B1" s="2"/>
      <c r="C1" s="3"/>
      <c r="D1" s="3"/>
      <c r="E1" s="4"/>
      <c r="F1" s="5" t="s">
        <v>2</v>
      </c>
      <c r="G1" s="5" t="s">
        <v>3</v>
      </c>
      <c r="H1" s="6" t="s">
        <v>4</v>
      </c>
      <c r="I1" s="7" t="s">
        <v>5</v>
      </c>
      <c r="J1" s="5"/>
      <c r="K1" s="8" t="s">
        <v>6</v>
      </c>
      <c r="L1" s="9"/>
    </row>
    <row r="2" spans="1:13">
      <c r="B2" s="10" t="s">
        <v>1</v>
      </c>
      <c r="C2" s="11"/>
      <c r="D2" s="12" t="s">
        <v>7</v>
      </c>
      <c r="E2" s="13" t="s">
        <v>4</v>
      </c>
      <c r="F2" s="13" t="s">
        <v>8</v>
      </c>
      <c r="G2" s="13" t="s">
        <v>9</v>
      </c>
      <c r="H2" s="14" t="s">
        <v>10</v>
      </c>
      <c r="I2" s="15" t="s">
        <v>11</v>
      </c>
      <c r="J2" s="13" t="s">
        <v>12</v>
      </c>
      <c r="K2" s="16" t="s">
        <v>13</v>
      </c>
    </row>
    <row r="3" spans="1:13" ht="13.5" customHeight="1" thickBot="1">
      <c r="A3" s="9" t="s">
        <v>14</v>
      </c>
      <c r="B3" s="17" t="s">
        <v>176</v>
      </c>
      <c r="C3" s="18" t="s">
        <v>15</v>
      </c>
      <c r="D3" s="19" t="s">
        <v>16</v>
      </c>
      <c r="E3" s="20" t="s">
        <v>17</v>
      </c>
      <c r="F3" s="20" t="s">
        <v>18</v>
      </c>
      <c r="G3" s="20" t="s">
        <v>19</v>
      </c>
      <c r="H3" s="21" t="s">
        <v>20</v>
      </c>
      <c r="I3" s="22" t="s">
        <v>21</v>
      </c>
      <c r="J3" s="20" t="s">
        <v>22</v>
      </c>
      <c r="K3" s="23" t="s">
        <v>23</v>
      </c>
    </row>
    <row r="4" spans="1:13" ht="13.5" thickBot="1">
      <c r="B4" s="24"/>
      <c r="C4" s="18"/>
      <c r="D4" s="19"/>
      <c r="E4" s="20"/>
      <c r="F4" s="20"/>
      <c r="G4" s="20"/>
      <c r="H4" s="21"/>
      <c r="I4" s="22"/>
      <c r="J4" s="20"/>
      <c r="K4" s="23"/>
    </row>
    <row r="5" spans="1:13" ht="13.5" thickBot="1">
      <c r="B5" s="25" t="s">
        <v>24</v>
      </c>
      <c r="C5" s="26" t="s">
        <v>25</v>
      </c>
      <c r="D5" s="27" t="s">
        <v>26</v>
      </c>
      <c r="E5" s="28" t="s">
        <v>27</v>
      </c>
      <c r="F5" s="28" t="s">
        <v>28</v>
      </c>
      <c r="G5" s="28" t="s">
        <v>29</v>
      </c>
      <c r="H5" s="28" t="s">
        <v>30</v>
      </c>
      <c r="I5" s="29" t="s">
        <v>31</v>
      </c>
      <c r="J5" s="28" t="s">
        <v>32</v>
      </c>
      <c r="K5" s="30" t="s">
        <v>33</v>
      </c>
    </row>
    <row r="6" spans="1:13" ht="3.95" customHeight="1">
      <c r="B6" s="31"/>
      <c r="C6" s="32"/>
      <c r="E6" s="33"/>
      <c r="F6" s="33"/>
      <c r="G6" s="33"/>
      <c r="H6" s="33"/>
      <c r="I6" s="34"/>
    </row>
    <row r="7" spans="1:13" s="38" customFormat="1">
      <c r="A7" s="36"/>
      <c r="B7" s="94" t="s">
        <v>34</v>
      </c>
      <c r="C7" s="95"/>
      <c r="D7" s="57"/>
      <c r="E7" s="58"/>
      <c r="F7" s="59"/>
      <c r="G7" s="58"/>
      <c r="H7" s="59"/>
      <c r="I7" s="58"/>
      <c r="J7" s="48"/>
      <c r="K7" s="60"/>
    </row>
    <row r="8" spans="1:13" s="37" customFormat="1" ht="25.5" hidden="1">
      <c r="A8" s="39"/>
      <c r="B8" s="48"/>
      <c r="C8" s="61" t="s">
        <v>35</v>
      </c>
      <c r="D8" s="57"/>
      <c r="E8" s="48"/>
      <c r="F8" s="48"/>
      <c r="G8" s="48"/>
      <c r="H8" s="48"/>
      <c r="I8" s="60"/>
      <c r="J8" s="48"/>
      <c r="K8" s="60"/>
      <c r="L8" s="38"/>
      <c r="M8" s="40"/>
    </row>
    <row r="9" spans="1:13" ht="14.25" customHeight="1">
      <c r="A9" s="41"/>
      <c r="B9" s="45" t="s">
        <v>36</v>
      </c>
      <c r="C9" s="45" t="s">
        <v>37</v>
      </c>
      <c r="D9" s="47" t="s">
        <v>38</v>
      </c>
      <c r="E9" s="62">
        <v>5</v>
      </c>
      <c r="F9" s="63">
        <v>1</v>
      </c>
      <c r="G9" s="64">
        <f t="shared" ref="G9:G16" si="0">(E9)*(F9)</f>
        <v>5</v>
      </c>
      <c r="H9" s="63">
        <v>12</v>
      </c>
      <c r="I9" s="62">
        <f t="shared" ref="I9:I16" si="1">(G9)*(H9)</f>
        <v>60</v>
      </c>
      <c r="J9" s="65">
        <v>50</v>
      </c>
      <c r="K9" s="90">
        <f t="shared" ref="K9:K16" si="2">(I9)*(J9)</f>
        <v>3000</v>
      </c>
    </row>
    <row r="10" spans="1:13" s="42" customFormat="1" ht="25.5">
      <c r="A10" s="41"/>
      <c r="B10" s="45" t="s">
        <v>39</v>
      </c>
      <c r="C10" s="45" t="s">
        <v>40</v>
      </c>
      <c r="D10" s="47" t="s">
        <v>38</v>
      </c>
      <c r="E10" s="67">
        <v>208</v>
      </c>
      <c r="F10" s="47">
        <v>1</v>
      </c>
      <c r="G10" s="68">
        <f t="shared" si="0"/>
        <v>208</v>
      </c>
      <c r="H10" s="47">
        <v>22</v>
      </c>
      <c r="I10" s="67">
        <f t="shared" si="1"/>
        <v>4576</v>
      </c>
      <c r="J10" s="45">
        <v>50</v>
      </c>
      <c r="K10" s="91">
        <f t="shared" si="2"/>
        <v>228800</v>
      </c>
    </row>
    <row r="11" spans="1:13" ht="25.5">
      <c r="A11" s="41"/>
      <c r="B11" s="45" t="s">
        <v>39</v>
      </c>
      <c r="C11" s="45" t="s">
        <v>41</v>
      </c>
      <c r="D11" s="47" t="s">
        <v>38</v>
      </c>
      <c r="E11" s="62">
        <v>492</v>
      </c>
      <c r="F11" s="63">
        <v>1</v>
      </c>
      <c r="G11" s="64">
        <f t="shared" si="0"/>
        <v>492</v>
      </c>
      <c r="H11" s="63">
        <v>9</v>
      </c>
      <c r="I11" s="62">
        <f t="shared" si="1"/>
        <v>4428</v>
      </c>
      <c r="J11" s="65">
        <v>50</v>
      </c>
      <c r="K11" s="90">
        <f t="shared" si="2"/>
        <v>221400</v>
      </c>
    </row>
    <row r="12" spans="1:13" ht="38.25">
      <c r="A12" s="41" t="s">
        <v>42</v>
      </c>
      <c r="B12" s="45" t="s">
        <v>43</v>
      </c>
      <c r="C12" s="45" t="s">
        <v>44</v>
      </c>
      <c r="D12" s="47" t="s">
        <v>38</v>
      </c>
      <c r="E12" s="62">
        <f>+E$10+E$11</f>
        <v>700</v>
      </c>
      <c r="F12" s="63">
        <v>1</v>
      </c>
      <c r="G12" s="64">
        <f t="shared" si="0"/>
        <v>700</v>
      </c>
      <c r="H12" s="63">
        <v>8</v>
      </c>
      <c r="I12" s="62">
        <f t="shared" si="1"/>
        <v>5600</v>
      </c>
      <c r="J12" s="65">
        <v>50</v>
      </c>
      <c r="K12" s="90">
        <f t="shared" si="2"/>
        <v>280000</v>
      </c>
    </row>
    <row r="13" spans="1:13" ht="25.5">
      <c r="A13" s="43"/>
      <c r="B13" s="45" t="s">
        <v>45</v>
      </c>
      <c r="C13" s="44" t="s">
        <v>158</v>
      </c>
      <c r="D13" s="47" t="s">
        <v>38</v>
      </c>
      <c r="E13" s="62">
        <v>43</v>
      </c>
      <c r="F13" s="63">
        <v>1</v>
      </c>
      <c r="G13" s="64">
        <f t="shared" si="0"/>
        <v>43</v>
      </c>
      <c r="H13" s="63">
        <v>24</v>
      </c>
      <c r="I13" s="62">
        <f t="shared" si="1"/>
        <v>1032</v>
      </c>
      <c r="J13" s="65">
        <v>50</v>
      </c>
      <c r="K13" s="90">
        <f t="shared" si="2"/>
        <v>51600</v>
      </c>
    </row>
    <row r="14" spans="1:13" ht="25.5">
      <c r="A14" s="41"/>
      <c r="B14" s="45" t="s">
        <v>46</v>
      </c>
      <c r="C14" s="45" t="s">
        <v>47</v>
      </c>
      <c r="D14" s="47" t="s">
        <v>38</v>
      </c>
      <c r="E14" s="62">
        <v>43</v>
      </c>
      <c r="F14" s="63">
        <v>1</v>
      </c>
      <c r="G14" s="64">
        <f t="shared" si="0"/>
        <v>43</v>
      </c>
      <c r="H14" s="63">
        <v>24</v>
      </c>
      <c r="I14" s="62">
        <f t="shared" si="1"/>
        <v>1032</v>
      </c>
      <c r="J14" s="65">
        <v>80</v>
      </c>
      <c r="K14" s="90">
        <f t="shared" si="2"/>
        <v>82560</v>
      </c>
    </row>
    <row r="15" spans="1:13" ht="25.5">
      <c r="A15" s="41"/>
      <c r="B15" s="45" t="s">
        <v>48</v>
      </c>
      <c r="C15" s="45" t="s">
        <v>159</v>
      </c>
      <c r="D15" s="47" t="s">
        <v>38</v>
      </c>
      <c r="E15" s="62">
        <v>165</v>
      </c>
      <c r="F15" s="63">
        <v>1</v>
      </c>
      <c r="G15" s="64">
        <f>(E15)*(F15)</f>
        <v>165</v>
      </c>
      <c r="H15" s="63">
        <v>12</v>
      </c>
      <c r="I15" s="62">
        <f>(G15)*(H15)</f>
        <v>1980</v>
      </c>
      <c r="J15" s="65">
        <v>80</v>
      </c>
      <c r="K15" s="90">
        <f>(I15)*(J15)</f>
        <v>158400</v>
      </c>
    </row>
    <row r="16" spans="1:13" ht="25.5">
      <c r="A16" s="41"/>
      <c r="B16" s="45" t="s">
        <v>46</v>
      </c>
      <c r="C16" s="45" t="s">
        <v>49</v>
      </c>
      <c r="D16" s="47" t="s">
        <v>38</v>
      </c>
      <c r="E16" s="62">
        <v>148</v>
      </c>
      <c r="F16" s="63">
        <v>1</v>
      </c>
      <c r="G16" s="64">
        <f t="shared" si="0"/>
        <v>148</v>
      </c>
      <c r="H16" s="63">
        <v>16</v>
      </c>
      <c r="I16" s="62">
        <f t="shared" si="1"/>
        <v>2368</v>
      </c>
      <c r="J16" s="65">
        <v>80</v>
      </c>
      <c r="K16" s="90">
        <f t="shared" si="2"/>
        <v>189440</v>
      </c>
    </row>
    <row r="17" spans="1:11" ht="25.5" customHeight="1">
      <c r="A17" s="41"/>
      <c r="B17" s="45" t="s">
        <v>48</v>
      </c>
      <c r="C17" s="45" t="s">
        <v>160</v>
      </c>
      <c r="D17" s="47" t="s">
        <v>38</v>
      </c>
      <c r="E17" s="62">
        <v>344</v>
      </c>
      <c r="F17" s="63">
        <v>1</v>
      </c>
      <c r="G17" s="64">
        <f>(E17)*(F17)</f>
        <v>344</v>
      </c>
      <c r="H17" s="63">
        <v>8</v>
      </c>
      <c r="I17" s="62">
        <f>(G17)*(H17)</f>
        <v>2752</v>
      </c>
      <c r="J17" s="65">
        <v>80</v>
      </c>
      <c r="K17" s="90">
        <f>(I17)*(J17)</f>
        <v>220160</v>
      </c>
    </row>
    <row r="18" spans="1:11" ht="38.25">
      <c r="A18" s="43"/>
      <c r="B18" s="45" t="s">
        <v>50</v>
      </c>
      <c r="C18" s="45" t="s">
        <v>51</v>
      </c>
      <c r="D18" s="47" t="s">
        <v>38</v>
      </c>
      <c r="E18" s="62">
        <v>463</v>
      </c>
      <c r="F18" s="63">
        <v>1</v>
      </c>
      <c r="G18" s="64">
        <f>(E18)*(F18)</f>
        <v>463</v>
      </c>
      <c r="H18" s="63">
        <v>16</v>
      </c>
      <c r="I18" s="62">
        <f>(G18)*(H18)</f>
        <v>7408</v>
      </c>
      <c r="J18" s="65">
        <v>50</v>
      </c>
      <c r="K18" s="90">
        <f>(I18)*(J18)</f>
        <v>370400</v>
      </c>
    </row>
    <row r="19" spans="1:11" ht="15" customHeight="1">
      <c r="A19" s="41"/>
      <c r="B19" s="45" t="s">
        <v>52</v>
      </c>
      <c r="C19" s="45" t="s">
        <v>53</v>
      </c>
      <c r="D19" s="47" t="s">
        <v>38</v>
      </c>
      <c r="E19" s="62">
        <v>625</v>
      </c>
      <c r="F19" s="63">
        <v>1</v>
      </c>
      <c r="G19" s="64">
        <f t="shared" ref="G19:G27" si="3">(E19)*(F19)</f>
        <v>625</v>
      </c>
      <c r="H19" s="63">
        <v>2</v>
      </c>
      <c r="I19" s="62">
        <f t="shared" ref="I19:I27" si="4">(G19)*(H19)</f>
        <v>1250</v>
      </c>
      <c r="J19" s="65">
        <v>50</v>
      </c>
      <c r="K19" s="90">
        <f t="shared" ref="K19:K27" si="5">(I19)*(J19)</f>
        <v>62500</v>
      </c>
    </row>
    <row r="20" spans="1:11" ht="15.75" customHeight="1">
      <c r="A20" s="41"/>
      <c r="B20" s="45" t="s">
        <v>54</v>
      </c>
      <c r="C20" s="45" t="s">
        <v>55</v>
      </c>
      <c r="D20" s="47" t="s">
        <v>38</v>
      </c>
      <c r="E20" s="62">
        <v>191</v>
      </c>
      <c r="F20" s="63">
        <v>1</v>
      </c>
      <c r="G20" s="64">
        <f t="shared" si="3"/>
        <v>191</v>
      </c>
      <c r="H20" s="63">
        <v>2</v>
      </c>
      <c r="I20" s="62">
        <f t="shared" si="4"/>
        <v>382</v>
      </c>
      <c r="J20" s="65">
        <v>50</v>
      </c>
      <c r="K20" s="90">
        <f t="shared" si="5"/>
        <v>19100</v>
      </c>
    </row>
    <row r="21" spans="1:11" ht="25.5">
      <c r="A21" s="41"/>
      <c r="B21" s="45" t="s">
        <v>56</v>
      </c>
      <c r="C21" s="45" t="s">
        <v>57</v>
      </c>
      <c r="D21" s="47" t="s">
        <v>38</v>
      </c>
      <c r="E21" s="62">
        <v>700</v>
      </c>
      <c r="F21" s="63">
        <v>1</v>
      </c>
      <c r="G21" s="64">
        <f>(E21)*(F21)</f>
        <v>700</v>
      </c>
      <c r="H21" s="63">
        <v>2</v>
      </c>
      <c r="I21" s="62">
        <f>(G21)*(H21)</f>
        <v>1400</v>
      </c>
      <c r="J21" s="65">
        <v>50</v>
      </c>
      <c r="K21" s="90">
        <f>(I21)*(J21)</f>
        <v>70000</v>
      </c>
    </row>
    <row r="22" spans="1:11">
      <c r="A22" s="41"/>
      <c r="B22" s="45" t="s">
        <v>58</v>
      </c>
      <c r="C22" s="45" t="s">
        <v>59</v>
      </c>
      <c r="D22" s="47" t="s">
        <v>38</v>
      </c>
      <c r="E22" s="62">
        <v>363</v>
      </c>
      <c r="F22" s="63">
        <v>1</v>
      </c>
      <c r="G22" s="64">
        <f t="shared" si="3"/>
        <v>363</v>
      </c>
      <c r="H22" s="63">
        <v>2</v>
      </c>
      <c r="I22" s="62">
        <f t="shared" si="4"/>
        <v>726</v>
      </c>
      <c r="J22" s="65">
        <v>50</v>
      </c>
      <c r="K22" s="90">
        <f t="shared" si="5"/>
        <v>36300</v>
      </c>
    </row>
    <row r="23" spans="1:11" ht="25.5">
      <c r="A23" s="41"/>
      <c r="B23" s="45" t="s">
        <v>60</v>
      </c>
      <c r="C23" s="45" t="s">
        <v>61</v>
      </c>
      <c r="D23" s="47" t="s">
        <v>38</v>
      </c>
      <c r="E23" s="62">
        <v>625</v>
      </c>
      <c r="F23" s="63">
        <v>1</v>
      </c>
      <c r="G23" s="64">
        <f t="shared" si="3"/>
        <v>625</v>
      </c>
      <c r="H23" s="63">
        <v>2</v>
      </c>
      <c r="I23" s="62">
        <f t="shared" si="4"/>
        <v>1250</v>
      </c>
      <c r="J23" s="65">
        <v>50</v>
      </c>
      <c r="K23" s="90">
        <f t="shared" si="5"/>
        <v>62500</v>
      </c>
    </row>
    <row r="24" spans="1:11" ht="25.5">
      <c r="A24" s="41"/>
      <c r="B24" s="45" t="s">
        <v>62</v>
      </c>
      <c r="C24" s="45" t="s">
        <v>63</v>
      </c>
      <c r="D24" s="47" t="s">
        <v>38</v>
      </c>
      <c r="E24" s="62">
        <v>700</v>
      </c>
      <c r="F24" s="63">
        <v>1</v>
      </c>
      <c r="G24" s="64">
        <f t="shared" si="3"/>
        <v>700</v>
      </c>
      <c r="H24" s="63">
        <v>2</v>
      </c>
      <c r="I24" s="62">
        <f t="shared" si="4"/>
        <v>1400</v>
      </c>
      <c r="J24" s="65">
        <v>50</v>
      </c>
      <c r="K24" s="90">
        <f t="shared" si="5"/>
        <v>70000</v>
      </c>
    </row>
    <row r="25" spans="1:11">
      <c r="A25" s="43"/>
      <c r="B25" s="45" t="s">
        <v>64</v>
      </c>
      <c r="C25" s="45" t="s">
        <v>65</v>
      </c>
      <c r="D25" s="45" t="s">
        <v>66</v>
      </c>
      <c r="E25" s="62">
        <v>700</v>
      </c>
      <c r="F25" s="63">
        <v>1</v>
      </c>
      <c r="G25" s="63">
        <f t="shared" si="3"/>
        <v>700</v>
      </c>
      <c r="H25" s="63">
        <v>6</v>
      </c>
      <c r="I25" s="69">
        <f t="shared" si="4"/>
        <v>4200</v>
      </c>
      <c r="J25" s="65">
        <v>50</v>
      </c>
      <c r="K25" s="90">
        <f t="shared" si="5"/>
        <v>210000</v>
      </c>
    </row>
    <row r="26" spans="1:11" ht="25.5">
      <c r="A26" s="46"/>
      <c r="B26" s="45" t="s">
        <v>67</v>
      </c>
      <c r="C26" s="45" t="s">
        <v>68</v>
      </c>
      <c r="D26" s="47" t="s">
        <v>38</v>
      </c>
      <c r="E26" s="63">
        <v>159</v>
      </c>
      <c r="F26" s="63">
        <v>1</v>
      </c>
      <c r="G26" s="70">
        <f t="shared" si="3"/>
        <v>159</v>
      </c>
      <c r="H26" s="63">
        <v>16</v>
      </c>
      <c r="I26" s="69">
        <f t="shared" si="4"/>
        <v>2544</v>
      </c>
      <c r="J26" s="65">
        <v>50</v>
      </c>
      <c r="K26" s="92">
        <f t="shared" si="5"/>
        <v>127200</v>
      </c>
    </row>
    <row r="27" spans="1:11" ht="25.5">
      <c r="A27" s="46"/>
      <c r="B27" s="45" t="s">
        <v>67</v>
      </c>
      <c r="C27" s="45" t="s">
        <v>69</v>
      </c>
      <c r="D27" s="47" t="s">
        <v>38</v>
      </c>
      <c r="E27" s="63">
        <v>451</v>
      </c>
      <c r="F27" s="63">
        <v>1</v>
      </c>
      <c r="G27" s="70">
        <f t="shared" si="3"/>
        <v>451</v>
      </c>
      <c r="H27" s="63">
        <v>8</v>
      </c>
      <c r="I27" s="69">
        <f t="shared" si="4"/>
        <v>3608</v>
      </c>
      <c r="J27" s="65">
        <v>50</v>
      </c>
      <c r="K27" s="92">
        <f t="shared" si="5"/>
        <v>180400</v>
      </c>
    </row>
    <row r="28" spans="1:11">
      <c r="A28" s="41"/>
      <c r="B28" s="45" t="s">
        <v>70</v>
      </c>
      <c r="C28" s="45" t="s">
        <v>71</v>
      </c>
      <c r="D28" s="47" t="s">
        <v>38</v>
      </c>
      <c r="E28" s="62">
        <v>10</v>
      </c>
      <c r="F28" s="63">
        <v>1</v>
      </c>
      <c r="G28" s="64">
        <f>(E28)*(F28)</f>
        <v>10</v>
      </c>
      <c r="H28" s="63">
        <v>2.5</v>
      </c>
      <c r="I28" s="62">
        <f>(G28)*(H28)</f>
        <v>25</v>
      </c>
      <c r="J28" s="65">
        <v>50</v>
      </c>
      <c r="K28" s="90">
        <f>(I28)*(J28)</f>
        <v>1250</v>
      </c>
    </row>
    <row r="29" spans="1:11">
      <c r="A29" s="41"/>
      <c r="B29" s="45" t="s">
        <v>72</v>
      </c>
      <c r="C29" s="45" t="s">
        <v>73</v>
      </c>
      <c r="D29" s="47" t="s">
        <v>38</v>
      </c>
      <c r="E29" s="62">
        <v>10</v>
      </c>
      <c r="F29" s="63">
        <v>1</v>
      </c>
      <c r="G29" s="64">
        <f>(E29)*(F29)</f>
        <v>10</v>
      </c>
      <c r="H29" s="63">
        <v>2</v>
      </c>
      <c r="I29" s="62">
        <f>(G29)*(H29)</f>
        <v>20</v>
      </c>
      <c r="J29" s="65">
        <v>50</v>
      </c>
      <c r="K29" s="90">
        <f>(I29)*(J29)</f>
        <v>1000</v>
      </c>
    </row>
    <row r="30" spans="1:11">
      <c r="A30" s="41"/>
      <c r="B30" s="45" t="s">
        <v>74</v>
      </c>
      <c r="C30" s="45" t="s">
        <v>75</v>
      </c>
      <c r="D30" s="47" t="s">
        <v>38</v>
      </c>
      <c r="E30" s="62">
        <v>12</v>
      </c>
      <c r="F30" s="63">
        <v>1</v>
      </c>
      <c r="G30" s="64">
        <f>(E30)*(F30)</f>
        <v>12</v>
      </c>
      <c r="H30" s="63">
        <v>2</v>
      </c>
      <c r="I30" s="62">
        <f>(G30)*(H30)</f>
        <v>24</v>
      </c>
      <c r="J30" s="65">
        <v>50</v>
      </c>
      <c r="K30" s="90">
        <f>(I30)*(J30)</f>
        <v>1200</v>
      </c>
    </row>
    <row r="31" spans="1:11">
      <c r="A31" s="41"/>
      <c r="B31" s="45" t="s">
        <v>76</v>
      </c>
      <c r="C31" s="45" t="s">
        <v>77</v>
      </c>
      <c r="D31" s="47" t="s">
        <v>38</v>
      </c>
      <c r="E31" s="62">
        <v>12</v>
      </c>
      <c r="F31" s="63">
        <v>1</v>
      </c>
      <c r="G31" s="64">
        <f t="shared" ref="G31:G50" si="6">(E31)*(F31)</f>
        <v>12</v>
      </c>
      <c r="H31" s="63">
        <v>2</v>
      </c>
      <c r="I31" s="62">
        <f t="shared" ref="I31:I50" si="7">(G31)*(H31)</f>
        <v>24</v>
      </c>
      <c r="J31" s="65">
        <v>50</v>
      </c>
      <c r="K31" s="90">
        <f t="shared" ref="K31:K50" si="8">(I31)*(J31)</f>
        <v>1200</v>
      </c>
    </row>
    <row r="32" spans="1:11">
      <c r="A32" s="41"/>
      <c r="B32" s="45" t="s">
        <v>78</v>
      </c>
      <c r="C32" s="45" t="s">
        <v>79</v>
      </c>
      <c r="D32" s="47" t="s">
        <v>38</v>
      </c>
      <c r="E32" s="62">
        <v>10</v>
      </c>
      <c r="F32" s="63">
        <v>1</v>
      </c>
      <c r="G32" s="64">
        <f t="shared" si="6"/>
        <v>10</v>
      </c>
      <c r="H32" s="63">
        <v>2</v>
      </c>
      <c r="I32" s="62">
        <f t="shared" si="7"/>
        <v>20</v>
      </c>
      <c r="J32" s="65">
        <v>50</v>
      </c>
      <c r="K32" s="90">
        <f t="shared" si="8"/>
        <v>1000</v>
      </c>
    </row>
    <row r="33" spans="1:11" ht="25.5">
      <c r="A33" s="41"/>
      <c r="B33" s="45" t="s">
        <v>80</v>
      </c>
      <c r="C33" s="45" t="s">
        <v>81</v>
      </c>
      <c r="D33" s="47" t="s">
        <v>38</v>
      </c>
      <c r="E33" s="62">
        <v>625</v>
      </c>
      <c r="F33" s="63">
        <v>1</v>
      </c>
      <c r="G33" s="64">
        <f t="shared" si="6"/>
        <v>625</v>
      </c>
      <c r="H33" s="63">
        <v>2</v>
      </c>
      <c r="I33" s="62">
        <f t="shared" si="7"/>
        <v>1250</v>
      </c>
      <c r="J33" s="65">
        <v>50</v>
      </c>
      <c r="K33" s="90">
        <f t="shared" si="8"/>
        <v>62500</v>
      </c>
    </row>
    <row r="34" spans="1:11">
      <c r="A34" s="41"/>
      <c r="B34" s="45" t="s">
        <v>82</v>
      </c>
      <c r="C34" s="45" t="s">
        <v>83</v>
      </c>
      <c r="D34" s="47" t="s">
        <v>38</v>
      </c>
      <c r="E34" s="62">
        <v>625</v>
      </c>
      <c r="F34" s="63">
        <v>1</v>
      </c>
      <c r="G34" s="64">
        <f t="shared" si="6"/>
        <v>625</v>
      </c>
      <c r="H34" s="63">
        <v>2</v>
      </c>
      <c r="I34" s="62">
        <f t="shared" si="7"/>
        <v>1250</v>
      </c>
      <c r="J34" s="65">
        <v>50</v>
      </c>
      <c r="K34" s="90">
        <f t="shared" si="8"/>
        <v>62500</v>
      </c>
    </row>
    <row r="35" spans="1:11">
      <c r="A35" s="41"/>
      <c r="B35" s="45" t="s">
        <v>84</v>
      </c>
      <c r="C35" s="45" t="s">
        <v>85</v>
      </c>
      <c r="D35" s="47" t="s">
        <v>38</v>
      </c>
      <c r="E35" s="62">
        <v>3</v>
      </c>
      <c r="F35" s="63">
        <v>1</v>
      </c>
      <c r="G35" s="64">
        <f>(E35)*(F35)</f>
        <v>3</v>
      </c>
      <c r="H35" s="63">
        <v>2</v>
      </c>
      <c r="I35" s="62">
        <f>(G35)*(H35)</f>
        <v>6</v>
      </c>
      <c r="J35" s="65">
        <v>50</v>
      </c>
      <c r="K35" s="90">
        <f>(I35)*(J35)</f>
        <v>300</v>
      </c>
    </row>
    <row r="36" spans="1:11" ht="28.5" customHeight="1">
      <c r="A36" s="41"/>
      <c r="B36" s="45" t="s">
        <v>86</v>
      </c>
      <c r="C36" s="45" t="s">
        <v>87</v>
      </c>
      <c r="D36" s="47" t="s">
        <v>38</v>
      </c>
      <c r="E36" s="62">
        <v>174</v>
      </c>
      <c r="F36" s="63">
        <v>1</v>
      </c>
      <c r="G36" s="64">
        <f>(E36)*(F36)</f>
        <v>174</v>
      </c>
      <c r="H36" s="63">
        <v>2</v>
      </c>
      <c r="I36" s="62">
        <f>(G36)*(H36)</f>
        <v>348</v>
      </c>
      <c r="J36" s="65">
        <v>50</v>
      </c>
      <c r="K36" s="90">
        <f>(I36)*(J36)</f>
        <v>17400</v>
      </c>
    </row>
    <row r="37" spans="1:11">
      <c r="A37" s="41"/>
      <c r="B37" s="45" t="s">
        <v>88</v>
      </c>
      <c r="C37" s="45" t="s">
        <v>89</v>
      </c>
      <c r="D37" s="47" t="s">
        <v>38</v>
      </c>
      <c r="E37" s="62">
        <v>451</v>
      </c>
      <c r="F37" s="63">
        <v>1</v>
      </c>
      <c r="G37" s="64">
        <f>(E37)*(F37)</f>
        <v>451</v>
      </c>
      <c r="H37" s="63">
        <v>1</v>
      </c>
      <c r="I37" s="62">
        <f>(G37)*(H37)</f>
        <v>451</v>
      </c>
      <c r="J37" s="65">
        <v>50</v>
      </c>
      <c r="K37" s="90">
        <f>(I37)*(J37)</f>
        <v>22550</v>
      </c>
    </row>
    <row r="38" spans="1:11" ht="25.5">
      <c r="A38" s="41" t="s">
        <v>90</v>
      </c>
      <c r="B38" s="45" t="s">
        <v>91</v>
      </c>
      <c r="C38" s="45" t="s">
        <v>92</v>
      </c>
      <c r="D38" s="47" t="s">
        <v>93</v>
      </c>
      <c r="E38" s="62">
        <v>625</v>
      </c>
      <c r="F38" s="63">
        <v>1</v>
      </c>
      <c r="G38" s="64">
        <f>(E38)*(F38)</f>
        <v>625</v>
      </c>
      <c r="H38" s="63">
        <v>2</v>
      </c>
      <c r="I38" s="62">
        <f>(G38)*(H38)</f>
        <v>1250</v>
      </c>
      <c r="J38" s="65">
        <v>50</v>
      </c>
      <c r="K38" s="90">
        <f>(I38)*(J38)</f>
        <v>62500</v>
      </c>
    </row>
    <row r="39" spans="1:11">
      <c r="A39" s="41"/>
      <c r="B39" s="45" t="s">
        <v>94</v>
      </c>
      <c r="C39" s="45" t="s">
        <v>95</v>
      </c>
      <c r="D39" s="47" t="s">
        <v>38</v>
      </c>
      <c r="E39" s="62">
        <v>625</v>
      </c>
      <c r="F39" s="63">
        <v>1</v>
      </c>
      <c r="G39" s="64">
        <f t="shared" si="6"/>
        <v>625</v>
      </c>
      <c r="H39" s="63">
        <v>2</v>
      </c>
      <c r="I39" s="62">
        <f t="shared" si="7"/>
        <v>1250</v>
      </c>
      <c r="J39" s="65">
        <v>50</v>
      </c>
      <c r="K39" s="90">
        <f t="shared" si="8"/>
        <v>62500</v>
      </c>
    </row>
    <row r="40" spans="1:11">
      <c r="A40" s="41"/>
      <c r="B40" s="45" t="s">
        <v>94</v>
      </c>
      <c r="C40" s="45" t="s">
        <v>96</v>
      </c>
      <c r="D40" s="47" t="s">
        <v>38</v>
      </c>
      <c r="E40" s="62">
        <v>625</v>
      </c>
      <c r="F40" s="63">
        <v>1</v>
      </c>
      <c r="G40" s="64">
        <f t="shared" si="6"/>
        <v>625</v>
      </c>
      <c r="H40" s="63">
        <v>2</v>
      </c>
      <c r="I40" s="62">
        <f t="shared" si="7"/>
        <v>1250</v>
      </c>
      <c r="J40" s="65">
        <v>50</v>
      </c>
      <c r="K40" s="90">
        <f t="shared" si="8"/>
        <v>62500</v>
      </c>
    </row>
    <row r="41" spans="1:11">
      <c r="A41" s="41"/>
      <c r="B41" s="45" t="s">
        <v>94</v>
      </c>
      <c r="C41" s="45" t="s">
        <v>97</v>
      </c>
      <c r="D41" s="47" t="s">
        <v>38</v>
      </c>
      <c r="E41" s="62">
        <v>625</v>
      </c>
      <c r="F41" s="63">
        <v>1</v>
      </c>
      <c r="G41" s="64">
        <f t="shared" si="6"/>
        <v>625</v>
      </c>
      <c r="H41" s="63">
        <v>2</v>
      </c>
      <c r="I41" s="62">
        <f t="shared" si="7"/>
        <v>1250</v>
      </c>
      <c r="J41" s="65">
        <v>50</v>
      </c>
      <c r="K41" s="90">
        <f t="shared" si="8"/>
        <v>62500</v>
      </c>
    </row>
    <row r="42" spans="1:11" ht="25.5">
      <c r="A42" s="41"/>
      <c r="B42" s="45" t="s">
        <v>98</v>
      </c>
      <c r="C42" s="45" t="s">
        <v>99</v>
      </c>
      <c r="D42" s="47" t="s">
        <v>38</v>
      </c>
      <c r="E42" s="62">
        <v>8</v>
      </c>
      <c r="F42" s="63">
        <v>1</v>
      </c>
      <c r="G42" s="64">
        <f>(E42)*(F42)</f>
        <v>8</v>
      </c>
      <c r="H42" s="63">
        <v>2</v>
      </c>
      <c r="I42" s="62">
        <f>(G42)*(H42)</f>
        <v>16</v>
      </c>
      <c r="J42" s="65">
        <v>50</v>
      </c>
      <c r="K42" s="90">
        <f>(I42)*(J42)</f>
        <v>800</v>
      </c>
    </row>
    <row r="43" spans="1:11">
      <c r="A43" s="41"/>
      <c r="B43" s="45" t="s">
        <v>100</v>
      </c>
      <c r="C43" s="45" t="s">
        <v>101</v>
      </c>
      <c r="D43" s="47" t="s">
        <v>38</v>
      </c>
      <c r="E43" s="62">
        <v>5</v>
      </c>
      <c r="F43" s="63">
        <v>1</v>
      </c>
      <c r="G43" s="64">
        <f t="shared" si="6"/>
        <v>5</v>
      </c>
      <c r="H43" s="63">
        <v>2</v>
      </c>
      <c r="I43" s="62">
        <f t="shared" si="7"/>
        <v>10</v>
      </c>
      <c r="J43" s="65">
        <v>50</v>
      </c>
      <c r="K43" s="90">
        <f t="shared" si="8"/>
        <v>500</v>
      </c>
    </row>
    <row r="44" spans="1:11">
      <c r="A44" s="41"/>
      <c r="B44" s="45" t="s">
        <v>102</v>
      </c>
      <c r="C44" s="45" t="s">
        <v>103</v>
      </c>
      <c r="D44" s="47" t="s">
        <v>38</v>
      </c>
      <c r="E44" s="62">
        <v>5</v>
      </c>
      <c r="F44" s="63">
        <v>1</v>
      </c>
      <c r="G44" s="64">
        <f t="shared" si="6"/>
        <v>5</v>
      </c>
      <c r="H44" s="63">
        <v>2</v>
      </c>
      <c r="I44" s="62">
        <f t="shared" si="7"/>
        <v>10</v>
      </c>
      <c r="J44" s="65">
        <v>50</v>
      </c>
      <c r="K44" s="90">
        <f t="shared" si="8"/>
        <v>500</v>
      </c>
    </row>
    <row r="45" spans="1:11">
      <c r="A45" s="41"/>
      <c r="B45" s="45" t="s">
        <v>104</v>
      </c>
      <c r="C45" s="45" t="s">
        <v>105</v>
      </c>
      <c r="D45" s="47" t="s">
        <v>38</v>
      </c>
      <c r="E45" s="62">
        <v>3</v>
      </c>
      <c r="F45" s="63">
        <v>1</v>
      </c>
      <c r="G45" s="64">
        <f t="shared" si="6"/>
        <v>3</v>
      </c>
      <c r="H45" s="63">
        <v>8</v>
      </c>
      <c r="I45" s="62">
        <f t="shared" si="7"/>
        <v>24</v>
      </c>
      <c r="J45" s="65">
        <v>50</v>
      </c>
      <c r="K45" s="90">
        <f t="shared" si="8"/>
        <v>1200</v>
      </c>
    </row>
    <row r="46" spans="1:11">
      <c r="A46" s="41"/>
      <c r="B46" s="45" t="s">
        <v>106</v>
      </c>
      <c r="C46" s="45" t="s">
        <v>107</v>
      </c>
      <c r="D46" s="47" t="s">
        <v>38</v>
      </c>
      <c r="E46" s="62">
        <v>3</v>
      </c>
      <c r="F46" s="63">
        <v>1</v>
      </c>
      <c r="G46" s="64">
        <f t="shared" si="6"/>
        <v>3</v>
      </c>
      <c r="H46" s="63">
        <v>2</v>
      </c>
      <c r="I46" s="62">
        <f t="shared" si="7"/>
        <v>6</v>
      </c>
      <c r="J46" s="65">
        <v>50</v>
      </c>
      <c r="K46" s="90">
        <f t="shared" si="8"/>
        <v>300</v>
      </c>
    </row>
    <row r="47" spans="1:11">
      <c r="A47" s="41"/>
      <c r="B47" s="45" t="s">
        <v>108</v>
      </c>
      <c r="C47" s="45" t="s">
        <v>109</v>
      </c>
      <c r="D47" s="47" t="s">
        <v>38</v>
      </c>
      <c r="E47" s="62">
        <v>5</v>
      </c>
      <c r="F47" s="63">
        <v>1</v>
      </c>
      <c r="G47" s="64">
        <f t="shared" si="6"/>
        <v>5</v>
      </c>
      <c r="H47" s="63">
        <v>2</v>
      </c>
      <c r="I47" s="62">
        <f t="shared" si="7"/>
        <v>10</v>
      </c>
      <c r="J47" s="65">
        <v>50</v>
      </c>
      <c r="K47" s="90">
        <f t="shared" si="8"/>
        <v>500</v>
      </c>
    </row>
    <row r="48" spans="1:11">
      <c r="A48" s="41"/>
      <c r="B48" s="45" t="s">
        <v>110</v>
      </c>
      <c r="C48" s="45" t="s">
        <v>111</v>
      </c>
      <c r="D48" s="47" t="s">
        <v>38</v>
      </c>
      <c r="E48" s="62">
        <v>25</v>
      </c>
      <c r="F48" s="63">
        <v>1</v>
      </c>
      <c r="G48" s="64">
        <f t="shared" si="6"/>
        <v>25</v>
      </c>
      <c r="H48" s="63">
        <v>2</v>
      </c>
      <c r="I48" s="62">
        <f t="shared" si="7"/>
        <v>50</v>
      </c>
      <c r="J48" s="65">
        <v>50</v>
      </c>
      <c r="K48" s="90">
        <f t="shared" si="8"/>
        <v>2500</v>
      </c>
    </row>
    <row r="49" spans="1:11">
      <c r="A49" s="41"/>
      <c r="B49" s="45" t="s">
        <v>110</v>
      </c>
      <c r="C49" s="45" t="s">
        <v>112</v>
      </c>
      <c r="D49" s="47" t="s">
        <v>38</v>
      </c>
      <c r="E49" s="62">
        <v>25</v>
      </c>
      <c r="F49" s="63">
        <v>1</v>
      </c>
      <c r="G49" s="64">
        <f t="shared" si="6"/>
        <v>25</v>
      </c>
      <c r="H49" s="63">
        <v>2</v>
      </c>
      <c r="I49" s="62">
        <f t="shared" si="7"/>
        <v>50</v>
      </c>
      <c r="J49" s="65">
        <v>50</v>
      </c>
      <c r="K49" s="90">
        <f t="shared" si="8"/>
        <v>2500</v>
      </c>
    </row>
    <row r="50" spans="1:11">
      <c r="A50" s="41"/>
      <c r="B50" s="45" t="s">
        <v>110</v>
      </c>
      <c r="C50" s="45" t="s">
        <v>113</v>
      </c>
      <c r="D50" s="47" t="s">
        <v>38</v>
      </c>
      <c r="E50" s="62">
        <v>20</v>
      </c>
      <c r="F50" s="63">
        <v>1</v>
      </c>
      <c r="G50" s="64">
        <f t="shared" si="6"/>
        <v>20</v>
      </c>
      <c r="H50" s="63">
        <v>2</v>
      </c>
      <c r="I50" s="62">
        <f t="shared" si="7"/>
        <v>40</v>
      </c>
      <c r="J50" s="65">
        <v>50</v>
      </c>
      <c r="K50" s="90">
        <f t="shared" si="8"/>
        <v>2000</v>
      </c>
    </row>
    <row r="51" spans="1:11">
      <c r="A51" s="41"/>
      <c r="B51" s="45" t="s">
        <v>114</v>
      </c>
      <c r="C51" s="45" t="s">
        <v>115</v>
      </c>
      <c r="D51" s="47" t="s">
        <v>38</v>
      </c>
      <c r="E51" s="62">
        <v>20</v>
      </c>
      <c r="F51" s="63">
        <v>1</v>
      </c>
      <c r="G51" s="64">
        <f>(E51)*(F51)</f>
        <v>20</v>
      </c>
      <c r="H51" s="63">
        <v>2</v>
      </c>
      <c r="I51" s="62">
        <f>(G51)*(H51)</f>
        <v>40</v>
      </c>
      <c r="J51" s="65">
        <v>50</v>
      </c>
      <c r="K51" s="90">
        <f>(I51)*(J51)</f>
        <v>2000</v>
      </c>
    </row>
    <row r="52" spans="1:11" ht="14.25" customHeight="1">
      <c r="A52" s="41"/>
      <c r="B52" s="48" t="s">
        <v>116</v>
      </c>
      <c r="C52" s="45"/>
      <c r="D52" s="47"/>
      <c r="E52" s="63"/>
      <c r="F52" s="63"/>
      <c r="G52" s="70"/>
      <c r="H52" s="63"/>
      <c r="I52" s="69"/>
      <c r="J52" s="65"/>
      <c r="K52" s="92"/>
    </row>
    <row r="53" spans="1:11" ht="25.5">
      <c r="A53" s="41"/>
      <c r="B53" s="45" t="s">
        <v>117</v>
      </c>
      <c r="C53" s="45" t="s">
        <v>118</v>
      </c>
      <c r="D53" s="47" t="s">
        <v>119</v>
      </c>
      <c r="E53" s="62">
        <v>50</v>
      </c>
      <c r="F53" s="63">
        <v>1</v>
      </c>
      <c r="G53" s="64">
        <f>(E53)*(F53)</f>
        <v>50</v>
      </c>
      <c r="H53" s="63">
        <v>2</v>
      </c>
      <c r="I53" s="62">
        <f>(G53)*(H53)</f>
        <v>100</v>
      </c>
      <c r="J53" s="65">
        <v>50</v>
      </c>
      <c r="K53" s="90">
        <f>(I53)*(J53)</f>
        <v>5000</v>
      </c>
    </row>
    <row r="54" spans="1:11" ht="25.5">
      <c r="A54" s="41"/>
      <c r="B54" s="45" t="s">
        <v>120</v>
      </c>
      <c r="C54" s="45" t="s">
        <v>161</v>
      </c>
      <c r="D54" s="47" t="s">
        <v>121</v>
      </c>
      <c r="E54" s="62">
        <v>650</v>
      </c>
      <c r="F54" s="63">
        <v>1</v>
      </c>
      <c r="G54" s="64">
        <f>(E54)*(F54)</f>
        <v>650</v>
      </c>
      <c r="H54" s="63">
        <v>3</v>
      </c>
      <c r="I54" s="62">
        <f>(G54)*(H54)</f>
        <v>1950</v>
      </c>
      <c r="J54" s="65">
        <v>50</v>
      </c>
      <c r="K54" s="90">
        <f>(I54)*(J54)</f>
        <v>97500</v>
      </c>
    </row>
    <row r="55" spans="1:11" ht="15" customHeight="1">
      <c r="A55" s="41"/>
      <c r="B55" s="45" t="s">
        <v>122</v>
      </c>
      <c r="C55" s="45" t="s">
        <v>123</v>
      </c>
      <c r="D55" s="47" t="s">
        <v>124</v>
      </c>
      <c r="E55" s="62">
        <v>80</v>
      </c>
      <c r="F55" s="63">
        <v>1</v>
      </c>
      <c r="G55" s="64">
        <f>(E55)*(F55)</f>
        <v>80</v>
      </c>
      <c r="H55" s="63">
        <v>0.5</v>
      </c>
      <c r="I55" s="62">
        <f>(G55)*(H55)</f>
        <v>40</v>
      </c>
      <c r="J55" s="65">
        <v>50</v>
      </c>
      <c r="K55" s="90">
        <f>(I55)*(J55)</f>
        <v>2000</v>
      </c>
    </row>
    <row r="56" spans="1:11" ht="25.5">
      <c r="A56" s="41"/>
      <c r="B56" s="45" t="s">
        <v>125</v>
      </c>
      <c r="C56" s="45" t="s">
        <v>126</v>
      </c>
      <c r="D56" s="47" t="s">
        <v>127</v>
      </c>
      <c r="E56" s="62">
        <v>625</v>
      </c>
      <c r="F56" s="63">
        <v>1</v>
      </c>
      <c r="G56" s="64">
        <f>(E56)*(F56)</f>
        <v>625</v>
      </c>
      <c r="H56" s="63">
        <v>1.5</v>
      </c>
      <c r="I56" s="62">
        <f>(G56)*(H56)</f>
        <v>937.5</v>
      </c>
      <c r="J56" s="65">
        <v>50</v>
      </c>
      <c r="K56" s="90">
        <f>(I56)*(J56)</f>
        <v>46875</v>
      </c>
    </row>
    <row r="57" spans="1:11">
      <c r="A57" s="41"/>
      <c r="B57" s="45" t="s">
        <v>128</v>
      </c>
      <c r="C57" s="45" t="s">
        <v>129</v>
      </c>
      <c r="D57" s="47" t="s">
        <v>130</v>
      </c>
      <c r="E57" s="62">
        <v>625</v>
      </c>
      <c r="F57" s="63">
        <v>1</v>
      </c>
      <c r="G57" s="64">
        <f>(E57)*(F57)</f>
        <v>625</v>
      </c>
      <c r="H57" s="63">
        <v>2</v>
      </c>
      <c r="I57" s="62">
        <f>(G57)*(H57)</f>
        <v>1250</v>
      </c>
      <c r="J57" s="65">
        <v>50</v>
      </c>
      <c r="K57" s="90">
        <f>(I57)*(J57)</f>
        <v>62500</v>
      </c>
    </row>
    <row r="58" spans="1:11" s="38" customFormat="1" ht="20.25" customHeight="1">
      <c r="A58" s="49"/>
      <c r="B58" s="71"/>
      <c r="C58" s="72" t="s">
        <v>131</v>
      </c>
      <c r="D58" s="73"/>
      <c r="E58" s="74"/>
      <c r="F58" s="75"/>
      <c r="G58" s="76">
        <f>SUM(G9:G57)</f>
        <v>13706</v>
      </c>
      <c r="H58" s="75"/>
      <c r="I58" s="76">
        <f>SUM(I9:I57)</f>
        <v>60947.5</v>
      </c>
      <c r="J58" s="77"/>
      <c r="K58" s="93">
        <f>SUM(K9:K57)</f>
        <v>3291335</v>
      </c>
    </row>
    <row r="59" spans="1:11" ht="0.75" customHeight="1" thickBot="1">
      <c r="A59" s="41"/>
      <c r="B59" s="78"/>
      <c r="C59" s="79"/>
      <c r="D59" s="80"/>
      <c r="E59" s="81">
        <v>1024</v>
      </c>
      <c r="F59" s="82"/>
      <c r="G59" s="81"/>
      <c r="H59" s="82"/>
      <c r="I59" s="81"/>
      <c r="J59" s="83"/>
      <c r="K59" s="84"/>
    </row>
    <row r="60" spans="1:11" ht="0.75" customHeight="1">
      <c r="A60" s="41"/>
      <c r="B60" s="78"/>
      <c r="C60" s="52"/>
      <c r="D60" s="85"/>
      <c r="E60" s="86">
        <v>1024</v>
      </c>
      <c r="F60" s="87"/>
      <c r="G60" s="86"/>
      <c r="H60" s="87"/>
      <c r="I60" s="86"/>
      <c r="J60" s="88"/>
      <c r="K60" s="89"/>
    </row>
    <row r="61" spans="1:11" ht="15" customHeight="1">
      <c r="A61" s="41"/>
      <c r="B61" s="78"/>
      <c r="C61" s="78"/>
      <c r="D61" s="85"/>
      <c r="E61" s="86"/>
      <c r="F61" s="87"/>
      <c r="G61" s="86"/>
      <c r="H61" s="87"/>
      <c r="I61" s="86"/>
      <c r="J61" s="88"/>
      <c r="K61" s="89"/>
    </row>
    <row r="62" spans="1:11" s="38" customFormat="1" ht="24.75" customHeight="1">
      <c r="A62" s="49"/>
      <c r="B62" s="96" t="s">
        <v>132</v>
      </c>
      <c r="C62" s="97"/>
      <c r="D62" s="98"/>
      <c r="E62" s="98"/>
      <c r="F62" s="98"/>
      <c r="G62" s="98"/>
      <c r="H62" s="98"/>
      <c r="I62" s="98"/>
      <c r="J62" s="98"/>
      <c r="K62" s="99"/>
    </row>
    <row r="63" spans="1:11" ht="25.5">
      <c r="A63" s="41"/>
      <c r="B63" s="65" t="s">
        <v>162</v>
      </c>
      <c r="C63" s="45" t="s">
        <v>163</v>
      </c>
      <c r="D63" s="45" t="s">
        <v>164</v>
      </c>
      <c r="E63" s="69">
        <v>685</v>
      </c>
      <c r="F63" s="63">
        <v>1</v>
      </c>
      <c r="G63" s="63">
        <f t="shared" ref="G63:G77" si="9">(E63)*(F63)</f>
        <v>685</v>
      </c>
      <c r="H63" s="63">
        <v>1</v>
      </c>
      <c r="I63" s="69">
        <f t="shared" ref="I63:I77" si="10">(G63)*(H63)</f>
        <v>685</v>
      </c>
      <c r="J63" s="65">
        <v>0</v>
      </c>
      <c r="K63" s="66">
        <f t="shared" ref="K63:K77" si="11">(I63)*(J63)</f>
        <v>0</v>
      </c>
    </row>
    <row r="64" spans="1:11" ht="25.5">
      <c r="A64" s="41"/>
      <c r="B64" s="65" t="s">
        <v>165</v>
      </c>
      <c r="C64" s="45" t="s">
        <v>166</v>
      </c>
      <c r="D64" s="45" t="s">
        <v>167</v>
      </c>
      <c r="E64" s="69">
        <v>685</v>
      </c>
      <c r="F64" s="63">
        <v>1</v>
      </c>
      <c r="G64" s="63">
        <f t="shared" si="9"/>
        <v>685</v>
      </c>
      <c r="H64" s="63">
        <v>3</v>
      </c>
      <c r="I64" s="69">
        <f t="shared" si="10"/>
        <v>2055</v>
      </c>
      <c r="J64" s="65">
        <v>0</v>
      </c>
      <c r="K64" s="66">
        <f t="shared" si="11"/>
        <v>0</v>
      </c>
    </row>
    <row r="65" spans="1:11" ht="25.5">
      <c r="A65" s="41"/>
      <c r="B65" s="65" t="s">
        <v>168</v>
      </c>
      <c r="C65" s="45" t="s">
        <v>169</v>
      </c>
      <c r="D65" s="45" t="s">
        <v>170</v>
      </c>
      <c r="E65" s="69">
        <v>685</v>
      </c>
      <c r="F65" s="63">
        <v>1</v>
      </c>
      <c r="G65" s="63">
        <f t="shared" si="9"/>
        <v>685</v>
      </c>
      <c r="H65" s="63">
        <v>0.25</v>
      </c>
      <c r="I65" s="69">
        <f t="shared" si="10"/>
        <v>171.25</v>
      </c>
      <c r="J65" s="65">
        <v>0</v>
      </c>
      <c r="K65" s="66">
        <f t="shared" si="11"/>
        <v>0</v>
      </c>
    </row>
    <row r="66" spans="1:11" ht="25.5">
      <c r="A66" s="41"/>
      <c r="B66" s="45" t="s">
        <v>133</v>
      </c>
      <c r="C66" s="45" t="s">
        <v>134</v>
      </c>
      <c r="D66" s="45" t="s">
        <v>135</v>
      </c>
      <c r="E66" s="63">
        <v>610</v>
      </c>
      <c r="F66" s="63">
        <v>1</v>
      </c>
      <c r="G66" s="63">
        <f t="shared" si="9"/>
        <v>610</v>
      </c>
      <c r="H66" s="63">
        <v>1</v>
      </c>
      <c r="I66" s="69">
        <f t="shared" si="10"/>
        <v>610</v>
      </c>
      <c r="J66" s="65">
        <v>0</v>
      </c>
      <c r="K66" s="66">
        <f t="shared" si="11"/>
        <v>0</v>
      </c>
    </row>
    <row r="67" spans="1:11" ht="25.5">
      <c r="A67" s="41"/>
      <c r="B67" s="45" t="s">
        <v>136</v>
      </c>
      <c r="C67" s="45" t="s">
        <v>137</v>
      </c>
      <c r="D67" s="47" t="s">
        <v>138</v>
      </c>
      <c r="E67" s="63">
        <v>685</v>
      </c>
      <c r="F67" s="63">
        <v>1</v>
      </c>
      <c r="G67" s="63">
        <f t="shared" si="9"/>
        <v>685</v>
      </c>
      <c r="H67" s="63">
        <v>0.16</v>
      </c>
      <c r="I67" s="69">
        <f t="shared" si="10"/>
        <v>109.60000000000001</v>
      </c>
      <c r="J67" s="65">
        <v>0</v>
      </c>
      <c r="K67" s="66">
        <f t="shared" si="11"/>
        <v>0</v>
      </c>
    </row>
    <row r="68" spans="1:11" ht="42" customHeight="1">
      <c r="A68" s="41"/>
      <c r="B68" s="45" t="s">
        <v>136</v>
      </c>
      <c r="C68" s="45" t="s">
        <v>139</v>
      </c>
      <c r="D68" s="47" t="s">
        <v>140</v>
      </c>
      <c r="E68" s="63">
        <v>685</v>
      </c>
      <c r="F68" s="63">
        <v>1</v>
      </c>
      <c r="G68" s="63">
        <f t="shared" si="9"/>
        <v>685</v>
      </c>
      <c r="H68" s="63">
        <v>0.25</v>
      </c>
      <c r="I68" s="69">
        <f t="shared" si="10"/>
        <v>171.25</v>
      </c>
      <c r="J68" s="65">
        <v>0</v>
      </c>
      <c r="K68" s="66">
        <f t="shared" si="11"/>
        <v>0</v>
      </c>
    </row>
    <row r="69" spans="1:11" ht="56.25" customHeight="1">
      <c r="A69" s="41"/>
      <c r="B69" s="45" t="s">
        <v>136</v>
      </c>
      <c r="C69" s="45" t="s">
        <v>175</v>
      </c>
      <c r="D69" s="47" t="s">
        <v>174</v>
      </c>
      <c r="E69" s="63">
        <v>625</v>
      </c>
      <c r="F69" s="63">
        <v>1</v>
      </c>
      <c r="G69" s="63">
        <f t="shared" si="9"/>
        <v>625</v>
      </c>
      <c r="H69" s="63">
        <v>0.25</v>
      </c>
      <c r="I69" s="69">
        <f t="shared" si="10"/>
        <v>156.25</v>
      </c>
      <c r="J69" s="65">
        <v>0</v>
      </c>
      <c r="K69" s="66">
        <f t="shared" si="11"/>
        <v>0</v>
      </c>
    </row>
    <row r="70" spans="1:11" ht="42" customHeight="1">
      <c r="A70" s="41"/>
      <c r="B70" s="65" t="s">
        <v>171</v>
      </c>
      <c r="C70" s="45" t="s">
        <v>172</v>
      </c>
      <c r="D70" s="45" t="s">
        <v>173</v>
      </c>
      <c r="E70" s="69">
        <v>685</v>
      </c>
      <c r="F70" s="63">
        <v>1</v>
      </c>
      <c r="G70" s="63">
        <f t="shared" si="9"/>
        <v>685</v>
      </c>
      <c r="H70" s="63">
        <v>0.25</v>
      </c>
      <c r="I70" s="69">
        <f t="shared" si="10"/>
        <v>171.25</v>
      </c>
      <c r="J70" s="65">
        <v>0</v>
      </c>
      <c r="K70" s="66">
        <f t="shared" si="11"/>
        <v>0</v>
      </c>
    </row>
    <row r="71" spans="1:11" ht="25.5">
      <c r="A71" s="41"/>
      <c r="B71" s="45" t="s">
        <v>136</v>
      </c>
      <c r="C71" s="45" t="s">
        <v>141</v>
      </c>
      <c r="D71" s="47" t="s">
        <v>142</v>
      </c>
      <c r="E71" s="63">
        <v>685</v>
      </c>
      <c r="F71" s="63">
        <v>1</v>
      </c>
      <c r="G71" s="63">
        <f t="shared" si="9"/>
        <v>685</v>
      </c>
      <c r="H71" s="63">
        <v>0.16</v>
      </c>
      <c r="I71" s="69">
        <f t="shared" si="10"/>
        <v>109.60000000000001</v>
      </c>
      <c r="J71" s="65">
        <v>0</v>
      </c>
      <c r="K71" s="66">
        <f t="shared" si="11"/>
        <v>0</v>
      </c>
    </row>
    <row r="72" spans="1:11" ht="25.5">
      <c r="A72" s="41"/>
      <c r="B72" s="45" t="s">
        <v>136</v>
      </c>
      <c r="C72" s="45" t="s">
        <v>143</v>
      </c>
      <c r="D72" s="47" t="s">
        <v>144</v>
      </c>
      <c r="E72" s="63">
        <v>685</v>
      </c>
      <c r="F72" s="63">
        <v>1</v>
      </c>
      <c r="G72" s="63">
        <f t="shared" si="9"/>
        <v>685</v>
      </c>
      <c r="H72" s="63">
        <v>0.25</v>
      </c>
      <c r="I72" s="69">
        <f t="shared" si="10"/>
        <v>171.25</v>
      </c>
      <c r="J72" s="65">
        <v>0</v>
      </c>
      <c r="K72" s="66">
        <f t="shared" si="11"/>
        <v>0</v>
      </c>
    </row>
    <row r="73" spans="1:11" ht="25.5">
      <c r="A73" s="41"/>
      <c r="B73" s="45" t="s">
        <v>145</v>
      </c>
      <c r="C73" s="45" t="s">
        <v>146</v>
      </c>
      <c r="D73" s="47" t="s">
        <v>147</v>
      </c>
      <c r="E73" s="62">
        <v>625</v>
      </c>
      <c r="F73" s="63">
        <v>1</v>
      </c>
      <c r="G73" s="64">
        <f t="shared" si="9"/>
        <v>625</v>
      </c>
      <c r="H73" s="63">
        <v>1</v>
      </c>
      <c r="I73" s="62">
        <f t="shared" si="10"/>
        <v>625</v>
      </c>
      <c r="J73" s="65">
        <v>0</v>
      </c>
      <c r="K73" s="66">
        <f t="shared" si="11"/>
        <v>0</v>
      </c>
    </row>
    <row r="74" spans="1:11" ht="25.5">
      <c r="A74" s="41"/>
      <c r="B74" s="45" t="s">
        <v>94</v>
      </c>
      <c r="C74" s="45" t="s">
        <v>148</v>
      </c>
      <c r="D74" s="47" t="s">
        <v>149</v>
      </c>
      <c r="E74" s="63">
        <v>625</v>
      </c>
      <c r="F74" s="63">
        <v>1</v>
      </c>
      <c r="G74" s="63">
        <f t="shared" si="9"/>
        <v>625</v>
      </c>
      <c r="H74" s="63">
        <v>0.16</v>
      </c>
      <c r="I74" s="69">
        <f t="shared" si="10"/>
        <v>100</v>
      </c>
      <c r="J74" s="65">
        <v>0</v>
      </c>
      <c r="K74" s="66">
        <f t="shared" si="11"/>
        <v>0</v>
      </c>
    </row>
    <row r="75" spans="1:11" ht="25.5">
      <c r="A75" s="41"/>
      <c r="B75" s="45" t="s">
        <v>150</v>
      </c>
      <c r="C75" s="45" t="s">
        <v>151</v>
      </c>
      <c r="D75" s="47" t="s">
        <v>152</v>
      </c>
      <c r="E75" s="62">
        <v>25</v>
      </c>
      <c r="F75" s="63">
        <v>1</v>
      </c>
      <c r="G75" s="64">
        <f t="shared" si="9"/>
        <v>25</v>
      </c>
      <c r="H75" s="63">
        <v>25</v>
      </c>
      <c r="I75" s="62">
        <f t="shared" si="10"/>
        <v>625</v>
      </c>
      <c r="J75" s="65">
        <v>0</v>
      </c>
      <c r="K75" s="66">
        <f t="shared" si="11"/>
        <v>0</v>
      </c>
    </row>
    <row r="76" spans="1:11" ht="25.5">
      <c r="A76" s="41"/>
      <c r="B76" s="45" t="s">
        <v>153</v>
      </c>
      <c r="C76" s="45" t="s">
        <v>154</v>
      </c>
      <c r="D76" s="47" t="s">
        <v>155</v>
      </c>
      <c r="E76" s="62">
        <v>25</v>
      </c>
      <c r="F76" s="63">
        <v>1</v>
      </c>
      <c r="G76" s="64">
        <f t="shared" si="9"/>
        <v>25</v>
      </c>
      <c r="H76" s="63">
        <v>0.33</v>
      </c>
      <c r="I76" s="62">
        <f t="shared" si="10"/>
        <v>8.25</v>
      </c>
      <c r="J76" s="65">
        <v>0</v>
      </c>
      <c r="K76" s="66">
        <f t="shared" si="11"/>
        <v>0</v>
      </c>
    </row>
    <row r="77" spans="1:11" ht="30" customHeight="1">
      <c r="A77" s="41"/>
      <c r="B77" s="45" t="s">
        <v>110</v>
      </c>
      <c r="C77" s="45" t="s">
        <v>156</v>
      </c>
      <c r="D77" s="47" t="s">
        <v>157</v>
      </c>
      <c r="E77" s="62">
        <v>25</v>
      </c>
      <c r="F77" s="63">
        <v>1</v>
      </c>
      <c r="G77" s="64">
        <f t="shared" si="9"/>
        <v>25</v>
      </c>
      <c r="H77" s="63">
        <v>0.5</v>
      </c>
      <c r="I77" s="62">
        <f t="shared" si="10"/>
        <v>12.5</v>
      </c>
      <c r="J77" s="65">
        <v>0</v>
      </c>
      <c r="K77" s="66">
        <f t="shared" si="11"/>
        <v>0</v>
      </c>
    </row>
    <row r="78" spans="1:11">
      <c r="A78" s="52"/>
      <c r="C78" s="38" t="s">
        <v>131</v>
      </c>
      <c r="E78" s="54"/>
      <c r="G78" s="54"/>
      <c r="I78" s="54"/>
      <c r="K78" s="51"/>
    </row>
    <row r="79" spans="1:11">
      <c r="A79" s="52"/>
      <c r="G79" s="50"/>
      <c r="I79" s="50"/>
      <c r="K79" s="51"/>
    </row>
    <row r="80" spans="1:1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</sheetData>
  <mergeCells count="2">
    <mergeCell ref="B7:C7"/>
    <mergeCell ref="B62:K62"/>
  </mergeCells>
  <phoneticPr fontId="0" type="noConversion"/>
  <printOptions gridLines="1"/>
  <pageMargins left="0.21" right="0.2" top="0.78" bottom="0.82" header="0.5" footer="0.5"/>
  <pageSetup scale="90" orientation="landscape" r:id="rId1"/>
  <headerFooter alignWithMargins="0">
    <oddHeader xml:space="preserve">&amp;CGuaranteed Loans - Section  9006 Program
7 CFR Part 4280-B </oddHeader>
    <oddFooter>Page &amp;P of &amp;N</oddFooter>
  </headerFooter>
  <rowBreaks count="1" manualBreakCount="1">
    <brk id="6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guaranteed loan</vt:lpstr>
      <vt:lpstr>'guaranteed loan'!Print_Area</vt:lpstr>
    </vt:vector>
  </TitlesOfParts>
  <Company>USDA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william.smith</dc:creator>
  <cp:lastModifiedBy>cheryl.thompson</cp:lastModifiedBy>
  <cp:lastPrinted>2010-01-29T16:17:46Z</cp:lastPrinted>
  <dcterms:created xsi:type="dcterms:W3CDTF">2008-04-26T16:19:00Z</dcterms:created>
  <dcterms:modified xsi:type="dcterms:W3CDTF">2010-02-04T13:38:09Z</dcterms:modified>
</cp:coreProperties>
</file>