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450" windowWidth="12000" windowHeight="6630" tabRatio="667" activeTab="10"/>
  </bookViews>
  <sheets>
    <sheet name="Contents" sheetId="1" r:id="rId1"/>
    <sheet name="Request Form" sheetId="2" r:id="rId2"/>
    <sheet name="A" sheetId="3" r:id="rId3"/>
    <sheet name="B1" sheetId="4" r:id="rId4"/>
    <sheet name="B2" sheetId="5" r:id="rId5"/>
    <sheet name="B3" sheetId="6" r:id="rId6"/>
    <sheet name="C" sheetId="7" r:id="rId7"/>
    <sheet name="D" sheetId="8" r:id="rId8"/>
    <sheet name="E1" sheetId="9" r:id="rId9"/>
    <sheet name="E2" sheetId="10" r:id="rId10"/>
    <sheet name="F" sheetId="11" r:id="rId11"/>
    <sheet name="G1" sheetId="12" r:id="rId12"/>
    <sheet name="G2" sheetId="13" r:id="rId13"/>
    <sheet name="G3" sheetId="14" r:id="rId14"/>
    <sheet name="H" sheetId="15" r:id="rId15"/>
    <sheet name="I" sheetId="16" r:id="rId16"/>
  </sheets>
  <definedNames>
    <definedName name="_xlnm.Print_Area" localSheetId="2">'A'!$B$1:$H$20</definedName>
    <definedName name="_xlnm.Print_Area" localSheetId="3">'B1'!$B$1:$F$36</definedName>
    <definedName name="_xlnm.Print_Area" localSheetId="7">'D'!$A$1:$T$23</definedName>
    <definedName name="_xlnm.Print_Area" localSheetId="8">'E1'!$A$1:$P$41</definedName>
    <definedName name="_xlnm.Print_Area" localSheetId="9">'E2'!$A$1:$G$41</definedName>
    <definedName name="_xlnm.Print_Area" localSheetId="10">'F'!$B$1:$P$27</definedName>
    <definedName name="_xlnm.Print_Area" localSheetId="14">'H'!$B$1:$L$25</definedName>
    <definedName name="_xlnm.Print_Area" localSheetId="15">'I'!$B$1:$K$11</definedName>
    <definedName name="_xlnm.Print_Titles" localSheetId="2">'A'!$1:$1</definedName>
    <definedName name="_xlnm.Print_Titles" localSheetId="11">'G1'!$A:$B</definedName>
    <definedName name="_xlnm.Print_Titles" localSheetId="12">'G2'!$A:$B</definedName>
    <definedName name="_xlnm.Print_Titles" localSheetId="13">'G3'!$A:$B</definedName>
  </definedNames>
  <calcPr fullCalcOnLoad="1"/>
</workbook>
</file>

<file path=xl/comments10.xml><?xml version="1.0" encoding="utf-8"?>
<comments xmlns="http://schemas.openxmlformats.org/spreadsheetml/2006/main">
  <authors>
    <author> </author>
  </authors>
  <commentList>
    <comment ref="B5" authorId="0">
      <text>
        <r>
          <rPr>
            <b/>
            <u val="single"/>
            <sz val="10"/>
            <rFont val="Tahoma"/>
            <family val="2"/>
          </rPr>
          <t>Activities Level Chart Categories</t>
        </r>
        <r>
          <rPr>
            <b/>
            <sz val="10"/>
            <rFont val="Tahoma"/>
            <family val="2"/>
          </rPr>
          <t xml:space="preserve">
Business - Equity Investments
Business Loans  - Community Organizations
Business Loans  - Non-Micro
Business Loans – Microenterprise
Consumer Loans
Home Purchase – 1st Mortgage
Home Purchase - Subordinate
Home Improvement
Real Estate-Commercial
Real Estate-AHD
Real Estate-Community Facilities
Savings/Share Accounts
Checking/Draft Accounts
Other
*AHD = Affordable Housing Development</t>
        </r>
      </text>
    </comment>
  </commentList>
</comments>
</file>

<file path=xl/comments11.xml><?xml version="1.0" encoding="utf-8"?>
<comments xmlns="http://schemas.openxmlformats.org/spreadsheetml/2006/main">
  <authors>
    <author> </author>
  </authors>
  <commentList>
    <comment ref="B7" authorId="0">
      <text>
        <r>
          <rPr>
            <b/>
            <u val="single"/>
            <sz val="10"/>
            <rFont val="Tahoma"/>
            <family val="2"/>
          </rPr>
          <t>Activities Level Chart Categories</t>
        </r>
        <r>
          <rPr>
            <b/>
            <sz val="10"/>
            <rFont val="Tahoma"/>
            <family val="2"/>
          </rPr>
          <t xml:space="preserve">
Business - Equity Investments
Business Loans  - Community Organizations
Business Loans  - Non-Micro
Business Loans – Microenterprise
Consumer Loans
Home Purchase – 1st Mortgage
Home Purchase - Subordinate
Home Improvement
Real Estate-Commercial
Real Estate-AHD
Real Estate-Community Facilities
Savings/Share Accounts
Checking/Draft Accounts
Other
*AHD = Affordable Housing Development</t>
        </r>
      </text>
    </comment>
  </commentList>
</comments>
</file>

<file path=xl/comments12.xml><?xml version="1.0" encoding="utf-8"?>
<comments xmlns="http://schemas.openxmlformats.org/spreadsheetml/2006/main">
  <authors>
    <author>lowev</author>
  </authors>
  <commentList>
    <comment ref="B6" authorId="0">
      <text>
        <r>
          <rPr>
            <sz val="10"/>
            <rFont val="Tahoma"/>
            <family val="2"/>
          </rPr>
          <t>Cash + Cash Equivalents, defined in CIIS, as Highly liquid, very safe investments which can be easily converted
into cash, such as Treasury Bills and money market funds.</t>
        </r>
      </text>
    </comment>
    <comment ref="B7" authorId="0">
      <text>
        <r>
          <rPr>
            <sz val="10"/>
            <rFont val="Tahoma"/>
            <family val="2"/>
          </rPr>
          <t>Enter Cash + Cash Equivalents available to cover current operating expenses and obligations.  This entry is used to calculate the Operating Liquidity Ratio.</t>
        </r>
      </text>
    </comment>
    <comment ref="B8" authorId="0">
      <text>
        <r>
          <rPr>
            <sz val="10"/>
            <rFont val="Tahoma"/>
            <family val="2"/>
          </rPr>
          <t xml:space="preserve">Enter the current portion (total principal due within 12 months) of the total outstanding loan portfolio at the end of a fiscal year.  Current (c) + Noncurrent (f) = Gross Loans Receivable, the aggregate dollar amount of all loans receivable without giving effect to any allowance for the collectability thereof (i.e. before deducting for Loan Loss Reserves). </t>
        </r>
      </text>
    </comment>
    <comment ref="B9" authorId="0">
      <text>
        <r>
          <rPr>
            <sz val="10"/>
            <rFont val="Tahoma"/>
            <family val="2"/>
          </rPr>
          <t>A lender's intent to provide a loan or equity investment to a borrower
evidenced with a legally binding document such as a note or commitment letter AND the lender has reserved cash, cash equivalents, or other assets to fund at a later date, but the lender has not yet disbursed. For example, a loan that has been approved, including provisional approval, by the Loan Committee but the borrower or investee has not yet signed a promissory note or has not received funds.</t>
        </r>
      </text>
    </comment>
    <comment ref="B10" authorId="0">
      <text>
        <r>
          <rPr>
            <sz val="10"/>
            <rFont val="Tahoma"/>
            <family val="2"/>
          </rPr>
          <t>Cash and other assets which can be converted to cash within the next 12 months.</t>
        </r>
      </text>
    </comment>
    <comment ref="B12" authorId="0">
      <text>
        <r>
          <rPr>
            <sz val="10"/>
            <rFont val="Tahoma"/>
            <family val="2"/>
          </rPr>
          <t>Funds set aside in the form of cash reserves or through accounting-based accrual reserves that serve as a cushion to
protect an organization against future losses. Loan Loss Reserves typically show up as a contra asset on a balance sheet. Loan Loss Reserves are not the expense listed on the income/expense statement.</t>
        </r>
      </text>
    </comment>
    <comment ref="F13" authorId="0">
      <text>
        <r>
          <rPr>
            <b/>
            <sz val="8"/>
            <color indexed="10"/>
            <rFont val="Tahoma"/>
            <family val="2"/>
          </rPr>
          <t>Credit Unions and Banks, Thrifts, and Holding Companies should NOT use this chart.  See Charts F2 and F3.</t>
        </r>
        <r>
          <rPr>
            <sz val="8"/>
            <color indexed="10"/>
            <rFont val="Tahoma"/>
            <family val="2"/>
          </rPr>
          <t xml:space="preserve">
</t>
        </r>
      </text>
    </comment>
    <comment ref="B18" authorId="0">
      <text>
        <r>
          <rPr>
            <sz val="10"/>
            <rFont val="Tahoma"/>
            <family val="2"/>
          </rPr>
          <t>Liabilities that are due to be paid within the next 12 months.</t>
        </r>
      </text>
    </comment>
    <comment ref="B20" authorId="0">
      <text>
        <r>
          <rPr>
            <sz val="10"/>
            <rFont val="Tahoma"/>
            <family val="2"/>
          </rPr>
          <t>Notes payable that may be used to support financial products, such as lending or equity investment activities. Adjusted Notes Payable is calculated by deducting from total notes payable, all notes payable that are specifically used for nonfinancing activities.  For example, if an organization has an outstanding mortgage on its office building, the outstanding principal should be deducted from total notes payable.</t>
        </r>
      </text>
    </comment>
    <comment ref="B27" authorId="0">
      <text>
        <r>
          <rPr>
            <sz val="10"/>
            <rFont val="Tahoma"/>
            <family val="2"/>
          </rPr>
          <t>Loan or other financial resources committed by third party funders to support an organization’s activities (e.g., undrawn lines of credit), which are available to, but which have not been drawn upon or otherwise utilized by such organization.  This measure excludes all grants or contributions committed by a third party funder to a nonprofit organization, but not yet disbursed to it.</t>
        </r>
      </text>
    </comment>
    <comment ref="B11" authorId="0">
      <text>
        <r>
          <rPr>
            <sz val="10"/>
            <rFont val="Tahoma"/>
            <family val="2"/>
          </rPr>
          <t xml:space="preserve">The noncurrent portion of the total outstanding loan portfolio at the end of a fiscal year.  Current (c) + Noncurrent (f) = Gross Loans Receivable, the aggregate dollar amount of all loans receivable without giving effect to any allowance for the collectability thereof (i.e. before deducting for Loan Loss Reserves). </t>
        </r>
      </text>
    </comment>
    <comment ref="B13" authorId="0">
      <text>
        <r>
          <rPr>
            <sz val="10"/>
            <rFont val="Tahoma"/>
            <family val="2"/>
          </rPr>
          <t>Enter the book value of any equity investments considered part of the Applicant's CDFI financing portfolio.</t>
        </r>
      </text>
    </comment>
    <comment ref="B14" authorId="0">
      <text>
        <r>
          <rPr>
            <sz val="10"/>
            <rFont val="Tahoma"/>
            <family val="2"/>
          </rPr>
          <t>Enter difference between book value of equity investment portfolio and original investment.</t>
        </r>
      </text>
    </comment>
    <comment ref="B15" authorId="0">
      <text>
        <r>
          <rPr>
            <sz val="10"/>
            <rFont val="Tahoma"/>
            <family val="2"/>
          </rPr>
          <t>Automatically calculated:  
Line (c+f+h) - (g+i)</t>
        </r>
        <r>
          <rPr>
            <sz val="8"/>
            <rFont val="Tahoma"/>
            <family val="0"/>
          </rPr>
          <t xml:space="preserve">
</t>
        </r>
      </text>
    </comment>
    <comment ref="B16" authorId="0">
      <text>
        <r>
          <rPr>
            <sz val="10"/>
            <rFont val="Tahoma"/>
            <family val="2"/>
          </rPr>
          <t>Enter as it appears on the balance sheet.</t>
        </r>
      </text>
    </comment>
    <comment ref="B21" authorId="0">
      <text>
        <r>
          <rPr>
            <sz val="10"/>
            <rFont val="Tahoma"/>
            <family val="2"/>
          </rPr>
          <t>Enter as it appears on the balance sheet.</t>
        </r>
      </text>
    </comment>
    <comment ref="B23" authorId="0">
      <text>
        <r>
          <rPr>
            <sz val="10"/>
            <rFont val="Tahoma"/>
            <family val="2"/>
          </rPr>
          <t>Enter the Applicant's amount of net assets that are permanently or temporarily restricted for lending or equity investment activities, and net assets that are unrestricted, that may be used, or are being used (e.g., loans receivable) to support lending or equity investment activities.</t>
        </r>
      </text>
    </comment>
    <comment ref="B24" authorId="0">
      <text>
        <r>
          <rPr>
            <sz val="10"/>
            <rFont val="Tahoma"/>
            <family val="2"/>
          </rPr>
          <t>Enter as it appears on the balance sheet.</t>
        </r>
      </text>
    </comment>
    <comment ref="B26" authorId="0">
      <text>
        <r>
          <rPr>
            <sz val="10"/>
            <rFont val="Tahoma"/>
            <family val="2"/>
          </rPr>
          <t>Loan or other financial resources committed by third party funders to support financing activities (e.g., loan packaging; co-investing), which are under the management or guidance of the Applicant but not recognized as an asset on the Applicant's balance sheet.  Report all available assets, regardless of whether deployed or not.</t>
        </r>
      </text>
    </comment>
  </commentList>
</comments>
</file>

<file path=xl/comments15.xml><?xml version="1.0" encoding="utf-8"?>
<comments xmlns="http://schemas.openxmlformats.org/spreadsheetml/2006/main">
  <authors>
    <author>lowev</author>
  </authors>
  <commentList>
    <comment ref="O3" authorId="0">
      <text>
        <r>
          <rPr>
            <b/>
            <sz val="10"/>
            <rFont val="Tahoma"/>
            <family val="2"/>
          </rPr>
          <t>Weighted average calculations can be found in columns P &amp; Q.  It is the sum of the proportional PARs for the 3 most recent fiscal years.  The propoprtional PAR for each year = (Total Portfolio / [sum of all 3 years total portfolio] * PAR%).</t>
        </r>
      </text>
    </comment>
  </commentList>
</comments>
</file>

<file path=xl/comments9.xml><?xml version="1.0" encoding="utf-8"?>
<comments xmlns="http://schemas.openxmlformats.org/spreadsheetml/2006/main">
  <authors>
    <author> </author>
  </authors>
  <commentList>
    <comment ref="B5" authorId="0">
      <text>
        <r>
          <rPr>
            <b/>
            <u val="single"/>
            <sz val="10"/>
            <rFont val="Tahoma"/>
            <family val="2"/>
          </rPr>
          <t>Activities Level Chart Categories</t>
        </r>
        <r>
          <rPr>
            <b/>
            <sz val="10"/>
            <rFont val="Tahoma"/>
            <family val="2"/>
          </rPr>
          <t xml:space="preserve">
Business - Equity Investments
Business Loans  - Community Organizations
Business Loans  - Non-Micro
Business Loans – Microenterprise
Consumer Loans
Home Purchase – 1st Mortgage
Home Purchase - Subordinate
Home Improvement
Real Estate-Commercial
Real Estate-AHD
Real Estate-Community Facilities
Savings/Share Accounts
Checking/Draft Accounts
Other
*AHD = Affordable Housing Development</t>
        </r>
      </text>
    </comment>
  </commentList>
</comments>
</file>

<file path=xl/sharedStrings.xml><?xml version="1.0" encoding="utf-8"?>
<sst xmlns="http://schemas.openxmlformats.org/spreadsheetml/2006/main" count="903" uniqueCount="479">
  <si>
    <r>
      <t>Instructions:</t>
    </r>
    <r>
      <rPr>
        <sz val="9"/>
        <rFont val="Arial"/>
        <family val="2"/>
      </rPr>
      <t xml:space="preserve"> This chart must be completed by any non-regulated (for- or non-profit) Applicant proposing to use retained earnings as a matching funds source. 
The Applicant must demonstrate in this chart that the proposed retained earnings meet the following criteria:
(1)  No federal funds are being proposed as part of the retained earnings.
(2)  Applicant is not double-counting match fund sources in Chart A (list of match fund sources).
(3)  Matching Funds meet applicable FY guidelines (see NOFA).</t>
    </r>
  </si>
  <si>
    <r>
      <t>LESS Income from Federal Sources</t>
    </r>
    <r>
      <rPr>
        <sz val="9"/>
        <rFont val="Arial"/>
        <family val="2"/>
      </rPr>
      <t xml:space="preserve">
(Itemize source and amount in the lines below.  Add additional lines as necessary)</t>
    </r>
  </si>
  <si>
    <r>
      <t xml:space="preserve">LESS Income listed as Matching Funds on Chart A 
</t>
    </r>
    <r>
      <rPr>
        <sz val="9"/>
        <rFont val="Arial"/>
        <family val="2"/>
      </rPr>
      <t>(Itemize source and amount in the lines below.  Add additional lines as necessary)</t>
    </r>
  </si>
  <si>
    <r>
      <t xml:space="preserve">LESS Total Expenses Associated with Lines B and C
</t>
    </r>
    <r>
      <rPr>
        <sz val="9"/>
        <rFont val="Arial"/>
        <family val="2"/>
      </rPr>
      <t>(Itemize source and amount in the lines below.  Add additional lines as necessary)</t>
    </r>
  </si>
  <si>
    <r>
      <t>(A)</t>
    </r>
    <r>
      <rPr>
        <sz val="10"/>
        <rFont val="Arial"/>
        <family val="2"/>
      </rPr>
      <t xml:space="preserve">:  Operating income for a nonprofit CDFI is limited to unrestricted revenue.  It includes revenue sources available for the day-to-day operating activities of the company, but excludes investment income.
</t>
    </r>
    <r>
      <rPr>
        <b/>
        <sz val="10"/>
        <rFont val="Arial"/>
        <family val="2"/>
      </rPr>
      <t>(C)</t>
    </r>
    <r>
      <rPr>
        <sz val="10"/>
        <rFont val="Arial"/>
        <family val="2"/>
      </rPr>
      <t>: Deduct the value of any grants, loans, etc., listed as match sources in Chart A and received in the applicable FY.
(</t>
    </r>
    <r>
      <rPr>
        <b/>
        <sz val="10"/>
        <rFont val="Arial"/>
        <family val="2"/>
      </rPr>
      <t>F)</t>
    </r>
    <r>
      <rPr>
        <sz val="10"/>
        <rFont val="Arial"/>
        <family val="2"/>
      </rPr>
      <t>:</t>
    </r>
    <r>
      <rPr>
        <b/>
        <sz val="10"/>
        <rFont val="Arial"/>
        <family val="2"/>
      </rPr>
      <t xml:space="preserve"> </t>
    </r>
    <r>
      <rPr>
        <sz val="10"/>
        <rFont val="Arial"/>
        <family val="2"/>
      </rPr>
      <t xml:space="preserve"> Only include those expense items charged against the income sources included on lines B and C.
</t>
    </r>
    <r>
      <rPr>
        <b/>
        <sz val="10"/>
        <rFont val="Arial"/>
        <family val="2"/>
      </rPr>
      <t>(I)</t>
    </r>
    <r>
      <rPr>
        <sz val="10"/>
        <rFont val="Arial"/>
        <family val="2"/>
      </rPr>
      <t>:  "Retained Earnings" is a term used on for-profit balance sheets.  For nonprofit CDFIs, the term is most equivalent to the unrestricted portion of Net Assets on the balance sheet.</t>
    </r>
  </si>
  <si>
    <t xml:space="preserve">By completing the attached Matching Fund charts, the Applicant certifies that the figures and information contained Charts A, B1, B2, and B3 submitted by the Applicant (as applicable) are true, complete, and accurate to the best of the Applicant’s knowledge. The funds that the Applicant proposes to use as Matching Funds in Chart A have not been used by the Applicant to satisfy a legal requirement under another Federal grant or award program.  All income received by the Applicant from Federal sources and from Matching Funds sources identified in Chart A during the applicable years is identified along with related expenses in Charts B1, B2, and B3 (as applicable). </t>
  </si>
  <si>
    <r>
      <t>Instructions:</t>
    </r>
    <r>
      <rPr>
        <sz val="12"/>
        <rFont val="Arial"/>
        <family val="2"/>
      </rPr>
      <t xml:space="preserve">  Yellow cells are automatically calculated based on entries made in the green cells.  Make entries in green cells only.  </t>
    </r>
  </si>
  <si>
    <t xml:space="preserve">Either Result Below Can Be Used </t>
  </si>
  <si>
    <r>
      <t>Instructions</t>
    </r>
    <r>
      <rPr>
        <sz val="10"/>
        <rFont val="Arial"/>
        <family val="2"/>
      </rPr>
      <t xml:space="preserve">:  Detailed instructions and a sample chart can be found in the Application instructions.  Review those carefully and have Matching Funds documents available when completing this chart.  Remember the following important points:
1)  Fill in only one "Amount" column for each row.  The date entry should correspond to the amount column and match status as explained in the Application instructions.
2)  If the Matching Funds are from a state and/or local government agency, Applicants must provide the contact name, title, and phone number of the Matching Funds source in the far right column.  Use same column for any additional comments relevant to the Matching Funds entry.  
3) The appropriate Retained Earnings calculator (charts B1, B2, or B3) must be completed if the Applicant  includes a Retained Earnings entry in this chart.
4)  If additional rows are needed insert them in the middle of the table so that the "Total" formulas are automatically updated.  </t>
    </r>
  </si>
  <si>
    <t>For Interest Rates: Provide the rate as a number (i.e. 4.5% rather than "LIBOR plus 3%").  Use the dropdown menu to describe the type of security required.</t>
  </si>
  <si>
    <r>
      <t>Instructions</t>
    </r>
    <r>
      <rPr>
        <sz val="11"/>
        <rFont val="Arial"/>
        <family val="2"/>
      </rPr>
      <t xml:space="preserve">:  Provide data for the aggregate loan portfolio in the first table.  Delinquency is defined as 90+ days past due.  Credit Union Applicants should report all delinquencies that fall within from the period "2 to &lt;6 months" up to "12 months and over."  The next two sections are </t>
    </r>
    <r>
      <rPr>
        <u val="single"/>
        <sz val="11"/>
        <rFont val="Arial"/>
        <family val="2"/>
      </rPr>
      <t>optional</t>
    </r>
    <r>
      <rPr>
        <sz val="11"/>
        <rFont val="Arial"/>
        <family val="2"/>
      </rPr>
      <t xml:space="preserve"> and allow the Applicant to provide portfolio data for up to two products within the portfolio.  Applicants may choose to use these tables to demonstrate how a particular product's delinquency figures impact the overall portfolio.  For example in one table the Applicant could summarize the business portfolio and in the 2nd the microenterprise portfolio.  Enter loan loss and loan reserve information in the final table.  Enter dollar amounts for applicable boxes.  Enter information in the green shaded cells only.</t>
    </r>
  </si>
  <si>
    <t>FY 2011 CDFI Program Combined Application</t>
  </si>
  <si>
    <t>FA Applicants Only</t>
  </si>
  <si>
    <t>TA Applicants Only</t>
  </si>
  <si>
    <t>FY 2011 CDFI Program Combined Application Request Form</t>
  </si>
  <si>
    <t>For the FY2011 Round, Certified CDFIs may only apply for Financial Assistance (FA), while Emerging (i.e. non-Certified) CDFIs may only apply for Technical Assistance.</t>
  </si>
  <si>
    <t>C. TA Request Summary Chart</t>
  </si>
  <si>
    <t>Identify all items and/or tasks to be financed with the TA grant.  A detailed description, justification, and explanation of the calculation methodology for the amount requested for each entry must be included in Question 3A of the CBP narrative.   Complete a separate entry for each individual use.  Insert more rows above the appropriate subtotal line if additional rows are needed.  Additional instructions can be found in the FY 2011 TA application.</t>
  </si>
  <si>
    <t>Requested TA may not be expended prior to September 2011</t>
  </si>
  <si>
    <t>A. Personnel (Salary &amp; Fringe)</t>
  </si>
  <si>
    <t>Under Name/Position, identify the staff person and title.  Under Computation, list the annual salary rate and the percentage to be covered by the requested TA grant (which should correspond to the percentage of time to be devoted to an identified project / task or for carrying out CDFI-related activities as described in the narrative justification).  In the next column, enter the amount of salary costs to be covered.  List the (annual) fringe rate in its own column.  The sub-total will calculate based on the percentage of salary covered and the fringe rate.</t>
  </si>
  <si>
    <t>Name/Position</t>
  </si>
  <si>
    <t>Computation</t>
  </si>
  <si>
    <t>Total Salary</t>
  </si>
  <si>
    <t>Fringe Rate</t>
  </si>
  <si>
    <t>Total Fringe</t>
  </si>
  <si>
    <t>Example: Loan Officer</t>
  </si>
  <si>
    <t>30% of $55,000 (1 year)</t>
  </si>
  <si>
    <t xml:space="preserve"> Personnel Sub-Total: </t>
  </si>
  <si>
    <t xml:space="preserve">B. Training </t>
  </si>
  <si>
    <t>List each training class or course funded by the TA grant separately by the name of the training.  Under Name of Training, identify the name of the training event.  Under Training Provider, identify the name of the training provider.  Under Computation, identify all items to be covered by the TA grant including costs of tuition, fees, training materials, and text books (travel, subsistence, and salary for staff attending the training should be reflected in the Travel and Personnel categories).  Under Cost, list the total cost computed for each training event calculated using the methodology described under Computation.</t>
  </si>
  <si>
    <t>Name of Training</t>
  </si>
  <si>
    <t>Training Provider</t>
  </si>
  <si>
    <t>Cost</t>
  </si>
  <si>
    <t>Ex: Credit Counseling Certification Course</t>
  </si>
  <si>
    <t>NeighborWorks</t>
  </si>
  <si>
    <t>2 attendees x $1,400 (tuition) + $100 (registration fee per person)</t>
  </si>
  <si>
    <t>Training Sub-Total:</t>
  </si>
  <si>
    <t>C. Travel</t>
  </si>
  <si>
    <t>List each travel expenses by purpose (e.g., consultant travel, staff to training, field interviews, advisory group meetings, etc.).   Under Location, identify the location of travel, if known.  Under Computation, show the basis of computation.  The computation must include: the length of the trip, the number of people traveling, and the unit costs involved (i.e., the cost of transportation, the cost of lodging, and the cost of subsistence).   Applicants that have indicated on Chart C that they will apply Federal travel policies must follow appropriate GSA rates.  Under Cost, list the total cost of each trip calculated using the methodology described under Computation.</t>
  </si>
  <si>
    <t>The following type of travel policies will be used by the Applicant:</t>
  </si>
  <si>
    <t>Federal</t>
  </si>
  <si>
    <t>Purpose of Travel</t>
  </si>
  <si>
    <t>Internal</t>
  </si>
  <si>
    <t>Ex: Credit Counseling Certification Course (NeighborWorks)</t>
  </si>
  <si>
    <t>Waco, TX</t>
  </si>
  <si>
    <t>2 attendees x $300 (airfare) + $30 (per diem for 5 days)</t>
  </si>
  <si>
    <t>Travel Sub-Total:</t>
  </si>
  <si>
    <t>D. Professional Services</t>
  </si>
  <si>
    <t xml:space="preserve">Professional Service fees covered by the TA grant cannot exceed the daily or hourly rate equivalent to the ES-4 federal salary if that service was not obtained through a competitive bid.  The current rates can be found at the Office of Personnel Management website at www.opm.gov.  If Applicant wants to contract with one entity without seeking competitive bids, please see Appendix _____ of the Application for rules governing "sole source" procurements. </t>
  </si>
  <si>
    <t xml:space="preserve">Itemize each cost by task performed or service provided.  Under Name of Provider, enter the name, if known, of the consultant/contractor. Under Task, enter a brief description of the services to be provided. Under Computation, show the basis for the total cost (e.g., hourly or daily fee times estimated time on the project).  </t>
  </si>
  <si>
    <t>The following type of procurement policies will be used by the Applicant:</t>
  </si>
  <si>
    <t>Name of Provider</t>
  </si>
  <si>
    <t>Task</t>
  </si>
  <si>
    <t xml:space="preserve">Computation </t>
  </si>
  <si>
    <t>Ex: Jane Smith</t>
  </si>
  <si>
    <t>Market Analysis</t>
  </si>
  <si>
    <t>$73.65 per hour x 10 hours.</t>
  </si>
  <si>
    <t>Ex: CDFI Consultants Inc.</t>
  </si>
  <si>
    <t>Underwriting Policies</t>
  </si>
  <si>
    <t>Competitive Bid Contract</t>
  </si>
  <si>
    <t>Professional Services Sub-Total:</t>
  </si>
  <si>
    <t>E. Materials, Supplies and Equipment</t>
  </si>
  <si>
    <t xml:space="preserve">List items by type (office supplies, postage, training materials, copying paper, etc).  Peripherals costing less than $250 should be added into the cost of the main item to be purchased (such as the computer or copier).  List computer software separately from computer hardware.  Under Computation, show the basis for the total cost (i.e., number of units times the per unit value).   </t>
  </si>
  <si>
    <t>Item</t>
  </si>
  <si>
    <t>Example: Desktop Computer</t>
  </si>
  <si>
    <t>2 computers x $1000.</t>
  </si>
  <si>
    <t>Materials and Supplies Sub-Total:</t>
  </si>
  <si>
    <t>F. Other Costs</t>
  </si>
  <si>
    <t>List items by cost category as descibed in OMB Circular A-122.  Under Expense, indicate the cost category as described in A-122.  Under Description, enter a brief explanation of the proposed use to be funded by the TA grant.  Under Computation, enter the basis of the computation including all associated direct costs.  Under Cost, enter the requested amount obtained using the calculation methodology under Computation.</t>
  </si>
  <si>
    <t>Ex: Memberships, subscriptions, and professional activity costs</t>
  </si>
  <si>
    <t xml:space="preserve">Subscription </t>
  </si>
  <si>
    <t>2 year subscription x $1000.</t>
  </si>
  <si>
    <t>Other Costs Sub-Total:</t>
  </si>
  <si>
    <t>Summary Totals by Category</t>
  </si>
  <si>
    <t>Budget Category</t>
  </si>
  <si>
    <t>Amount</t>
  </si>
  <si>
    <t>B. Training</t>
  </si>
  <si>
    <t>E. Materials / Supplies / Equipment</t>
  </si>
  <si>
    <t>TOTAL TA Budget</t>
  </si>
  <si>
    <t>All Applicants with Loan Portfolios</t>
  </si>
  <si>
    <r>
      <t>Total #  and % of Total to TM</t>
    </r>
    <r>
      <rPr>
        <sz val="10"/>
        <rFont val="Arial"/>
        <family val="2"/>
      </rPr>
      <t xml:space="preserve">:  Under the # sign enter the total number of transactions closed (or customers served in the case of Financial Services).  Under the % enter percent of those total transactions or customers that would be credited to the Applicant's Target Market.  </t>
    </r>
  </si>
  <si>
    <r>
      <t>Total $ and % of Total to TM</t>
    </r>
    <r>
      <rPr>
        <sz val="10"/>
        <rFont val="Arial"/>
        <family val="2"/>
      </rPr>
      <t xml:space="preserve">:  Under the $ sign indicate the total dollar amount of transactions (as applicable) closed for that year.  Under the % enter percentage of total $ amount that can be credited to the Applicant's Target Market.  </t>
    </r>
  </si>
  <si>
    <r>
      <t>Overview:</t>
    </r>
    <r>
      <rPr>
        <sz val="9"/>
        <rFont val="Arial"/>
        <family val="2"/>
      </rPr>
      <t xml:space="preserve">  This chart must be completed by any credit union Applicant proposing to use retaining earnings as a source of matching funds.  The Applicant's electronic signature provided upon submission of the SF-424 (application form) attests that all information reported in the Retained Earnings chart is accurate at the time of application.  To the extent possible, the Fund will verify the table entries against the Applicant's 5300 Report data, including the PCA Net Worth Calculation Worksheet.</t>
    </r>
  </si>
  <si>
    <r>
      <t xml:space="preserve">Options:  </t>
    </r>
    <r>
      <rPr>
        <sz val="9"/>
        <rFont val="Arial"/>
        <family val="2"/>
      </rPr>
      <t xml:space="preserve">Credit Unions have three options for calculating Retained Earnings:
(A) The increase in Retained Earnings over the Applicant's most recently completed fiscal year; 
(B) The annual average increase in Retained Earnings over the Applicant's three most recently completed fiscal years; or
(C) Retained Earnings accumulated since the Applicant's inception.  </t>
    </r>
  </si>
  <si>
    <r>
      <t xml:space="preserve">Eligibility:  </t>
    </r>
    <r>
      <rPr>
        <sz val="9"/>
        <rFont val="Arial"/>
        <family val="2"/>
      </rPr>
      <t>The Applicant must demonstrate in this chart that the proposed retained earnings meet the following criteria:
(1)  No federal funds are being proposed as part of the retained earnings.
(2)  Applicant is not double-counting match fund sources in Chart A (list of match fund sources).
(3)  Matching Funds meet applicable FY guidelines (see NOFA).</t>
    </r>
  </si>
  <si>
    <t xml:space="preserve">●  Complete green cells under each applicable column heading using line items from the Applicant's  5300 Call Reports and other historical accounting records.  Yellow cells automatically calculate based on entries made in the green cells.  </t>
  </si>
  <si>
    <r>
      <t>Additional Requirement for Option (C)</t>
    </r>
    <r>
      <rPr>
        <b/>
        <sz val="9"/>
        <rFont val="Arial"/>
        <family val="2"/>
      </rPr>
      <t xml:space="preserve">:  </t>
    </r>
    <r>
      <rPr>
        <sz val="9"/>
        <rFont val="Arial"/>
        <family val="2"/>
      </rPr>
      <t>For Insured Credit Unions using option (C), the Applicant must ALSO increase its member and/or non-member shares or total loans outstanding by an amount that is equal to the amount of Retained Earnings that is committed as Matching Funds by the end of the Awardee’s second performance period, as set forth in its Assistance Agreement. For example, if Retained Earnings since inception is equal to $50,000 and the Applicant designates the entire amount as match, the Applicant must increase its total member/non-member shares or loans outstanding by $50,000.  Note the following:</t>
    </r>
  </si>
  <si>
    <r>
      <t xml:space="preserve">●  An Applicant using option (C) </t>
    </r>
    <r>
      <rPr>
        <u val="single"/>
        <sz val="9"/>
        <rFont val="Arial"/>
        <family val="2"/>
      </rPr>
      <t>must</t>
    </r>
    <r>
      <rPr>
        <sz val="9"/>
        <rFont val="Arial"/>
        <family val="2"/>
      </rPr>
      <t xml:space="preserve"> discuss its strategy for raising the required shares or loans in Question #7 of the Comprehensive Business Plan component of the FY 2010 application.</t>
    </r>
  </si>
  <si>
    <r>
      <t xml:space="preserve">LESS Federal Funds included in line C above.
</t>
    </r>
    <r>
      <rPr>
        <sz val="8"/>
        <rFont val="Arial"/>
        <family val="2"/>
      </rPr>
      <t>Itemize source and amount in the lines below.  Add additional lines as necessary.</t>
    </r>
  </si>
  <si>
    <r>
      <t xml:space="preserve">LESS Matching Funds on Chart A included in line C above.
</t>
    </r>
    <r>
      <rPr>
        <sz val="8"/>
        <rFont val="Arial"/>
        <family val="2"/>
      </rPr>
      <t>Itemize source and amount in the lines below.  Add additional lines as necessary.</t>
    </r>
  </si>
  <si>
    <r>
      <t>Instructions:</t>
    </r>
    <r>
      <rPr>
        <sz val="9"/>
        <rFont val="Arial"/>
        <family val="2"/>
      </rPr>
      <t xml:space="preserve"> This chart must be completed by any bank, thrift, holding company Applicant proposing to use retained earnings as a matching funds source. 
The Applicant must demonstrate in this chart that the proposed retained earnings meet the following criteria:
(1)  No federal funds are being proposed as part of the retained earnings.
(2)  Applicant is not double-counting match fund sources in Chart A (list of match fund sources).
(3)  Matching Funds meet applicable FY guidelines (see NOFA).</t>
    </r>
  </si>
  <si>
    <r>
      <t xml:space="preserve">Retained earnings 
</t>
    </r>
    <r>
      <rPr>
        <sz val="9"/>
        <rFont val="Arial"/>
        <family val="2"/>
      </rPr>
      <t>(Line 16c from Holding Company report FR Y-9SP; line 20d from FR Y-9LP; Schedule RC, line 26a from Bank Call Report)</t>
    </r>
  </si>
  <si>
    <r>
      <t>Accumulated other comprehensive income</t>
    </r>
    <r>
      <rPr>
        <sz val="10"/>
        <rFont val="Arial"/>
        <family val="2"/>
      </rPr>
      <t xml:space="preserve"> 
</t>
    </r>
    <r>
      <rPr>
        <sz val="9"/>
        <rFont val="Arial"/>
        <family val="2"/>
      </rPr>
      <t>(Line 16d from Holding Company report FR Y-9SP; line 20e from TFR Y-9LP; Schedule RC, line 26b from Bank Call Report)</t>
    </r>
  </si>
  <si>
    <r>
      <t>Other noninterest income</t>
    </r>
    <r>
      <rPr>
        <sz val="10"/>
        <rFont val="Arial"/>
        <family val="2"/>
      </rPr>
      <t xml:space="preserve"> 
</t>
    </r>
    <r>
      <rPr>
        <sz val="9"/>
        <rFont val="Arial"/>
        <family val="2"/>
      </rPr>
      <t>(Schedule RI, TFR, line 5l from Call Report)</t>
    </r>
  </si>
  <si>
    <r>
      <t xml:space="preserve">LESS Income listed as Matching Funds on Chart A </t>
    </r>
    <r>
      <rPr>
        <sz val="11"/>
        <rFont val="Arial"/>
        <family val="2"/>
      </rPr>
      <t xml:space="preserve">
</t>
    </r>
    <r>
      <rPr>
        <sz val="9"/>
        <rFont val="Arial"/>
        <family val="2"/>
      </rPr>
      <t>(Itemize source and amount in the lines below.  Add additional lines as necessary)</t>
    </r>
  </si>
  <si>
    <r>
      <t>Instructions</t>
    </r>
    <r>
      <rPr>
        <sz val="11"/>
        <rFont val="Arial"/>
        <family val="2"/>
      </rPr>
      <t>: Use this chart to identify the characteristics of borrowers or end recipients of the products provided by the Applicant.  Information on the aggregate activites is mandatory.  Applicants have the option of distinguishing up to three specific activities; select activity from the options in the "Activity" column dropdown menu.  For each activity, identify total % of borrowers or end users according to each category.  For activites such as Community Facilities lending, Multifamily lending, etc. report on the ultimate end-user or end-recipient of the completed project.  Discuss any "Other" categories in the CBP narrative.  Provide estimates if exact figures are not available.  Leave box blank if not applicable.</t>
    </r>
  </si>
  <si>
    <t>Home Mortgage</t>
  </si>
  <si>
    <r>
      <t>Instructions</t>
    </r>
    <r>
      <rPr>
        <sz val="11"/>
        <rFont val="Arial"/>
        <family val="2"/>
      </rPr>
      <t>: Use this chart to detail the primary Financial Products provided by the Applicant.  Select general category and sub-category from the dropdown menu.  Report actual figures.  Provide relevant details about financial products in the CBP narrative.</t>
    </r>
  </si>
  <si>
    <r>
      <t>Instructions</t>
    </r>
    <r>
      <rPr>
        <sz val="11"/>
        <rFont val="Arial"/>
        <family val="2"/>
      </rPr>
      <t>: Use this chart to detail the primary Financial Products provided by the Applicant.  Report actual figures.  Provide relevant details about financial services in the CBP narrative.</t>
    </r>
  </si>
  <si>
    <r>
      <t>Instructions</t>
    </r>
    <r>
      <rPr>
        <sz val="10"/>
        <rFont val="Arial"/>
        <family val="2"/>
      </rPr>
      <t>: Use this chart to identify up to five primary Financial Products and/or Financial Services provided by the Applicant.  Select activity from the options in the "Activity" column dropdown menu.  For each activity, identify total # and % of total provided to Target Market. Report actual figures for the 3 most recently completed fiscal years.  Report projected activity for the current fiscal year and the next three fiscal years.  If the Applicant is a start-up, enter information on its parent or its own activities (if it has applicable activities), or N/A if it has not yet started to provide financial products or services.  Provide details about each activity in the CBP, Business Strategy, question #4 narrative.</t>
    </r>
  </si>
  <si>
    <r>
      <t>Filling in the Chart</t>
    </r>
    <r>
      <rPr>
        <sz val="10"/>
        <rFont val="Arial"/>
        <family val="2"/>
      </rPr>
      <t>:  The historic section of the Financial Data Input Chart requires actual financial data from audited or reviewed Financial Statements (or internally generated financial statements if audited or reviewed Financial Statements are not available) for the last three completed fiscal years (or for as many years as the Applicant has been in operation, if less than three years).   The projected section of the Financial Data Input Chart should include financial projections for the next four fiscal years, including the current fiscal year.  The Applicant should assume receipt of the requested Financial Assistance award in FY 2006, and include its Matching Funds in its projected financial performance.  Note, the top portion of the chart does not include any formulas.  See the Glossary for definitions of terms in Italics.</t>
    </r>
  </si>
  <si>
    <r>
      <t>Ratio Results</t>
    </r>
    <r>
      <rPr>
        <sz val="10"/>
        <rFont val="Arial"/>
        <family val="2"/>
      </rPr>
      <t xml:space="preserve">:  Based on the data entered into the </t>
    </r>
    <r>
      <rPr>
        <u val="single"/>
        <sz val="10"/>
        <rFont val="Arial"/>
        <family val="2"/>
      </rPr>
      <t>Financial Data Input Chart</t>
    </r>
    <r>
      <rPr>
        <sz val="10"/>
        <rFont val="Arial"/>
        <family val="2"/>
      </rPr>
      <t xml:space="preserve">, specific performance ratios are automatically calculated in the </t>
    </r>
    <r>
      <rPr>
        <u val="single"/>
        <sz val="10"/>
        <rFont val="Arial"/>
        <family val="2"/>
      </rPr>
      <t>Key Financial Trends and Ratios table at the bottom.</t>
    </r>
    <r>
      <rPr>
        <sz val="10"/>
        <rFont val="Arial"/>
        <family val="2"/>
      </rPr>
      <t xml:space="preserve">  That table will  calculate the Applicant's historic and projected ratios.  These results are to be compared to the MPS ratios on page ___ of the application to respond to the Financial Health and Viability questions of the CBP.</t>
    </r>
  </si>
  <si>
    <r>
      <t xml:space="preserve">Non-Regulated Applicant </t>
    </r>
    <r>
      <rPr>
        <b/>
        <sz val="14"/>
        <rFont val="Arial"/>
        <family val="2"/>
      </rPr>
      <t>Financial Data Input Chart</t>
    </r>
  </si>
  <si>
    <r>
      <t xml:space="preserve">Credit Union Applicant </t>
    </r>
    <r>
      <rPr>
        <b/>
        <sz val="14"/>
        <rFont val="Arial"/>
        <family val="2"/>
      </rPr>
      <t>Financial Data Input Chart</t>
    </r>
  </si>
  <si>
    <r>
      <t xml:space="preserve">Bank/Thrift/ Holding Co.  </t>
    </r>
    <r>
      <rPr>
        <b/>
        <sz val="14"/>
        <rFont val="Arial"/>
        <family val="2"/>
      </rPr>
      <t>Financial Data Input Chart</t>
    </r>
  </si>
  <si>
    <t>Activities Level Chart Categories</t>
  </si>
  <si>
    <t>3-Year Historic Ratios</t>
  </si>
  <si>
    <t>3-Year Projected Ratios</t>
  </si>
  <si>
    <t>Retained Earnings Increase from Most Recent FYEnd</t>
  </si>
  <si>
    <t>Subtotal: Adjusted Operating Income/Revenue</t>
  </si>
  <si>
    <t>Subtotal: Adjusted Operating Expenses</t>
  </si>
  <si>
    <t>J</t>
  </si>
  <si>
    <t>K</t>
  </si>
  <si>
    <t>Notes for Line Items</t>
  </si>
  <si>
    <t>Business - Equity Investments</t>
  </si>
  <si>
    <t>Business Loans  - Non-Micro</t>
  </si>
  <si>
    <t>Business Loans – Microenterprise</t>
  </si>
  <si>
    <t>Checking/Draft Accounts</t>
  </si>
  <si>
    <t>Total Outstanding Equity Investment Portfolio</t>
  </si>
  <si>
    <t>Financial Health and Viability - MPS Ratios</t>
  </si>
  <si>
    <t xml:space="preserve">Investments w/ Maturity or repricing period of less than 1 year </t>
  </si>
  <si>
    <t xml:space="preserve">Less:  Allowance for Loan &amp; Lease Losses </t>
  </si>
  <si>
    <t xml:space="preserve">Appropriation for Non-Conforming Investments (state-charted credit unions) </t>
  </si>
  <si>
    <t>Net Income (unless this amount is already included in Undivided Earnings)</t>
  </si>
  <si>
    <t>Cash and balances due from depository institutions</t>
  </si>
  <si>
    <t>Short-term investments</t>
  </si>
  <si>
    <t xml:space="preserve">Loans and Leases, net of unearned income </t>
  </si>
  <si>
    <t>Average Assets, year-to-date</t>
  </si>
  <si>
    <t>Long Term Assets</t>
  </si>
  <si>
    <t>Interest-bearing deposits</t>
  </si>
  <si>
    <t>Total Deposits</t>
  </si>
  <si>
    <t>Non-Core Liabilities</t>
  </si>
  <si>
    <t>Other Liabilities</t>
  </si>
  <si>
    <t>Total Liabilities</t>
  </si>
  <si>
    <t>Equity Capital</t>
  </si>
  <si>
    <t xml:space="preserve">Perpetual preferred stock </t>
  </si>
  <si>
    <t>Common Stock</t>
  </si>
  <si>
    <t>Surplus</t>
  </si>
  <si>
    <t>Undivided Profits</t>
  </si>
  <si>
    <t>Tier 1 Capital</t>
  </si>
  <si>
    <t>Tier 2 Capital</t>
  </si>
  <si>
    <t>Total Equity Capital</t>
  </si>
  <si>
    <t>Income (loss) before income taxes and extraordinary items and other adjustments</t>
  </si>
  <si>
    <t>Net Income (loss)</t>
  </si>
  <si>
    <t>Tier 1 Leverage Capital Ratio</t>
  </si>
  <si>
    <t>Earnings Ratio</t>
  </si>
  <si>
    <t>Asset Liability Management Ratio</t>
  </si>
  <si>
    <t>Equity</t>
  </si>
  <si>
    <t xml:space="preserve">Cash on Hand </t>
  </si>
  <si>
    <t xml:space="preserve">Cash on Deposit </t>
  </si>
  <si>
    <t xml:space="preserve">Cash Equivalents </t>
  </si>
  <si>
    <t xml:space="preserve">Total Investments </t>
  </si>
  <si>
    <t xml:space="preserve">Total Loans and Leases </t>
  </si>
  <si>
    <t xml:space="preserve">Total Assets </t>
  </si>
  <si>
    <t xml:space="preserve">Total Borrowings </t>
  </si>
  <si>
    <t xml:space="preserve">Accrued Dividends &amp; Interest Payable in Shares and Deposits </t>
  </si>
  <si>
    <t>B2. Retained Earnings Calculator Chart for Credit Unions</t>
  </si>
  <si>
    <t xml:space="preserve">B </t>
  </si>
  <si>
    <t xml:space="preserve">Accounts Payable and Other Liabilities </t>
  </si>
  <si>
    <t xml:space="preserve">Deployment Ratio </t>
  </si>
  <si>
    <t xml:space="preserve">Asset Liability Management </t>
  </si>
  <si>
    <t>Who Needs to Complete…</t>
  </si>
  <si>
    <t>Total number of Equity Investments and combined value of investments</t>
  </si>
  <si>
    <t>Actual Rate of Return (During period shown on chart).</t>
  </si>
  <si>
    <r>
      <t>Instructions</t>
    </r>
    <r>
      <rPr>
        <sz val="12"/>
        <rFont val="Arial"/>
        <family val="2"/>
      </rPr>
      <t>: This table should be completed for all Equity Investments.  Complete the green-shaded cells only.  Enter information on your Equity Investment portfolio as of the last day of your organization's fiscal year for the last three years (if applicable), and the current year to date.  Follow-on investments into the same company should be counted as unique investments.</t>
    </r>
  </si>
  <si>
    <t>Aggregate Portfolio</t>
  </si>
  <si>
    <t>Delinquent Portfolio</t>
  </si>
  <si>
    <t>Chart</t>
  </si>
  <si>
    <t>Any of the Results Below Can Be Used As Match:</t>
  </si>
  <si>
    <t>Retained Earnings Increase from Most Recent FYEnd:</t>
  </si>
  <si>
    <t>Total Portfolio-at-Risk (b / a) </t>
  </si>
  <si>
    <t>Optional Product:</t>
  </si>
  <si>
    <t>Request Form</t>
  </si>
  <si>
    <t>Total Outstanding Loan Portfolio</t>
  </si>
  <si>
    <t>Net Write-Offs or Net Charge-Offs </t>
  </si>
  <si>
    <t>Annual Net Loan Loss Ratio (B/A) </t>
  </si>
  <si>
    <t>Loan Loss Reserve (cash) </t>
  </si>
  <si>
    <t>Loan Loss Reserve (accrual) </t>
  </si>
  <si>
    <t>Loan Loss Reserve Ratio ((D + E) / A)) </t>
  </si>
  <si>
    <t>Loan Loss and Loan Reserve History for Aggregate Portfolio</t>
  </si>
  <si>
    <t xml:space="preserve">Equity Investments exited during the year </t>
  </si>
  <si>
    <t xml:space="preserve">A positive result in either of line J Col 3 or Line K Col 3 can be proposed as "Retained Earnings" match in Chart A.  </t>
  </si>
  <si>
    <t>Bank, thrift, and holding company Applicants have two options for calculating Retained Earnings:
(A) The increase in Retained Earnings over the Applicant's most recently completed fiscal year; or
(B) The annual average increase in Retained Earnings over the Applicant's three most recently completed fiscal years.</t>
  </si>
  <si>
    <t>Customer Profile Chart</t>
  </si>
  <si>
    <t>Income Characteristics</t>
  </si>
  <si>
    <t>Gender Characteristics</t>
  </si>
  <si>
    <t>Racial/Ethnic Characteristics</t>
  </si>
  <si>
    <t>● The chart assumes the Applicant's most recently completed fiscal year is 2009.  If the most recently completed fiscal year is 2010, adjust the fiscal years by changing 2009 to 2010 – the other years will update automatically.</t>
  </si>
  <si>
    <t>Certified Investment Area</t>
  </si>
  <si>
    <t>Moderate Income        (120% AMI)</t>
  </si>
  <si>
    <t>Low Income          (80% AMI)</t>
  </si>
  <si>
    <t>Very Low Income (50% AMI)</t>
  </si>
  <si>
    <t>Extremely Low Income            (30% AMI)</t>
  </si>
  <si>
    <t>Female-Headed Households         (or Businesses)</t>
  </si>
  <si>
    <t>African-American</t>
  </si>
  <si>
    <t>Hispanic</t>
  </si>
  <si>
    <t>Native American</t>
  </si>
  <si>
    <t>(Decribe)</t>
  </si>
  <si>
    <t>(Describe)</t>
  </si>
  <si>
    <t>Aggregate Activities</t>
  </si>
  <si>
    <t>Optional Product A</t>
  </si>
  <si>
    <t>Home Improvement/Rehab</t>
  </si>
  <si>
    <t>Optional Product B</t>
  </si>
  <si>
    <t>Other Financial Products/Services</t>
  </si>
  <si>
    <t>Development Services</t>
  </si>
  <si>
    <t>Optional Product C</t>
  </si>
  <si>
    <t>D. Customer Profile Chart</t>
  </si>
  <si>
    <t>Dollar Range</t>
  </si>
  <si>
    <t>Rates/Fees</t>
  </si>
  <si>
    <t>Terms</t>
  </si>
  <si>
    <t>Other Features</t>
  </si>
  <si>
    <t>Sub-Category</t>
  </si>
  <si>
    <t>Min</t>
  </si>
  <si>
    <t>Max</t>
  </si>
  <si>
    <t>Average</t>
  </si>
  <si>
    <t>Interest Rate                      (Minimum)</t>
  </si>
  <si>
    <t>Interest Rate                      (Maximum)</t>
  </si>
  <si>
    <t>Interest Rate (Average)</t>
  </si>
  <si>
    <t>Fees              (incl. Points)</t>
  </si>
  <si>
    <t>Maturity</t>
  </si>
  <si>
    <t>Amoratized?</t>
  </si>
  <si>
    <t>Interest Only?</t>
  </si>
  <si>
    <t>Security</t>
  </si>
  <si>
    <t>Development Services Provided?</t>
  </si>
  <si>
    <t>Special Characteristics (Describe)</t>
  </si>
  <si>
    <t>Financial Products Categories</t>
  </si>
  <si>
    <t>Sub-Categories</t>
  </si>
  <si>
    <t xml:space="preserve">Consumer  </t>
  </si>
  <si>
    <t xml:space="preserve">Automobile Loan </t>
  </si>
  <si>
    <t>1st Lien</t>
  </si>
  <si>
    <t xml:space="preserve">Business   </t>
  </si>
  <si>
    <t>Personal Loan/Short-Term Unsecured</t>
  </si>
  <si>
    <t>2nd Lien/Subordinate</t>
  </si>
  <si>
    <t>Microenterprise</t>
  </si>
  <si>
    <t>Credit Card</t>
  </si>
  <si>
    <t>Unsecured</t>
  </si>
  <si>
    <t>Homeowner's</t>
  </si>
  <si>
    <t>Acquisition (Commercial)</t>
  </si>
  <si>
    <t>Affordable Housing Development (Single-Family)</t>
  </si>
  <si>
    <t>Working Capital/Inventory</t>
  </si>
  <si>
    <t>Affordable Housing Development  (Multi-Family)</t>
  </si>
  <si>
    <t>Plant &amp; Equipment</t>
  </si>
  <si>
    <t>Commercial Real Estate</t>
  </si>
  <si>
    <t>Business Expansion</t>
  </si>
  <si>
    <t>Community Facilities Development</t>
  </si>
  <si>
    <t>Cash Flow/Receivables Loan</t>
  </si>
  <si>
    <t>Debt w. Equity Features</t>
  </si>
  <si>
    <t>1st Mortgage</t>
  </si>
  <si>
    <t>"Soft Second"/Downpayment Assistance</t>
  </si>
  <si>
    <t>Home Equity/Line of Credit</t>
  </si>
  <si>
    <t>Acquisition/Site Development</t>
  </si>
  <si>
    <t>Construction</t>
  </si>
  <si>
    <t>Permanent</t>
  </si>
  <si>
    <t>Refinance (w/o Acquisition)</t>
  </si>
  <si>
    <t>Secondary Market Purchase</t>
  </si>
  <si>
    <t>E1. Financial Products Rate Sheet</t>
  </si>
  <si>
    <t>Use the Special Characteristics box as needed to provide brief information about the services.</t>
  </si>
  <si>
    <t>Brand Name</t>
  </si>
  <si>
    <t>Minimum Balance Required</t>
  </si>
  <si>
    <t>Average Annual Fees</t>
  </si>
  <si>
    <t>Interest Earned</t>
  </si>
  <si>
    <t>Financial Services Categories</t>
  </si>
  <si>
    <t>Savings/Share Account</t>
  </si>
  <si>
    <t>Checking Account</t>
  </si>
  <si>
    <t>Certificates of Deposit</t>
  </si>
  <si>
    <t>Money Market Accounts</t>
  </si>
  <si>
    <t>Specialized Savings Account</t>
  </si>
  <si>
    <t>Specialized Checking Account</t>
  </si>
  <si>
    <t>E2. Financial Services Rate Sheet</t>
  </si>
  <si>
    <t>Activities Level Chart</t>
  </si>
  <si>
    <t>F. Activities Level Chart</t>
  </si>
  <si>
    <t>I. Equity Investment Portfolio Valuation Chart</t>
  </si>
  <si>
    <t>H. Loan Portfolio Quality Chart</t>
  </si>
  <si>
    <t>The Applicant's electronic signature on SF-424 attests that all information reported in the Retained Earnings chart is accurate at the time of application.   The Fund will verify the table entries against the financial statements provided with the application or data on the FFIEC website.  The information reported here is subject to audit; therefore, Applicant must be accurate in reporting Federal income and associated expenses.</t>
  </si>
  <si>
    <t>Organization Name</t>
  </si>
  <si>
    <t>Enter full name of Applicant organization:</t>
  </si>
  <si>
    <t>Award Request</t>
  </si>
  <si>
    <t>Total Award Request:</t>
  </si>
  <si>
    <t>Financial Assistance Budget</t>
  </si>
  <si>
    <t>Form of Award</t>
  </si>
  <si>
    <t>Total Request</t>
  </si>
  <si>
    <t>Total FA Request</t>
  </si>
  <si>
    <t>Applicant Request Form</t>
  </si>
  <si>
    <t>Shares/
Deposits</t>
  </si>
  <si>
    <t>B3: Retained Earnings Calculator Chart for Banks, 
Thrifts, and Holding Companies</t>
  </si>
  <si>
    <t>Weighted Average PAR:</t>
  </si>
  <si>
    <t>Total</t>
  </si>
  <si>
    <t>Weighted Average PAR Calcs</t>
  </si>
  <si>
    <t>Call Report Data</t>
  </si>
  <si>
    <t>Eligible Retained earnings for purposes of CDFI Program matching funds calculation</t>
  </si>
  <si>
    <t xml:space="preserve">Equity Investments written-off during the year </t>
  </si>
  <si>
    <t>A. Matching Funds Data Chart</t>
  </si>
  <si>
    <t>B1. Retained Earnings Calculator Chart
(Non-Regulated Applicants)</t>
  </si>
  <si>
    <t>LESS Dividends Paid Out (For-profit CDFIs only)</t>
  </si>
  <si>
    <t>Either Result Below Can Be Used for FY 2011 Application</t>
  </si>
  <si>
    <t>The Applicant's electronic signature on SF-424 attests that all information reported in the Retained Earnings chart is accurate at the time of application.  To the extent possible, the Fund will verify the table entries against the financial statements provided with the application.  The information reported here is subject to audit; therefore, Applicant must be accurate in reporting Federal income and associated expenses.</t>
  </si>
  <si>
    <t xml:space="preserve">Yellow cells automatically calculate based on entries made in the green cells.  Complete green cells for each fiscal year using line items from the Applicant's  financial statements and historical accounting records.  </t>
  </si>
  <si>
    <t xml:space="preserve"> Rows A and E should be found on the Income Statements.  Other rows may need to be calculated or researched from accounting records. </t>
  </si>
  <si>
    <t>TOTAL RETAINED EARNINGS (D-H)</t>
  </si>
  <si>
    <t>●  The chart assumes the Applicant's most recently completed fiscal year is 2008.  If the most recently completed fiscal year is 2009, adjust the fiscal years by changing 2008 to 2009 – the other years will update automatically.</t>
  </si>
  <si>
    <t>The chart assumes the Applicant's most recently completed fiscal year is 2008.  If the most recently completed fiscal year is 2009, adjust the fiscal years by changing 2008 to 2009 – the other years will update automatically.</t>
  </si>
  <si>
    <r>
      <t xml:space="preserve">The chart assumes the Applicant's most recently completed fiscal year was 2008.  If the most recently completed fiscal year was 2009, adjust the fiscal years by editing only the entry in cell G7 to 2009 and the other years will update automatically.
</t>
    </r>
  </si>
  <si>
    <t xml:space="preserve">Target Rate of Return </t>
  </si>
  <si>
    <t>Three Year Average Retained Earnings Increase:</t>
  </si>
  <si>
    <t>Retained Earnings Since Inception:</t>
  </si>
  <si>
    <t>● Itemize income associated with federal sources under Line B.  Itemize income that the Applicant is also using as a source of match (as reported on Chart A) on line C.  If additional rows are needed for reporting itemized data (Line B and Line C), add rows from middle of the section in order to maintain the sum formula on line B or C.</t>
  </si>
  <si>
    <t>Adjustments</t>
  </si>
  <si>
    <t>● The Fund will assess the likelihood of this increase during the application review process.  An award will not be made to any Applicant that has not demonstrated that it has increased shares or loans by at least 25 percent of the requested FA award amount between December 31, 2007 and December 31, 2008, as demonstrated by the corresponding NCUA report.</t>
  </si>
  <si>
    <t>Itemize income and expenses associated with federal sources under Line B.  Itemize income that the Applicant is also using as a source of match (as reported on Chart A) on line A.  If additional rows are needed for reporting itemized data (Line B and Line C), add rows from middle of the section in order to maintain the sum formula on line B or C.</t>
  </si>
  <si>
    <t>Non-regulated Applicants have two options for calculating Retained Earnings:
(A) The increase in Retained Earnings over the Applicant's most recently completed fiscal year; or
(B) The annual average increase in Retained Earnings over the Applicant's three most recently completed fiscal years.</t>
  </si>
  <si>
    <t>Fill out the data for each of the fiscal years.</t>
  </si>
  <si>
    <t>Col 2</t>
  </si>
  <si>
    <t>Col 3</t>
  </si>
  <si>
    <t>Col 4</t>
  </si>
  <si>
    <t>Col 1</t>
  </si>
  <si>
    <t>Col 5</t>
  </si>
  <si>
    <t>Line</t>
  </si>
  <si>
    <t>Subtotal Retained Earnings
(A-B)</t>
  </si>
  <si>
    <t>Subtotal of Adjustments (D+E)</t>
  </si>
  <si>
    <t>Adjusted Retained Earnings (C-F)</t>
  </si>
  <si>
    <t>Change Over Prior Year</t>
  </si>
  <si>
    <t>N/A</t>
  </si>
  <si>
    <t>●  For options (A) or (B) fill in all four fiscal years of data (Col 2, 3, 4, and 5).  For option (C), the "Since Inception" option, the Applicant need only complete column 5, the most recent FYEnd data to calculate the "Since Inception" amount.</t>
  </si>
  <si>
    <t>Total Net Worth (from PCA Net Worth Calculation Worksheet)</t>
  </si>
  <si>
    <t>LESS Uninsured Secondary Capital (from PCA…)</t>
  </si>
  <si>
    <t xml:space="preserve">●  Lines D and E are provided to help the Applicant back out the items mentioned in the Eligiblity section above.  Itemize any federal sources on the lines below D.  Itemize any funds that are reported on the Chart A Matching Funds request on lines below E.  The entries will be totalled above.  If additional rows are needed for reporting itemized data for Lines D and E, add rows from the middle of the section in order to maintain the sum formulas within the chart. </t>
  </si>
  <si>
    <t>Financial Data</t>
  </si>
  <si>
    <t>All Applicants with Equity Investment Portfolios</t>
  </si>
  <si>
    <t xml:space="preserve">CERTIFICATION OF MATCHING FUNDS </t>
  </si>
  <si>
    <t>All Applicants</t>
  </si>
  <si>
    <t>Tips on Filling out the Table</t>
  </si>
  <si>
    <t xml:space="preserve">● Yellow cells automatically calculate based on entries made in the green cells.  Complete green cells for each fiscal year using line items from the Applicant's  financial statements and historical accounting records.  </t>
  </si>
  <si>
    <t xml:space="preserve">● Rows A and E should be found on the Income Statements.  Other rows may need to be calculated or researched from accounting records. </t>
  </si>
  <si>
    <t>Shares/Deposits</t>
  </si>
  <si>
    <t xml:space="preserve">Total Member Deposits </t>
  </si>
  <si>
    <t>Total Non-Member Deposits</t>
  </si>
  <si>
    <t xml:space="preserve">Total Shares and Deposits </t>
  </si>
  <si>
    <t xml:space="preserve">Undivided Earnings </t>
  </si>
  <si>
    <t xml:space="preserve">Regular Reserves </t>
  </si>
  <si>
    <t xml:space="preserve">Other Reserves </t>
  </si>
  <si>
    <t>Uninsured Secondary Capital</t>
  </si>
  <si>
    <t xml:space="preserve">Total Net Worth </t>
  </si>
  <si>
    <t>Total Interest Income</t>
  </si>
  <si>
    <t>Total Interest Expenses</t>
  </si>
  <si>
    <t>Provision for Loan and Lease Losses</t>
  </si>
  <si>
    <t>Total Non-Interest Income</t>
  </si>
  <si>
    <t>Total Non-Interest Expense</t>
  </si>
  <si>
    <r>
      <t>Net Worth Ratio</t>
    </r>
  </si>
  <si>
    <t xml:space="preserve">Earnings </t>
  </si>
  <si>
    <t>ff</t>
  </si>
  <si>
    <t>Description</t>
  </si>
  <si>
    <t xml:space="preserve">Total Operating Income/Revenue </t>
  </si>
  <si>
    <t>Total Operating Expenses</t>
  </si>
  <si>
    <t>Internal Financial Statements</t>
  </si>
  <si>
    <t>Current:  Gross Loans Receivables</t>
  </si>
  <si>
    <r>
      <t xml:space="preserve">Total Commitments </t>
    </r>
  </si>
  <si>
    <t>Total Current Assets</t>
  </si>
  <si>
    <t>Noncurrent:  Gross Loans Receivables</t>
  </si>
  <si>
    <t>Less:  Loan Loss Reserve</t>
  </si>
  <si>
    <t xml:space="preserve">Total Current Liabilities </t>
  </si>
  <si>
    <t xml:space="preserve">Total Adjusted Notes Payable </t>
  </si>
  <si>
    <t xml:space="preserve">Total Net Assets Available for Financing </t>
  </si>
  <si>
    <t>Fee Income from Financial Products, Financial Services, and other activities</t>
  </si>
  <si>
    <t>Total Earned Income</t>
  </si>
  <si>
    <t xml:space="preserve">Net Asset Ratio </t>
  </si>
  <si>
    <t xml:space="preserve">Total Financing Capital </t>
  </si>
  <si>
    <t xml:space="preserve">Net Income </t>
  </si>
  <si>
    <t xml:space="preserve">Self-Sufficiency Ratio </t>
  </si>
  <si>
    <t xml:space="preserve">Current Ratio </t>
  </si>
  <si>
    <t>Historic Activity</t>
  </si>
  <si>
    <t>Projected Activity</t>
  </si>
  <si>
    <t>Retained Earnings Increase from Most Recent Fiscal Year</t>
  </si>
  <si>
    <t>Three Year Average Retained Earnings Increase</t>
  </si>
  <si>
    <t>Chart Workbook Table of Contents</t>
  </si>
  <si>
    <t>Portfolio Outstanding</t>
  </si>
  <si>
    <t>Activity</t>
  </si>
  <si>
    <t>#</t>
  </si>
  <si>
    <t>%</t>
  </si>
  <si>
    <t>$</t>
  </si>
  <si>
    <t>Equity Investment Portfolio Valuation Chart</t>
  </si>
  <si>
    <t>Historic</t>
  </si>
  <si>
    <t>b</t>
  </si>
  <si>
    <t>c</t>
  </si>
  <si>
    <t>d</t>
  </si>
  <si>
    <t>e</t>
  </si>
  <si>
    <t>f</t>
  </si>
  <si>
    <t>g</t>
  </si>
  <si>
    <t>h</t>
  </si>
  <si>
    <t>I</t>
  </si>
  <si>
    <t>j</t>
  </si>
  <si>
    <t>k</t>
  </si>
  <si>
    <t>l</t>
  </si>
  <si>
    <t>n</t>
  </si>
  <si>
    <t>o</t>
  </si>
  <si>
    <t>p</t>
  </si>
  <si>
    <t>q</t>
  </si>
  <si>
    <t>r</t>
  </si>
  <si>
    <t>s</t>
  </si>
  <si>
    <t>t</t>
  </si>
  <si>
    <t>u</t>
  </si>
  <si>
    <t>v</t>
  </si>
  <si>
    <t>w</t>
  </si>
  <si>
    <t>x</t>
  </si>
  <si>
    <t>a</t>
  </si>
  <si>
    <t xml:space="preserve">Assets </t>
  </si>
  <si>
    <t>Total Assets</t>
  </si>
  <si>
    <t xml:space="preserve">Liabilities </t>
  </si>
  <si>
    <t xml:space="preserve">Total Liabilities </t>
  </si>
  <si>
    <t xml:space="preserve">Income and Expenses </t>
  </si>
  <si>
    <t xml:space="preserve">Number </t>
  </si>
  <si>
    <t>Total cash and cash equivalents</t>
  </si>
  <si>
    <t>Unrestricted cash and cash equivalents</t>
  </si>
  <si>
    <t>Dollars gained (lost)</t>
  </si>
  <si>
    <t>Less:  Net Unrealized Loss</t>
  </si>
  <si>
    <t xml:space="preserve">Net Assets </t>
  </si>
  <si>
    <t>Total Notes Payable</t>
  </si>
  <si>
    <t>Total Net Assets</t>
  </si>
  <si>
    <t>Total Grants and Contributions</t>
  </si>
  <si>
    <t>Total Income</t>
  </si>
  <si>
    <t>Total pre-tax Expenses</t>
  </si>
  <si>
    <t>Other</t>
  </si>
  <si>
    <t>Consumer Loans</t>
  </si>
  <si>
    <t>Savings/Share Accounts</t>
  </si>
  <si>
    <t>m</t>
  </si>
  <si>
    <t>y</t>
  </si>
  <si>
    <t>z</t>
  </si>
  <si>
    <t>aa</t>
  </si>
  <si>
    <t>bb</t>
  </si>
  <si>
    <t>cc</t>
  </si>
  <si>
    <t>dd</t>
  </si>
  <si>
    <t>ee</t>
  </si>
  <si>
    <t xml:space="preserve"> </t>
  </si>
  <si>
    <t>Interest Payments from Financial Products</t>
  </si>
  <si>
    <t>Deployment Ratio</t>
  </si>
  <si>
    <t>Operating Liquidity Ratio</t>
  </si>
  <si>
    <t>Investment Portfolio Measures</t>
  </si>
  <si>
    <t>Location</t>
  </si>
  <si>
    <t>Category</t>
  </si>
  <si>
    <t>Unrealized Gains (losses)</t>
  </si>
  <si>
    <t>Realized Gains (losses)</t>
  </si>
  <si>
    <t>A</t>
  </si>
  <si>
    <t>B</t>
  </si>
  <si>
    <t>C</t>
  </si>
  <si>
    <t>D</t>
  </si>
  <si>
    <t>E</t>
  </si>
  <si>
    <t>F</t>
  </si>
  <si>
    <t>Loan Portfolio Quality Chart</t>
  </si>
  <si>
    <t>Matching Funds Data Chart</t>
  </si>
  <si>
    <t>Name of Source</t>
  </si>
  <si>
    <t>Type</t>
  </si>
  <si>
    <t>Amount In-Hand</t>
  </si>
  <si>
    <t>Amount Committed</t>
  </si>
  <si>
    <t>Amount to be Raised</t>
  </si>
  <si>
    <t>Date</t>
  </si>
  <si>
    <t>Comments &amp; Contact Data</t>
  </si>
  <si>
    <t>Totals</t>
  </si>
  <si>
    <t>Technical Assistance Request Summary Chart</t>
  </si>
  <si>
    <t>G</t>
  </si>
  <si>
    <t>H</t>
  </si>
  <si>
    <t>Call Report and other Financial Data</t>
  </si>
  <si>
    <t>Grant</t>
  </si>
  <si>
    <t>Loan</t>
  </si>
  <si>
    <t>Equity Investment</t>
  </si>
  <si>
    <t>Secondary Capital</t>
  </si>
  <si>
    <t>Retained Earnings</t>
  </si>
  <si>
    <t>Small Contributions</t>
  </si>
  <si>
    <t>Total Net Loans Receivables and/or Equity Investment Portfolio</t>
  </si>
  <si>
    <t>Total Off-Balance Sheet Liabilities</t>
  </si>
  <si>
    <t>Off-Balance Sheet Activity</t>
  </si>
  <si>
    <t xml:space="preserve">Total Off-Balance Sheet Assets Available for Financing </t>
  </si>
  <si>
    <t>gg</t>
  </si>
  <si>
    <t>hh</t>
  </si>
  <si>
    <t>Real Estate - Affordable Housing</t>
  </si>
  <si>
    <t>Real Estate - Commercial</t>
  </si>
  <si>
    <t>Real Estate - Community Facilities</t>
  </si>
  <si>
    <r>
      <t xml:space="preserve">Matching Fund Retained Earnings Calculator Charts </t>
    </r>
    <r>
      <rPr>
        <sz val="12"/>
        <rFont val="Arial"/>
        <family val="2"/>
      </rPr>
      <t xml:space="preserve">
* B1 for Non-Regulated CDFIs
* B2 for Credit Unions
* B3 for  Banks, Thrifts, &amp; Holding Companies</t>
    </r>
  </si>
  <si>
    <r>
      <t>Rate Sheet</t>
    </r>
    <r>
      <rPr>
        <sz val="12"/>
        <rFont val="Arial"/>
        <family val="2"/>
      </rPr>
      <t xml:space="preserve">
* E1 Financial Products Rate Sheet
* E2 Financial Services Rate Sheet</t>
    </r>
  </si>
  <si>
    <r>
      <t>Financial Data Input and Financial Ratios Chart</t>
    </r>
    <r>
      <rPr>
        <sz val="12"/>
        <rFont val="Arial"/>
        <family val="2"/>
      </rPr>
      <t xml:space="preserve">
* G1 for Non-Regulated Applicants
* G2 for Credit Union Applicants
* G3 for Banks, Thrifts, &amp; Holding Companies</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</si>
</sst>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m/d/yy"/>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C09]* #,##0.00_-;\-[$$-C09]* #,##0.00_-;_-[$$-C09]* &quot;-&quot;??_-;_-@_-"/>
    <numFmt numFmtId="173" formatCode="mm/dd/yy"/>
    <numFmt numFmtId="174" formatCode="mmmm\-yy"/>
    <numFmt numFmtId="175" formatCode="0.0"/>
    <numFmt numFmtId="176" formatCode="m/d"/>
    <numFmt numFmtId="177" formatCode="[$-409]dddd\,\ mmmm\ dd\,\ yyyy"/>
    <numFmt numFmtId="178" formatCode="m/d/yy;@"/>
    <numFmt numFmtId="179" formatCode="mmm\-yyyy"/>
    <numFmt numFmtId="180" formatCode="[$€-2]\ #,##0.00_);[Red]\([$€-2]\ #,##0.00\)"/>
    <numFmt numFmtId="181" formatCode="[$-409]h:mm:ss\ AM/PM"/>
    <numFmt numFmtId="182" formatCode="&quot;$&quot;#,##0.0_);[Red]\(&quot;$&quot;#,##0.0\)"/>
    <numFmt numFmtId="183" formatCode="_(* #,##0.0_);_(* \(#,##0.0\);_(* &quot;-&quot;??_);_(@_)"/>
    <numFmt numFmtId="184" formatCode="_(* #,##0_);_(* \(#,##0\);_(* &quot;-&quot;??_);_(@_)"/>
    <numFmt numFmtId="185" formatCode="_(* #,##0.000_);_(* \(#,##0.000\);_(* &quot;-&quot;??_);_(@_)"/>
    <numFmt numFmtId="186" formatCode="_(* #,##0.0000_);_(* \(#,##0.0000\);_(* &quot;-&quot;??_);_(@_)"/>
    <numFmt numFmtId="187" formatCode=";;;"/>
    <numFmt numFmtId="188" formatCode="&quot;$&quot;#,##0.0"/>
  </numFmts>
  <fonts count="83">
    <font>
      <sz val="10"/>
      <name val="Arial"/>
      <family val="0"/>
    </font>
    <font>
      <u val="single"/>
      <sz val="10"/>
      <color indexed="12"/>
      <name val="Arial"/>
      <family val="0"/>
    </font>
    <font>
      <u val="single"/>
      <sz val="10"/>
      <color indexed="20"/>
      <name val="Arial"/>
      <family val="0"/>
    </font>
    <font>
      <sz val="10"/>
      <color indexed="12"/>
      <name val="Arial"/>
      <family val="2"/>
    </font>
    <font>
      <b/>
      <sz val="10"/>
      <name val="Arial"/>
      <family val="2"/>
    </font>
    <font>
      <b/>
      <sz val="18"/>
      <color indexed="8"/>
      <name val="Arial"/>
      <family val="2"/>
    </font>
    <font>
      <sz val="12"/>
      <color indexed="8"/>
      <name val="Arial"/>
      <family val="2"/>
    </font>
    <font>
      <u val="single"/>
      <sz val="12"/>
      <name val="Arial"/>
      <family val="2"/>
    </font>
    <font>
      <sz val="12"/>
      <name val="Arial"/>
      <family val="2"/>
    </font>
    <font>
      <b/>
      <sz val="12"/>
      <name val="Arial"/>
      <family val="2"/>
    </font>
    <font>
      <b/>
      <sz val="10"/>
      <color indexed="18"/>
      <name val="Tahoma"/>
      <family val="2"/>
    </font>
    <font>
      <sz val="10"/>
      <name val="Tahoma"/>
      <family val="2"/>
    </font>
    <font>
      <b/>
      <u val="single"/>
      <sz val="10"/>
      <name val="Arial"/>
      <family val="2"/>
    </font>
    <font>
      <sz val="10"/>
      <color indexed="12"/>
      <name val="Tahoma"/>
      <family val="2"/>
    </font>
    <font>
      <sz val="8"/>
      <name val="Arial"/>
      <family val="2"/>
    </font>
    <font>
      <b/>
      <u val="single"/>
      <sz val="10"/>
      <name val="Tahoma"/>
      <family val="2"/>
    </font>
    <font>
      <b/>
      <sz val="10"/>
      <name val="Tahoma"/>
      <family val="2"/>
    </font>
    <font>
      <b/>
      <sz val="8"/>
      <color indexed="10"/>
      <name val="Tahoma"/>
      <family val="2"/>
    </font>
    <font>
      <sz val="8"/>
      <color indexed="10"/>
      <name val="Tahoma"/>
      <family val="2"/>
    </font>
    <font>
      <sz val="8"/>
      <name val="Tahoma"/>
      <family val="0"/>
    </font>
    <font>
      <sz val="9"/>
      <name val="Arial"/>
      <family val="2"/>
    </font>
    <font>
      <sz val="11"/>
      <name val="Arial"/>
      <family val="2"/>
    </font>
    <font>
      <b/>
      <sz val="11"/>
      <name val="Arial"/>
      <family val="2"/>
    </font>
    <font>
      <b/>
      <sz val="18"/>
      <name val="Arial"/>
      <family val="2"/>
    </font>
    <font>
      <sz val="18"/>
      <name val="Arial"/>
      <family val="2"/>
    </font>
    <font>
      <b/>
      <sz val="16"/>
      <name val="Arial"/>
      <family val="2"/>
    </font>
    <font>
      <b/>
      <sz val="8"/>
      <name val="Arial"/>
      <family val="2"/>
    </font>
    <font>
      <b/>
      <sz val="16"/>
      <color indexed="10"/>
      <name val="Arial"/>
      <family val="2"/>
    </font>
    <font>
      <sz val="14"/>
      <name val="Arial"/>
      <family val="2"/>
    </font>
    <font>
      <b/>
      <sz val="22"/>
      <name val="Arial"/>
      <family val="2"/>
    </font>
    <font>
      <b/>
      <u val="single"/>
      <sz val="12"/>
      <name val="Arial"/>
      <family val="2"/>
    </font>
    <font>
      <b/>
      <sz val="14"/>
      <name val="Arial"/>
      <family val="2"/>
    </font>
    <font>
      <b/>
      <sz val="9"/>
      <name val="Arial"/>
      <family val="2"/>
    </font>
    <font>
      <sz val="16"/>
      <name val="Arial"/>
      <family val="2"/>
    </font>
    <font>
      <b/>
      <u val="single"/>
      <sz val="9"/>
      <name val="Arial"/>
      <family val="2"/>
    </font>
    <font>
      <u val="single"/>
      <sz val="9"/>
      <name val="Arial"/>
      <family val="2"/>
    </font>
    <font>
      <b/>
      <sz val="20"/>
      <color indexed="8"/>
      <name val="Arial"/>
      <family val="2"/>
    </font>
    <font>
      <u val="single"/>
      <sz val="10"/>
      <name val="Arial"/>
      <family val="2"/>
    </font>
    <font>
      <b/>
      <sz val="14"/>
      <color indexed="10"/>
      <name val="Arial"/>
      <family val="2"/>
    </font>
    <font>
      <b/>
      <sz val="10"/>
      <color indexed="12"/>
      <name val="Arial"/>
      <family val="2"/>
    </font>
    <font>
      <b/>
      <sz val="20"/>
      <name val="Arial"/>
      <family val="2"/>
    </font>
    <font>
      <u val="single"/>
      <sz val="11"/>
      <name val="Arial"/>
      <family val="2"/>
    </font>
    <font>
      <b/>
      <sz val="14"/>
      <color indexed="9"/>
      <name val="Arial"/>
      <family val="2"/>
    </font>
    <font>
      <b/>
      <sz val="16"/>
      <color indexed="8"/>
      <name val="Arial"/>
      <family val="2"/>
    </font>
    <font>
      <i/>
      <sz val="9"/>
      <name val="Arial"/>
      <family val="2"/>
    </font>
    <font>
      <b/>
      <u val="single"/>
      <sz val="11"/>
      <name val="Arial"/>
      <family val="2"/>
    </font>
    <font>
      <sz val="10"/>
      <color indexed="9"/>
      <name val="Arial"/>
      <family val="2"/>
    </font>
    <font>
      <i/>
      <sz val="10"/>
      <name val="Arial"/>
      <family val="2"/>
    </font>
    <font>
      <b/>
      <sz val="12"/>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63"/>
        <bgColor indexed="64"/>
      </patternFill>
    </fill>
  </fills>
  <borders count="1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medium"/>
      <right style="hair"/>
      <top style="thin"/>
      <bottom style="hair"/>
    </border>
    <border>
      <left style="medium"/>
      <right style="hair"/>
      <top style="hair"/>
      <bottom style="hair"/>
    </border>
    <border>
      <left style="medium"/>
      <right style="hair"/>
      <top style="hair"/>
      <bottom style="thin"/>
    </border>
    <border>
      <left style="medium"/>
      <right style="hair"/>
      <top style="hair"/>
      <bottom>
        <color indexed="63"/>
      </bottom>
    </border>
    <border>
      <left style="medium"/>
      <right style="hair"/>
      <top style="thin"/>
      <bottom style="thin"/>
    </border>
    <border>
      <left style="medium"/>
      <right style="thin"/>
      <top>
        <color indexed="63"/>
      </top>
      <bottom style="thin"/>
    </border>
    <border>
      <left style="medium"/>
      <right>
        <color indexed="63"/>
      </right>
      <top style="thin"/>
      <bottom style="thin"/>
    </border>
    <border>
      <left style="medium"/>
      <right style="hair"/>
      <top style="medium"/>
      <bottom style="hair"/>
    </border>
    <border>
      <left style="medium"/>
      <right style="medium"/>
      <top style="medium"/>
      <bottom style="medium"/>
    </border>
    <border>
      <left>
        <color indexed="63"/>
      </left>
      <right style="medium"/>
      <top style="medium"/>
      <bottom style="medium"/>
    </border>
    <border>
      <left style="medium"/>
      <right style="medium"/>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hair"/>
      <right style="hair"/>
      <top style="thin"/>
      <bottom style="hair"/>
    </border>
    <border>
      <left style="hair"/>
      <right style="medium"/>
      <top style="thin"/>
      <bottom style="hair"/>
    </border>
    <border>
      <left style="hair"/>
      <right style="hair"/>
      <top style="hair"/>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medium"/>
      <right>
        <color indexed="63"/>
      </right>
      <top style="thin"/>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thin"/>
    </border>
    <border>
      <left style="hair"/>
      <right style="hair"/>
      <top style="hair"/>
      <bottom style="thin"/>
    </border>
    <border>
      <left style="hair"/>
      <right style="medium"/>
      <top style="hair"/>
      <bottom style="thin"/>
    </border>
    <border>
      <left style="hair"/>
      <right style="hair"/>
      <top style="thin"/>
      <bottom style="thin"/>
    </border>
    <border>
      <left style="hair"/>
      <right style="medium"/>
      <top style="thin"/>
      <bottom style="thin"/>
    </border>
    <border>
      <left style="thin"/>
      <right>
        <color indexed="63"/>
      </right>
      <top>
        <color indexed="63"/>
      </top>
      <bottom style="thin"/>
    </border>
    <border>
      <left style="thin"/>
      <right style="thin"/>
      <top>
        <color indexed="63"/>
      </top>
      <bottom>
        <color indexed="63"/>
      </bottom>
    </border>
    <border>
      <left style="medium"/>
      <right style="medium"/>
      <top>
        <color indexed="63"/>
      </top>
      <bottom style="medium"/>
    </border>
    <border>
      <left style="thin"/>
      <right style="medium"/>
      <top>
        <color indexed="63"/>
      </top>
      <bottom>
        <color indexed="63"/>
      </botto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hair"/>
      <top>
        <color indexed="63"/>
      </top>
      <bottom style="hair"/>
    </border>
    <border>
      <left style="hair"/>
      <right>
        <color indexed="63"/>
      </right>
      <top>
        <color indexed="63"/>
      </top>
      <bottom style="hair"/>
    </border>
    <border>
      <left style="medium"/>
      <right>
        <color indexed="63"/>
      </right>
      <top>
        <color indexed="63"/>
      </top>
      <bottom style="hair"/>
    </border>
    <border>
      <left>
        <color indexed="63"/>
      </left>
      <right>
        <color indexed="63"/>
      </right>
      <top>
        <color indexed="63"/>
      </top>
      <bottom style="hair"/>
    </border>
    <border>
      <left style="hair"/>
      <right>
        <color indexed="63"/>
      </right>
      <top style="hair"/>
      <bottom style="hair"/>
    </border>
    <border>
      <left style="hair"/>
      <right>
        <color indexed="63"/>
      </right>
      <top style="hair"/>
      <bottom style="thin"/>
    </border>
    <border>
      <left style="medium"/>
      <right style="hair"/>
      <top>
        <color indexed="63"/>
      </top>
      <bottom>
        <color indexed="63"/>
      </bottom>
    </border>
    <border>
      <left style="medium"/>
      <right style="hair"/>
      <top style="thin"/>
      <bottom style="medium"/>
    </border>
    <border>
      <left style="hair"/>
      <right>
        <color indexed="63"/>
      </right>
      <top style="thin"/>
      <bottom style="medium"/>
    </border>
    <border>
      <left style="medium"/>
      <right style="hair"/>
      <top>
        <color indexed="63"/>
      </top>
      <bottom style="medium"/>
    </border>
    <border>
      <left style="hair"/>
      <right>
        <color indexed="63"/>
      </right>
      <top>
        <color indexed="63"/>
      </top>
      <bottom style="medium"/>
    </border>
    <border>
      <left style="medium"/>
      <right style="hair"/>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color indexed="62"/>
      </bottom>
    </border>
    <border>
      <left>
        <color indexed="63"/>
      </left>
      <right style="thin"/>
      <top>
        <color indexed="63"/>
      </top>
      <bottom style="thin"/>
    </border>
    <border>
      <left style="medium"/>
      <right style="medium"/>
      <top style="thin"/>
      <bottom style="thin"/>
    </border>
    <border>
      <left>
        <color indexed="63"/>
      </left>
      <right style="thin">
        <color indexed="62"/>
      </right>
      <top style="thin"/>
      <bottom style="thin"/>
    </border>
    <border>
      <left>
        <color indexed="63"/>
      </left>
      <right>
        <color indexed="63"/>
      </right>
      <top>
        <color indexed="63"/>
      </top>
      <bottom style="thin"/>
    </border>
    <border>
      <left style="medium"/>
      <right>
        <color indexed="63"/>
      </right>
      <top>
        <color indexed="63"/>
      </top>
      <bottom style="thin">
        <color indexed="62"/>
      </bottom>
    </border>
    <border>
      <left style="thin">
        <color indexed="62"/>
      </left>
      <right>
        <color indexed="63"/>
      </right>
      <top>
        <color indexed="63"/>
      </top>
      <bottom>
        <color indexed="63"/>
      </bottom>
    </border>
    <border>
      <left style="thin"/>
      <right style="thin"/>
      <top style="thin"/>
      <bottom>
        <color indexed="63"/>
      </bottom>
    </border>
    <border>
      <left style="medium"/>
      <right style="thin"/>
      <top style="thin"/>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hair"/>
      <bottom style="hair"/>
    </border>
    <border>
      <left style="medium"/>
      <right>
        <color indexed="63"/>
      </right>
      <top style="medium"/>
      <bottom style="thin">
        <color indexed="62"/>
      </bottom>
    </border>
    <border>
      <left style="medium"/>
      <right>
        <color indexed="63"/>
      </right>
      <top>
        <color indexed="63"/>
      </top>
      <bottom style="dotted">
        <color indexed="43"/>
      </bottom>
    </border>
    <border>
      <left>
        <color indexed="63"/>
      </left>
      <right style="thin">
        <color indexed="62"/>
      </right>
      <top>
        <color indexed="63"/>
      </top>
      <bottom style="dotted">
        <color indexed="43"/>
      </bottom>
    </border>
    <border>
      <left>
        <color indexed="63"/>
      </left>
      <right>
        <color indexed="63"/>
      </right>
      <top>
        <color indexed="63"/>
      </top>
      <bottom style="dotted">
        <color indexed="43"/>
      </bottom>
    </border>
    <border>
      <left>
        <color indexed="63"/>
      </left>
      <right style="medium"/>
      <top>
        <color indexed="63"/>
      </top>
      <bottom style="dotted">
        <color indexed="43"/>
      </bottom>
    </border>
    <border>
      <left style="medium"/>
      <right>
        <color indexed="63"/>
      </right>
      <top style="dotted">
        <color indexed="43"/>
      </top>
      <bottom style="medium"/>
    </border>
    <border>
      <left>
        <color indexed="63"/>
      </left>
      <right style="thin">
        <color indexed="62"/>
      </right>
      <top style="dotted">
        <color indexed="43"/>
      </top>
      <bottom style="medium"/>
    </border>
    <border>
      <left>
        <color indexed="63"/>
      </left>
      <right>
        <color indexed="63"/>
      </right>
      <top style="dotted">
        <color indexed="43"/>
      </top>
      <bottom style="medium"/>
    </border>
    <border>
      <left>
        <color indexed="63"/>
      </left>
      <right style="medium"/>
      <top style="dotted">
        <color indexed="43"/>
      </top>
      <bottom style="medium"/>
    </border>
    <border>
      <left style="thick"/>
      <right style="hair"/>
      <top style="hair"/>
      <bottom style="hair"/>
    </border>
    <border>
      <left style="hair"/>
      <right style="thick"/>
      <top style="hair"/>
      <bottom style="hair"/>
    </border>
    <border>
      <left style="hair"/>
      <right style="thick"/>
      <top style="hair"/>
      <bottom>
        <color indexed="63"/>
      </bottom>
    </border>
    <border>
      <left style="thick"/>
      <right style="hair"/>
      <top style="hair"/>
      <bottom>
        <color indexed="63"/>
      </bottom>
    </border>
    <border>
      <left style="thick"/>
      <right style="hair"/>
      <top>
        <color indexed="63"/>
      </top>
      <bottom style="hair"/>
    </border>
    <border>
      <left style="hair"/>
      <right style="hair"/>
      <top>
        <color indexed="63"/>
      </top>
      <bottom style="hair"/>
    </border>
    <border>
      <left style="hair"/>
      <right style="thick"/>
      <top>
        <color indexed="63"/>
      </top>
      <bottom style="hair"/>
    </border>
    <border>
      <left style="hair"/>
      <right style="thick"/>
      <top style="hair"/>
      <bottom style="thin"/>
    </border>
    <border>
      <left style="hair"/>
      <right style="thin"/>
      <top style="thin"/>
      <bottom style="thin"/>
    </border>
    <border>
      <left style="hair"/>
      <right style="thick"/>
      <top style="hair"/>
      <bottom style="thick"/>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medium"/>
      <bottom style="hair"/>
    </border>
    <border>
      <left style="hair"/>
      <right>
        <color indexed="63"/>
      </right>
      <top style="medium"/>
      <bottom style="hair"/>
    </border>
    <border>
      <left style="hair"/>
      <right style="medium"/>
      <top style="medium"/>
      <bottom style="hair"/>
    </border>
    <border>
      <left style="hair"/>
      <right>
        <color indexed="63"/>
      </right>
      <top style="hair"/>
      <bottom>
        <color indexed="63"/>
      </bottom>
    </border>
    <border>
      <left style="hair"/>
      <right style="medium"/>
      <top>
        <color indexed="63"/>
      </top>
      <bottom style="hair"/>
    </border>
    <border>
      <left style="hair"/>
      <right style="thin"/>
      <top style="thin"/>
      <bottom style="hair"/>
    </border>
    <border>
      <left style="hair"/>
      <right style="thin"/>
      <top style="hair"/>
      <bottom style="thin"/>
    </border>
    <border>
      <left style="thin"/>
      <right style="medium"/>
      <top style="thin"/>
      <bottom style="hair"/>
    </border>
    <border>
      <left style="thin"/>
      <right style="medium"/>
      <top style="hair"/>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medium"/>
    </border>
    <border>
      <left>
        <color indexed="63"/>
      </left>
      <right style="hair"/>
      <top style="hair"/>
      <bottom style="medium"/>
    </border>
    <border>
      <left style="hair"/>
      <right style="medium"/>
      <top style="hair"/>
      <bottom style="medium"/>
    </border>
    <border>
      <left>
        <color indexed="63"/>
      </left>
      <right>
        <color indexed="63"/>
      </right>
      <top style="medium"/>
      <bottom style="hair"/>
    </border>
    <border>
      <left>
        <color indexed="63"/>
      </left>
      <right style="hair"/>
      <top style="medium"/>
      <bottom style="hair"/>
    </border>
    <border>
      <left style="thick"/>
      <right>
        <color indexed="63"/>
      </right>
      <top style="hair"/>
      <bottom style="thick"/>
    </border>
    <border>
      <left>
        <color indexed="63"/>
      </left>
      <right>
        <color indexed="63"/>
      </right>
      <top style="hair"/>
      <bottom style="thick"/>
    </border>
    <border>
      <left>
        <color indexed="63"/>
      </left>
      <right style="hair"/>
      <top style="hair"/>
      <bottom style="thick"/>
    </border>
    <border>
      <left style="thick"/>
      <right>
        <color indexed="63"/>
      </right>
      <top style="hair"/>
      <bottom style="thin"/>
    </border>
    <border>
      <left>
        <color indexed="63"/>
      </left>
      <right>
        <color indexed="63"/>
      </right>
      <top style="hair"/>
      <bottom style="thin"/>
    </border>
    <border>
      <left>
        <color indexed="63"/>
      </left>
      <right style="hair"/>
      <top style="hair"/>
      <bottom style="thin"/>
    </border>
    <border>
      <left style="thick"/>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ck"/>
      <top style="thin"/>
      <bottom>
        <color indexed="63"/>
      </bottom>
    </border>
    <border>
      <left style="thick"/>
      <right>
        <color indexed="63"/>
      </right>
      <top style="hair"/>
      <bottom style="hair"/>
    </border>
    <border>
      <left>
        <color indexed="63"/>
      </left>
      <right style="thick"/>
      <top style="hair"/>
      <bottom style="hair"/>
    </border>
    <border>
      <left style="hair"/>
      <right>
        <color indexed="63"/>
      </right>
      <top style="thin"/>
      <bottom style="thin"/>
    </border>
    <border>
      <left>
        <color indexed="63"/>
      </left>
      <right style="hair"/>
      <top style="thin"/>
      <bottom style="thin"/>
    </border>
    <border>
      <left>
        <color indexed="63"/>
      </left>
      <right style="hair"/>
      <top style="hair"/>
      <bottom>
        <color indexed="63"/>
      </bottom>
    </border>
    <border>
      <left>
        <color indexed="63"/>
      </left>
      <right style="hair"/>
      <top>
        <color indexed="63"/>
      </top>
      <bottom style="hair"/>
    </border>
    <border>
      <left style="thick"/>
      <right style="hair"/>
      <top style="thick"/>
      <bottom>
        <color indexed="63"/>
      </bottom>
    </border>
    <border>
      <left style="hair"/>
      <right style="hair"/>
      <top style="thick"/>
      <bottom>
        <color indexed="63"/>
      </bottom>
    </border>
    <border>
      <left style="hair"/>
      <right>
        <color indexed="63"/>
      </right>
      <top style="thick"/>
      <bottom>
        <color indexed="63"/>
      </bottom>
    </border>
    <border>
      <left style="hair"/>
      <right style="thick"/>
      <top style="thick"/>
      <bottom>
        <color indexed="63"/>
      </bottom>
    </border>
    <border>
      <left style="thick"/>
      <right>
        <color indexed="63"/>
      </right>
      <top style="thin"/>
      <bottom style="thin"/>
    </border>
    <border>
      <left>
        <color indexed="63"/>
      </left>
      <right style="thick"/>
      <top style="thin"/>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color indexed="62"/>
      </top>
      <bottom>
        <color indexed="63"/>
      </bottom>
    </border>
    <border>
      <left>
        <color indexed="63"/>
      </left>
      <right style="thin">
        <color indexed="62"/>
      </right>
      <top style="thin">
        <color indexed="62"/>
      </top>
      <bottom>
        <color indexed="63"/>
      </bottom>
    </border>
    <border>
      <left>
        <color indexed="63"/>
      </left>
      <right style="thin">
        <color indexed="62"/>
      </right>
      <top>
        <color indexed="63"/>
      </top>
      <bottom>
        <color indexed="63"/>
      </bottom>
    </border>
    <border>
      <left>
        <color indexed="63"/>
      </left>
      <right style="thin">
        <color indexed="62"/>
      </right>
      <top>
        <color indexed="63"/>
      </top>
      <bottom style="medium"/>
    </border>
    <border>
      <left style="thin">
        <color indexed="62"/>
      </left>
      <right>
        <color indexed="63"/>
      </right>
      <top style="thin">
        <color indexed="62"/>
      </top>
      <bottom>
        <color indexed="63"/>
      </bottom>
    </border>
    <border>
      <left>
        <color indexed="63"/>
      </left>
      <right style="medium"/>
      <top style="thin">
        <color indexed="62"/>
      </top>
      <bottom>
        <color indexed="63"/>
      </bottom>
    </border>
    <border>
      <left style="thin">
        <color indexed="62"/>
      </left>
      <right>
        <color indexed="63"/>
      </right>
      <top>
        <color indexed="63"/>
      </top>
      <bottom style="medium"/>
    </border>
    <border>
      <left style="medium"/>
      <right style="medium"/>
      <top style="thin"/>
      <bottom>
        <color indexed="63"/>
      </bottom>
    </border>
    <border>
      <left style="medium"/>
      <right>
        <color indexed="63"/>
      </right>
      <top style="thin">
        <color indexed="62"/>
      </top>
      <bottom>
        <color indexed="63"/>
      </bottom>
    </border>
    <border>
      <left>
        <color indexed="63"/>
      </left>
      <right style="thin">
        <color indexed="62"/>
      </right>
      <top>
        <color indexed="63"/>
      </top>
      <bottom style="thin"/>
    </border>
    <border>
      <left style="thin">
        <color indexed="62"/>
      </left>
      <right>
        <color indexed="63"/>
      </right>
      <top>
        <color indexed="63"/>
      </top>
      <bottom style="thin"/>
    </border>
    <border>
      <left style="thin">
        <color indexed="62"/>
      </left>
      <right>
        <color indexed="63"/>
      </right>
      <top>
        <color indexed="63"/>
      </top>
      <bottom style="thin">
        <color indexed="62"/>
      </bottom>
    </border>
    <border>
      <left>
        <color indexed="63"/>
      </left>
      <right style="thin">
        <color indexed="62"/>
      </right>
      <top>
        <color indexed="63"/>
      </top>
      <bottom style="thin">
        <color indexed="62"/>
      </bottom>
    </border>
    <border>
      <left>
        <color indexed="63"/>
      </left>
      <right style="medium"/>
      <top>
        <color indexed="63"/>
      </top>
      <bottom style="thin">
        <color indexed="62"/>
      </bottom>
    </border>
    <border>
      <left>
        <color indexed="63"/>
      </left>
      <right>
        <color indexed="63"/>
      </right>
      <top>
        <color indexed="63"/>
      </top>
      <bottom style="thin">
        <color indexed="62"/>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color indexed="62"/>
      </bottom>
    </border>
    <border>
      <left>
        <color indexed="63"/>
      </left>
      <right style="thin"/>
      <top style="medium"/>
      <bottom>
        <color indexed="63"/>
      </bottom>
    </border>
    <border>
      <left style="thin"/>
      <right style="medium"/>
      <top style="thin"/>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4">
    <xf numFmtId="0" fontId="0" fillId="0" borderId="0" xfId="0" applyAlignment="1">
      <alignment/>
    </xf>
    <xf numFmtId="0" fontId="6" fillId="0" borderId="0" xfId="0" applyFont="1" applyFill="1" applyBorder="1" applyAlignment="1">
      <alignment/>
    </xf>
    <xf numFmtId="0" fontId="8" fillId="0" borderId="0" xfId="0" applyFont="1" applyAlignment="1">
      <alignment/>
    </xf>
    <xf numFmtId="0" fontId="4"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xf>
    <xf numFmtId="0" fontId="8" fillId="0" borderId="10" xfId="0" applyFont="1" applyFill="1" applyBorder="1" applyAlignment="1">
      <alignment vertical="center" wrapText="1"/>
    </xf>
    <xf numFmtId="0" fontId="8" fillId="0" borderId="0" xfId="0" applyFont="1" applyAlignment="1">
      <alignment vertical="center" wrapText="1"/>
    </xf>
    <xf numFmtId="0" fontId="8" fillId="0" borderId="0" xfId="0" applyFont="1" applyAlignment="1">
      <alignment horizontal="center"/>
    </xf>
    <xf numFmtId="0" fontId="8" fillId="0" borderId="0" xfId="0" applyFont="1" applyFill="1" applyAlignment="1">
      <alignment/>
    </xf>
    <xf numFmtId="0" fontId="8" fillId="33" borderId="10" xfId="0" applyNumberFormat="1" applyFont="1" applyFill="1" applyBorder="1" applyAlignment="1" applyProtection="1">
      <alignment horizontal="center"/>
      <protection locked="0"/>
    </xf>
    <xf numFmtId="42" fontId="8" fillId="33" borderId="10" xfId="0" applyNumberFormat="1" applyFont="1" applyFill="1" applyBorder="1" applyAlignment="1" applyProtection="1">
      <alignment horizontal="right"/>
      <protection locked="0"/>
    </xf>
    <xf numFmtId="0" fontId="8" fillId="33" borderId="10" xfId="0" applyFont="1" applyFill="1" applyBorder="1" applyAlignment="1" applyProtection="1">
      <alignment horizontal="center"/>
      <protection locked="0"/>
    </xf>
    <xf numFmtId="0" fontId="12" fillId="0" borderId="0" xfId="0" applyFont="1" applyAlignment="1">
      <alignment/>
    </xf>
    <xf numFmtId="0" fontId="8" fillId="34" borderId="10" xfId="0" applyFont="1" applyFill="1" applyBorder="1" applyAlignment="1">
      <alignment/>
    </xf>
    <xf numFmtId="0" fontId="14" fillId="0" borderId="10" xfId="0" applyFont="1" applyBorder="1" applyAlignment="1">
      <alignment horizontal="center" vertical="top" wrapText="1"/>
    </xf>
    <xf numFmtId="0" fontId="14" fillId="0" borderId="11" xfId="0" applyFont="1" applyBorder="1" applyAlignment="1">
      <alignment vertical="top" wrapText="1"/>
    </xf>
    <xf numFmtId="0" fontId="14" fillId="0" borderId="12" xfId="0" applyFont="1" applyBorder="1" applyAlignment="1">
      <alignment vertical="top" wrapText="1"/>
    </xf>
    <xf numFmtId="0" fontId="14" fillId="0" borderId="13"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16" xfId="0" applyFont="1" applyFill="1" applyBorder="1" applyAlignment="1">
      <alignment vertical="top" wrapText="1"/>
    </xf>
    <xf numFmtId="0" fontId="14" fillId="0" borderId="17" xfId="0" applyFont="1" applyBorder="1" applyAlignment="1">
      <alignment vertical="top" wrapText="1"/>
    </xf>
    <xf numFmtId="0" fontId="14" fillId="0" borderId="18" xfId="0" applyFont="1" applyBorder="1" applyAlignment="1">
      <alignment/>
    </xf>
    <xf numFmtId="0" fontId="14" fillId="0" borderId="19" xfId="0" applyFont="1" applyBorder="1" applyAlignment="1">
      <alignment vertical="center" wrapText="1"/>
    </xf>
    <xf numFmtId="0" fontId="14" fillId="0" borderId="13" xfId="0" applyFont="1" applyBorder="1" applyAlignment="1">
      <alignment vertical="center" wrapText="1"/>
    </xf>
    <xf numFmtId="0" fontId="8" fillId="34" borderId="10" xfId="0" applyNumberFormat="1" applyFont="1" applyFill="1" applyBorder="1" applyAlignment="1" applyProtection="1">
      <alignment horizontal="center"/>
      <protection locked="0"/>
    </xf>
    <xf numFmtId="0" fontId="8" fillId="34" borderId="10" xfId="0" applyFont="1" applyFill="1" applyBorder="1" applyAlignment="1" applyProtection="1">
      <alignment horizontal="center"/>
      <protection locked="0"/>
    </xf>
    <xf numFmtId="0" fontId="4" fillId="35" borderId="20" xfId="0" applyFont="1" applyFill="1" applyBorder="1" applyAlignment="1">
      <alignment horizontal="center"/>
    </xf>
    <xf numFmtId="0" fontId="4" fillId="35" borderId="21" xfId="0" applyFont="1" applyFill="1" applyBorder="1" applyAlignment="1">
      <alignment horizontal="center" vertical="top" wrapText="1"/>
    </xf>
    <xf numFmtId="0" fontId="4" fillId="0" borderId="22" xfId="0" applyFont="1" applyBorder="1" applyAlignment="1">
      <alignment horizontal="center" vertical="center"/>
    </xf>
    <xf numFmtId="49" fontId="4" fillId="0" borderId="22"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wrapText="1"/>
      <protection locked="0"/>
    </xf>
    <xf numFmtId="0" fontId="4" fillId="35" borderId="10" xfId="0" applyFont="1" applyFill="1" applyBorder="1" applyAlignment="1">
      <alignment horizontal="center" vertical="center" wrapText="1"/>
    </xf>
    <xf numFmtId="0" fontId="8" fillId="0" borderId="0" xfId="0" applyFont="1" applyAlignment="1">
      <alignment/>
    </xf>
    <xf numFmtId="0" fontId="9" fillId="35" borderId="10" xfId="0" applyFont="1" applyFill="1" applyBorder="1" applyAlignment="1">
      <alignment horizontal="center" vertical="top"/>
    </xf>
    <xf numFmtId="0" fontId="9" fillId="35" borderId="10" xfId="0" applyFont="1" applyFill="1" applyBorder="1" applyAlignment="1">
      <alignment horizontal="center" vertical="center" wrapText="1"/>
    </xf>
    <xf numFmtId="0" fontId="26" fillId="0" borderId="23" xfId="0" applyFont="1" applyFill="1" applyBorder="1" applyAlignment="1">
      <alignment horizontal="center" vertical="top" wrapText="1"/>
    </xf>
    <xf numFmtId="0" fontId="9" fillId="0" borderId="23" xfId="0" applyFont="1" applyFill="1" applyBorder="1" applyAlignment="1">
      <alignment horizontal="left" vertical="top"/>
    </xf>
    <xf numFmtId="0" fontId="8" fillId="0" borderId="10" xfId="0" applyFont="1" applyBorder="1" applyAlignment="1">
      <alignment horizontal="left" vertical="top" wrapText="1"/>
    </xf>
    <xf numFmtId="0" fontId="9" fillId="0" borderId="10" xfId="0" applyFont="1" applyBorder="1" applyAlignment="1">
      <alignment horizontal="center" vertical="top"/>
    </xf>
    <xf numFmtId="0" fontId="9" fillId="0" borderId="10" xfId="0" applyFont="1" applyFill="1" applyBorder="1" applyAlignment="1">
      <alignment vertical="top"/>
    </xf>
    <xf numFmtId="0" fontId="9" fillId="0" borderId="10" xfId="0" applyFont="1" applyBorder="1" applyAlignment="1">
      <alignment vertical="top" wrapText="1"/>
    </xf>
    <xf numFmtId="0" fontId="9" fillId="0" borderId="24" xfId="0" applyFont="1" applyBorder="1" applyAlignment="1">
      <alignment horizontal="center" vertical="top"/>
    </xf>
    <xf numFmtId="0" fontId="9" fillId="0" borderId="10" xfId="0" applyFont="1" applyBorder="1" applyAlignment="1">
      <alignment vertical="top"/>
    </xf>
    <xf numFmtId="0" fontId="9" fillId="0" borderId="0" xfId="0" applyFont="1" applyAlignment="1">
      <alignment vertical="top"/>
    </xf>
    <xf numFmtId="0" fontId="8" fillId="0" borderId="0" xfId="0" applyFont="1" applyAlignment="1">
      <alignment vertical="top"/>
    </xf>
    <xf numFmtId="0" fontId="0" fillId="0" borderId="0" xfId="0" applyFont="1" applyAlignment="1">
      <alignment/>
    </xf>
    <xf numFmtId="0" fontId="9" fillId="34" borderId="10" xfId="0" applyFont="1" applyFill="1" applyBorder="1" applyAlignment="1">
      <alignment horizontal="center" vertical="top" wrapText="1"/>
    </xf>
    <xf numFmtId="0" fontId="20" fillId="0" borderId="25" xfId="0" applyFont="1" applyFill="1" applyBorder="1" applyAlignment="1">
      <alignment horizontal="left" vertical="top" wrapText="1"/>
    </xf>
    <xf numFmtId="0" fontId="32" fillId="0" borderId="25"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18" xfId="0" applyFont="1" applyFill="1" applyBorder="1" applyAlignment="1">
      <alignment horizontal="left" vertical="top" wrapText="1"/>
    </xf>
    <xf numFmtId="0" fontId="14" fillId="0" borderId="27" xfId="0" applyFont="1" applyFill="1" applyBorder="1" applyAlignment="1">
      <alignment horizontal="center" vertical="top" wrapText="1"/>
    </xf>
    <xf numFmtId="0" fontId="14" fillId="0" borderId="28" xfId="0" applyFont="1" applyFill="1" applyBorder="1" applyAlignment="1">
      <alignment horizontal="center" vertical="top" wrapText="1"/>
    </xf>
    <xf numFmtId="0" fontId="9" fillId="35" borderId="29" xfId="0" applyFont="1" applyFill="1" applyBorder="1" applyAlignment="1">
      <alignment horizontal="center" wrapText="1"/>
    </xf>
    <xf numFmtId="1" fontId="32" fillId="35" borderId="10" xfId="0" applyNumberFormat="1" applyFont="1" applyFill="1" applyBorder="1" applyAlignment="1" applyProtection="1">
      <alignment horizontal="center" vertical="center" wrapText="1"/>
      <protection/>
    </xf>
    <xf numFmtId="1" fontId="32" fillId="33" borderId="30" xfId="0" applyNumberFormat="1" applyFont="1" applyFill="1" applyBorder="1" applyAlignment="1" applyProtection="1">
      <alignment horizontal="center" vertical="center" wrapText="1"/>
      <protection/>
    </xf>
    <xf numFmtId="49" fontId="21" fillId="0" borderId="31" xfId="0" applyNumberFormat="1" applyFont="1" applyFill="1" applyBorder="1" applyAlignment="1" applyProtection="1">
      <alignment vertical="top" wrapText="1"/>
      <protection/>
    </xf>
    <xf numFmtId="3" fontId="22" fillId="33" borderId="31" xfId="0" applyNumberFormat="1" applyFont="1" applyFill="1" applyBorder="1" applyAlignment="1" applyProtection="1">
      <alignment vertical="top" wrapText="1"/>
      <protection/>
    </xf>
    <xf numFmtId="3" fontId="22" fillId="33" borderId="32" xfId="0" applyNumberFormat="1" applyFont="1" applyFill="1" applyBorder="1" applyAlignment="1" applyProtection="1">
      <alignment vertical="top" wrapText="1"/>
      <protection/>
    </xf>
    <xf numFmtId="49" fontId="21" fillId="0" borderId="33" xfId="0" applyNumberFormat="1" applyFont="1" applyFill="1" applyBorder="1" applyAlignment="1" applyProtection="1">
      <alignment vertical="top" wrapText="1"/>
      <protection/>
    </xf>
    <xf numFmtId="3" fontId="22" fillId="35" borderId="33" xfId="0" applyNumberFormat="1" applyFont="1" applyFill="1" applyBorder="1" applyAlignment="1" applyProtection="1">
      <alignment vertical="top" wrapText="1"/>
      <protection/>
    </xf>
    <xf numFmtId="3" fontId="22" fillId="35" borderId="34" xfId="0" applyNumberFormat="1" applyFont="1" applyFill="1" applyBorder="1" applyAlignment="1" applyProtection="1">
      <alignment vertical="top" wrapText="1"/>
      <protection/>
    </xf>
    <xf numFmtId="49" fontId="0" fillId="0" borderId="33" xfId="0" applyNumberFormat="1" applyFont="1" applyFill="1" applyBorder="1" applyAlignment="1" applyProtection="1">
      <alignment vertical="top" wrapText="1"/>
      <protection/>
    </xf>
    <xf numFmtId="3" fontId="0" fillId="33" borderId="33" xfId="0" applyNumberFormat="1" applyFont="1" applyFill="1" applyBorder="1" applyAlignment="1" applyProtection="1">
      <alignment vertical="top" wrapText="1"/>
      <protection/>
    </xf>
    <xf numFmtId="3" fontId="0" fillId="33" borderId="34" xfId="0" applyNumberFormat="1" applyFont="1" applyFill="1" applyBorder="1" applyAlignment="1" applyProtection="1">
      <alignment vertical="top" wrapText="1"/>
      <protection/>
    </xf>
    <xf numFmtId="49" fontId="22" fillId="0" borderId="35" xfId="0" applyNumberFormat="1" applyFont="1" applyFill="1" applyBorder="1" applyAlignment="1" applyProtection="1">
      <alignment vertical="top" wrapText="1"/>
      <protection/>
    </xf>
    <xf numFmtId="3" fontId="22" fillId="35" borderId="35" xfId="0" applyNumberFormat="1" applyFont="1" applyFill="1" applyBorder="1" applyAlignment="1" applyProtection="1">
      <alignment vertical="top" wrapText="1"/>
      <protection/>
    </xf>
    <xf numFmtId="3" fontId="22" fillId="35" borderId="36" xfId="0" applyNumberFormat="1" applyFont="1" applyFill="1" applyBorder="1" applyAlignment="1" applyProtection="1">
      <alignment vertical="top" wrapText="1"/>
      <protection/>
    </xf>
    <xf numFmtId="0" fontId="0" fillId="0" borderId="37" xfId="0" applyFont="1" applyBorder="1" applyAlignment="1">
      <alignment vertical="top" wrapText="1"/>
    </xf>
    <xf numFmtId="0" fontId="0" fillId="0" borderId="38" xfId="0" applyFont="1" applyBorder="1" applyAlignment="1">
      <alignment vertical="top" wrapText="1"/>
    </xf>
    <xf numFmtId="3" fontId="22" fillId="35" borderId="39" xfId="0" applyNumberFormat="1" applyFont="1" applyFill="1" applyBorder="1" applyAlignment="1" applyProtection="1">
      <alignment vertical="top" wrapText="1"/>
      <protection/>
    </xf>
    <xf numFmtId="3" fontId="22" fillId="33" borderId="33" xfId="0" applyNumberFormat="1" applyFont="1" applyFill="1" applyBorder="1" applyAlignment="1" applyProtection="1">
      <alignment vertical="top" wrapText="1"/>
      <protection/>
    </xf>
    <xf numFmtId="3" fontId="22" fillId="33" borderId="34" xfId="0" applyNumberFormat="1" applyFont="1" applyFill="1" applyBorder="1" applyAlignment="1" applyProtection="1">
      <alignment vertical="top" wrapText="1"/>
      <protection/>
    </xf>
    <xf numFmtId="0" fontId="0" fillId="0" borderId="40" xfId="0" applyFont="1" applyBorder="1" applyAlignment="1">
      <alignment vertical="top" wrapText="1"/>
    </xf>
    <xf numFmtId="49" fontId="22" fillId="0" borderId="41" xfId="0" applyNumberFormat="1" applyFont="1" applyFill="1" applyBorder="1" applyAlignment="1" applyProtection="1">
      <alignment vertical="top" wrapText="1"/>
      <protection/>
    </xf>
    <xf numFmtId="3" fontId="22" fillId="35" borderId="41" xfId="0" applyNumberFormat="1" applyFont="1" applyFill="1" applyBorder="1" applyAlignment="1" applyProtection="1">
      <alignment vertical="top" wrapText="1"/>
      <protection/>
    </xf>
    <xf numFmtId="3" fontId="22" fillId="35" borderId="42" xfId="0" applyNumberFormat="1" applyFont="1" applyFill="1" applyBorder="1" applyAlignment="1" applyProtection="1">
      <alignment vertical="top" wrapText="1"/>
      <protection/>
    </xf>
    <xf numFmtId="0" fontId="22" fillId="0" borderId="43" xfId="0" applyFont="1" applyBorder="1" applyAlignment="1">
      <alignment vertical="top" wrapText="1"/>
    </xf>
    <xf numFmtId="3" fontId="22" fillId="35" borderId="43" xfId="0" applyNumberFormat="1" applyFont="1" applyFill="1" applyBorder="1" applyAlignment="1" applyProtection="1">
      <alignment vertical="top" wrapText="1"/>
      <protection/>
    </xf>
    <xf numFmtId="3" fontId="22" fillId="35" borderId="44" xfId="0" applyNumberFormat="1" applyFont="1" applyFill="1" applyBorder="1" applyAlignment="1" applyProtection="1">
      <alignment vertical="top" wrapText="1"/>
      <protection/>
    </xf>
    <xf numFmtId="0" fontId="4" fillId="0" borderId="45" xfId="0" applyFont="1" applyFill="1" applyBorder="1" applyAlignment="1" applyProtection="1">
      <alignment vertical="center"/>
      <protection/>
    </xf>
    <xf numFmtId="0" fontId="4" fillId="36" borderId="46" xfId="0" applyFont="1" applyFill="1" applyBorder="1" applyAlignment="1" applyProtection="1">
      <alignment horizontal="center" vertical="center" wrapText="1"/>
      <protection/>
    </xf>
    <xf numFmtId="165" fontId="4" fillId="35" borderId="47" xfId="0" applyNumberFormat="1" applyFont="1" applyFill="1" applyBorder="1" applyAlignment="1" applyProtection="1">
      <alignment horizontal="center" vertical="center" wrapText="1"/>
      <protection/>
    </xf>
    <xf numFmtId="0" fontId="4" fillId="36" borderId="48" xfId="0" applyFont="1" applyFill="1" applyBorder="1" applyAlignment="1" applyProtection="1">
      <alignment horizontal="center" vertical="center" wrapText="1"/>
      <protection/>
    </xf>
    <xf numFmtId="0" fontId="4" fillId="0" borderId="49" xfId="0" applyFont="1" applyFill="1" applyBorder="1" applyAlignment="1" applyProtection="1">
      <alignment vertical="center"/>
      <protection/>
    </xf>
    <xf numFmtId="42" fontId="0" fillId="36" borderId="50" xfId="0" applyNumberFormat="1" applyFont="1" applyFill="1" applyBorder="1" applyAlignment="1" applyProtection="1">
      <alignment horizontal="right"/>
      <protection locked="0"/>
    </xf>
    <xf numFmtId="165" fontId="4" fillId="35" borderId="20" xfId="0" applyNumberFormat="1" applyFont="1" applyFill="1" applyBorder="1" applyAlignment="1" applyProtection="1">
      <alignment horizontal="center"/>
      <protection locked="0"/>
    </xf>
    <xf numFmtId="42" fontId="0" fillId="36" borderId="51" xfId="0" applyNumberFormat="1" applyFont="1" applyFill="1" applyBorder="1" applyAlignment="1" applyProtection="1">
      <alignment horizontal="right"/>
      <protection locked="0"/>
    </xf>
    <xf numFmtId="0" fontId="4" fillId="37" borderId="52"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26" fillId="37" borderId="10" xfId="0" applyFont="1" applyFill="1" applyBorder="1" applyAlignment="1">
      <alignment horizontal="center" vertical="center" wrapText="1"/>
    </xf>
    <xf numFmtId="0" fontId="26" fillId="37" borderId="30" xfId="0" applyFont="1" applyFill="1" applyBorder="1" applyAlignment="1">
      <alignment horizontal="center" vertical="center" wrapText="1"/>
    </xf>
    <xf numFmtId="0" fontId="14" fillId="37" borderId="24" xfId="0" applyFont="1" applyFill="1" applyBorder="1" applyAlignment="1">
      <alignment horizontal="left" wrapText="1"/>
    </xf>
    <xf numFmtId="0" fontId="20" fillId="33" borderId="52" xfId="0" applyFont="1" applyFill="1" applyBorder="1" applyAlignment="1">
      <alignment vertical="top" wrapText="1"/>
    </xf>
    <xf numFmtId="0" fontId="20" fillId="33" borderId="10" xfId="0" applyFont="1" applyFill="1" applyBorder="1" applyAlignment="1">
      <alignment vertical="top" wrapText="1"/>
    </xf>
    <xf numFmtId="3" fontId="20" fillId="33" borderId="10" xfId="0" applyNumberFormat="1" applyFont="1" applyFill="1" applyBorder="1" applyAlignment="1">
      <alignment horizontal="right" vertical="top" wrapText="1"/>
    </xf>
    <xf numFmtId="3" fontId="0" fillId="33" borderId="10" xfId="0" applyNumberFormat="1" applyFont="1" applyFill="1" applyBorder="1" applyAlignment="1">
      <alignment vertical="top"/>
    </xf>
    <xf numFmtId="178" fontId="20" fillId="33" borderId="10" xfId="0" applyNumberFormat="1" applyFont="1" applyFill="1" applyBorder="1" applyAlignment="1">
      <alignment horizontal="right" vertical="top" wrapText="1"/>
    </xf>
    <xf numFmtId="0" fontId="20" fillId="33" borderId="30" xfId="0" applyFont="1" applyFill="1" applyBorder="1" applyAlignment="1">
      <alignment vertical="top" wrapText="1"/>
    </xf>
    <xf numFmtId="3" fontId="0" fillId="33" borderId="10" xfId="0" applyNumberFormat="1" applyFont="1" applyFill="1" applyBorder="1" applyAlignment="1">
      <alignment/>
    </xf>
    <xf numFmtId="3" fontId="20" fillId="33" borderId="10" xfId="0" applyNumberFormat="1" applyFont="1" applyFill="1" applyBorder="1" applyAlignment="1">
      <alignment horizontal="right" vertical="top"/>
    </xf>
    <xf numFmtId="0" fontId="4" fillId="35" borderId="11" xfId="0" applyFont="1" applyFill="1" applyBorder="1" applyAlignment="1">
      <alignment/>
    </xf>
    <xf numFmtId="0" fontId="4" fillId="35" borderId="50" xfId="0" applyFont="1" applyFill="1" applyBorder="1" applyAlignment="1">
      <alignment/>
    </xf>
    <xf numFmtId="3" fontId="4" fillId="35" borderId="50" xfId="0" applyNumberFormat="1" applyFont="1" applyFill="1" applyBorder="1" applyAlignment="1">
      <alignment horizontal="right"/>
    </xf>
    <xf numFmtId="3" fontId="4" fillId="35" borderId="50" xfId="0" applyNumberFormat="1" applyFont="1" applyFill="1" applyBorder="1" applyAlignment="1">
      <alignment/>
    </xf>
    <xf numFmtId="0" fontId="4" fillId="35" borderId="51" xfId="0" applyFont="1" applyFill="1" applyBorder="1" applyAlignment="1">
      <alignment/>
    </xf>
    <xf numFmtId="0" fontId="33" fillId="0" borderId="0" xfId="0" applyFont="1" applyFill="1" applyBorder="1" applyAlignment="1" applyProtection="1">
      <alignment/>
      <protection/>
    </xf>
    <xf numFmtId="0" fontId="0" fillId="0" borderId="0" xfId="0" applyFont="1" applyFill="1" applyAlignment="1" applyProtection="1">
      <alignment/>
      <protection/>
    </xf>
    <xf numFmtId="0" fontId="34" fillId="0" borderId="53" xfId="0" applyFont="1" applyFill="1" applyBorder="1" applyAlignment="1" applyProtection="1">
      <alignment horizontal="left"/>
      <protection/>
    </xf>
    <xf numFmtId="0" fontId="20" fillId="0" borderId="54" xfId="0" applyFont="1" applyFill="1" applyBorder="1" applyAlignment="1" applyProtection="1">
      <alignment horizontal="left" vertical="top" wrapText="1"/>
      <protection/>
    </xf>
    <xf numFmtId="0" fontId="20" fillId="0" borderId="55" xfId="0" applyFont="1" applyFill="1" applyBorder="1" applyAlignment="1" applyProtection="1">
      <alignment horizontal="left" vertical="top" wrapText="1"/>
      <protection/>
    </xf>
    <xf numFmtId="0" fontId="20" fillId="0" borderId="56" xfId="0" applyFont="1" applyFill="1" applyBorder="1" applyAlignment="1" applyProtection="1">
      <alignment vertical="top" wrapText="1"/>
      <protection/>
    </xf>
    <xf numFmtId="0" fontId="20" fillId="0" borderId="57" xfId="0" applyFont="1" applyFill="1" applyBorder="1" applyAlignment="1" applyProtection="1">
      <alignment horizontal="center" vertical="top" wrapText="1"/>
      <protection/>
    </xf>
    <xf numFmtId="0" fontId="20" fillId="0" borderId="10" xfId="0" applyFont="1" applyFill="1" applyBorder="1" applyAlignment="1" applyProtection="1">
      <alignment horizontal="center" vertical="top" wrapText="1"/>
      <protection/>
    </xf>
    <xf numFmtId="0" fontId="14" fillId="0" borderId="58" xfId="0" applyFont="1" applyFill="1" applyBorder="1" applyAlignment="1" applyProtection="1">
      <alignment horizontal="left" vertical="center" wrapText="1"/>
      <protection/>
    </xf>
    <xf numFmtId="0" fontId="32" fillId="34" borderId="59" xfId="0" applyFont="1" applyFill="1" applyBorder="1" applyAlignment="1" applyProtection="1">
      <alignment horizontal="center" vertical="center" wrapText="1"/>
      <protection/>
    </xf>
    <xf numFmtId="0" fontId="32" fillId="35" borderId="10" xfId="0" applyFont="1" applyFill="1" applyBorder="1" applyAlignment="1" applyProtection="1">
      <alignment horizontal="center" vertical="center" wrapText="1"/>
      <protection/>
    </xf>
    <xf numFmtId="0" fontId="32" fillId="33" borderId="10" xfId="0" applyFont="1" applyFill="1" applyBorder="1" applyAlignment="1" applyProtection="1">
      <alignment horizontal="center" vertical="center" wrapText="1"/>
      <protection/>
    </xf>
    <xf numFmtId="0" fontId="14" fillId="0" borderId="13" xfId="0" applyFont="1" applyFill="1" applyBorder="1" applyAlignment="1" applyProtection="1">
      <alignment vertical="top" wrapText="1"/>
      <protection/>
    </xf>
    <xf numFmtId="0" fontId="0" fillId="0" borderId="60" xfId="0" applyFont="1" applyFill="1" applyBorder="1" applyAlignment="1" applyProtection="1">
      <alignment vertical="top" wrapText="1"/>
      <protection/>
    </xf>
    <xf numFmtId="5" fontId="21" fillId="33" borderId="10" xfId="0" applyNumberFormat="1" applyFont="1" applyFill="1" applyBorder="1" applyAlignment="1" applyProtection="1">
      <alignment horizontal="right" vertical="top" wrapText="1"/>
      <protection locked="0"/>
    </xf>
    <xf numFmtId="0" fontId="14" fillId="0" borderId="14" xfId="0" applyFont="1" applyFill="1" applyBorder="1" applyAlignment="1" applyProtection="1">
      <alignment vertical="center" wrapText="1"/>
      <protection/>
    </xf>
    <xf numFmtId="0" fontId="4" fillId="0" borderId="61" xfId="0" applyFont="1" applyFill="1" applyBorder="1" applyAlignment="1" applyProtection="1">
      <alignment vertical="center" wrapText="1"/>
      <protection/>
    </xf>
    <xf numFmtId="5" fontId="22" fillId="35" borderId="10" xfId="0" applyNumberFormat="1" applyFont="1" applyFill="1" applyBorder="1" applyAlignment="1" applyProtection="1">
      <alignment horizontal="right" vertical="center" wrapText="1"/>
      <protection/>
    </xf>
    <xf numFmtId="0" fontId="14" fillId="0" borderId="62" xfId="0" applyFont="1" applyFill="1" applyBorder="1" applyAlignment="1" applyProtection="1">
      <alignment vertical="center" wrapText="1"/>
      <protection/>
    </xf>
    <xf numFmtId="0" fontId="14" fillId="0" borderId="56" xfId="0" applyFont="1" applyFill="1" applyBorder="1" applyAlignment="1" applyProtection="1">
      <alignment vertical="top" wrapText="1"/>
      <protection/>
    </xf>
    <xf numFmtId="0" fontId="0" fillId="0" borderId="57" xfId="0" applyFont="1" applyFill="1" applyBorder="1" applyAlignment="1" applyProtection="1">
      <alignment vertical="top" wrapText="1"/>
      <protection/>
    </xf>
    <xf numFmtId="5" fontId="21" fillId="35" borderId="10" xfId="0" applyNumberFormat="1" applyFont="1" applyFill="1" applyBorder="1" applyAlignment="1" applyProtection="1">
      <alignment horizontal="right" vertical="top" wrapText="1"/>
      <protection/>
    </xf>
    <xf numFmtId="0" fontId="0" fillId="33" borderId="60" xfId="0" applyFont="1" applyFill="1" applyBorder="1" applyAlignment="1" applyProtection="1">
      <alignment vertical="top" wrapText="1"/>
      <protection/>
    </xf>
    <xf numFmtId="5" fontId="21" fillId="35" borderId="10" xfId="0" applyNumberFormat="1" applyFont="1" applyFill="1" applyBorder="1" applyAlignment="1" applyProtection="1">
      <alignment horizontal="right" vertical="top" wrapText="1"/>
      <protection locked="0"/>
    </xf>
    <xf numFmtId="5" fontId="0" fillId="0" borderId="0" xfId="0" applyNumberFormat="1" applyFont="1" applyFill="1" applyAlignment="1" applyProtection="1">
      <alignment/>
      <protection/>
    </xf>
    <xf numFmtId="0" fontId="14" fillId="0" borderId="63" xfId="0" applyFont="1" applyFill="1" applyBorder="1" applyAlignment="1" applyProtection="1">
      <alignment vertical="center" wrapText="1"/>
      <protection/>
    </xf>
    <xf numFmtId="0" fontId="4" fillId="0" borderId="64" xfId="0" applyFont="1" applyFill="1" applyBorder="1" applyAlignment="1" applyProtection="1">
      <alignment vertical="center" wrapText="1"/>
      <protection/>
    </xf>
    <xf numFmtId="5" fontId="21" fillId="35" borderId="10" xfId="0" applyNumberFormat="1" applyFont="1" applyFill="1" applyBorder="1" applyAlignment="1" applyProtection="1">
      <alignment horizontal="right" vertical="center" wrapText="1"/>
      <protection/>
    </xf>
    <xf numFmtId="0" fontId="14" fillId="0" borderId="65" xfId="0" applyFont="1" applyFill="1" applyBorder="1" applyAlignment="1" applyProtection="1">
      <alignment vertical="center" wrapText="1"/>
      <protection/>
    </xf>
    <xf numFmtId="0" fontId="4" fillId="0" borderId="66" xfId="0" applyFont="1" applyFill="1" applyBorder="1" applyAlignment="1" applyProtection="1">
      <alignment vertical="center" wrapText="1"/>
      <protection/>
    </xf>
    <xf numFmtId="0" fontId="0" fillId="0" borderId="0" xfId="0" applyFont="1" applyFill="1" applyAlignment="1" applyProtection="1">
      <alignment/>
      <protection/>
    </xf>
    <xf numFmtId="0" fontId="14" fillId="0" borderId="25"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0" fillId="0" borderId="0" xfId="0" applyFont="1" applyFill="1" applyAlignment="1">
      <alignment/>
    </xf>
    <xf numFmtId="0" fontId="0" fillId="0" borderId="0" xfId="0" applyFont="1" applyAlignment="1">
      <alignment/>
    </xf>
    <xf numFmtId="0" fontId="14" fillId="0" borderId="67" xfId="0" applyFont="1" applyFill="1" applyBorder="1" applyAlignment="1" applyProtection="1">
      <alignment vertical="center" wrapText="1"/>
      <protection/>
    </xf>
    <xf numFmtId="0" fontId="32" fillId="0" borderId="25" xfId="0" applyFont="1" applyFill="1" applyBorder="1" applyAlignment="1" applyProtection="1">
      <alignment vertical="top" wrapText="1"/>
      <protection/>
    </xf>
    <xf numFmtId="0" fontId="20" fillId="0" borderId="25" xfId="0" applyFont="1" applyFill="1" applyBorder="1" applyAlignment="1" applyProtection="1">
      <alignment vertical="top" wrapText="1"/>
      <protection/>
    </xf>
    <xf numFmtId="0" fontId="20" fillId="0" borderId="68" xfId="0" applyFont="1" applyFill="1" applyBorder="1" applyAlignment="1" applyProtection="1">
      <alignment vertical="top" wrapText="1"/>
      <protection/>
    </xf>
    <xf numFmtId="0" fontId="20" fillId="0" borderId="69" xfId="0" applyFont="1" applyFill="1" applyBorder="1" applyAlignment="1">
      <alignment horizontal="center" vertical="top" wrapText="1"/>
    </xf>
    <xf numFmtId="0" fontId="20" fillId="0" borderId="70" xfId="0" applyFont="1" applyFill="1" applyBorder="1" applyAlignment="1">
      <alignment horizontal="center" vertical="top" wrapText="1"/>
    </xf>
    <xf numFmtId="0" fontId="14" fillId="35" borderId="52" xfId="0" applyFont="1" applyFill="1" applyBorder="1" applyAlignment="1">
      <alignment horizontal="center" vertical="center" wrapText="1"/>
    </xf>
    <xf numFmtId="0" fontId="4" fillId="35" borderId="10"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0" fillId="0" borderId="52" xfId="0" applyFont="1" applyBorder="1" applyAlignment="1">
      <alignment vertical="top" wrapText="1"/>
    </xf>
    <xf numFmtId="0" fontId="4" fillId="0" borderId="10" xfId="0" applyFont="1" applyBorder="1" applyAlignment="1">
      <alignment horizontal="left" vertical="top" wrapText="1"/>
    </xf>
    <xf numFmtId="165" fontId="4" fillId="33" borderId="10" xfId="0" applyNumberFormat="1" applyFont="1" applyFill="1" applyBorder="1" applyAlignment="1" applyProtection="1">
      <alignment horizontal="right" vertical="top" wrapText="1"/>
      <protection/>
    </xf>
    <xf numFmtId="165" fontId="4" fillId="33" borderId="30" xfId="0" applyNumberFormat="1" applyFont="1" applyFill="1" applyBorder="1" applyAlignment="1" applyProtection="1">
      <alignment horizontal="right" vertical="top" wrapText="1"/>
      <protection/>
    </xf>
    <xf numFmtId="49" fontId="32" fillId="0" borderId="10" xfId="0" applyNumberFormat="1" applyFont="1" applyFill="1" applyBorder="1" applyAlignment="1" applyProtection="1">
      <alignment vertical="top" wrapText="1"/>
      <protection/>
    </xf>
    <xf numFmtId="165" fontId="4" fillId="35" borderId="10" xfId="0" applyNumberFormat="1" applyFont="1" applyFill="1" applyBorder="1" applyAlignment="1" applyProtection="1">
      <alignment horizontal="right" vertical="top" wrapText="1"/>
      <protection/>
    </xf>
    <xf numFmtId="165" fontId="4" fillId="35" borderId="30" xfId="0" applyNumberFormat="1" applyFont="1" applyFill="1" applyBorder="1" applyAlignment="1" applyProtection="1">
      <alignment horizontal="right" vertical="top" wrapText="1"/>
      <protection/>
    </xf>
    <xf numFmtId="0" fontId="0" fillId="0" borderId="10" xfId="0" applyFont="1" applyBorder="1" applyAlignment="1">
      <alignment horizontal="left" vertical="top" wrapText="1"/>
    </xf>
    <xf numFmtId="49" fontId="22" fillId="0" borderId="10" xfId="0" applyNumberFormat="1" applyFont="1" applyFill="1" applyBorder="1" applyAlignment="1" applyProtection="1">
      <alignment vertical="top" wrapText="1"/>
      <protection/>
    </xf>
    <xf numFmtId="0" fontId="22" fillId="0" borderId="10" xfId="0" applyFont="1" applyFill="1" applyBorder="1" applyAlignment="1" applyProtection="1">
      <alignment vertical="top" wrapText="1"/>
      <protection/>
    </xf>
    <xf numFmtId="0" fontId="4" fillId="36" borderId="10" xfId="0" applyFont="1" applyFill="1" applyBorder="1" applyAlignment="1" applyProtection="1">
      <alignment horizontal="center" vertical="top" wrapText="1"/>
      <protection/>
    </xf>
    <xf numFmtId="0" fontId="4" fillId="36" borderId="30" xfId="0" applyFont="1" applyFill="1" applyBorder="1" applyAlignment="1" applyProtection="1">
      <alignment horizontal="center" vertical="top" wrapText="1"/>
      <protection/>
    </xf>
    <xf numFmtId="0" fontId="0" fillId="0" borderId="11" xfId="0" applyFont="1" applyBorder="1" applyAlignment="1">
      <alignment vertical="top" wrapText="1"/>
    </xf>
    <xf numFmtId="0" fontId="22" fillId="0" borderId="50" xfId="0" applyFont="1" applyFill="1" applyBorder="1" applyAlignment="1" applyProtection="1">
      <alignment vertical="top" wrapText="1"/>
      <protection/>
    </xf>
    <xf numFmtId="42" fontId="0" fillId="36" borderId="50" xfId="0" applyNumberFormat="1" applyFont="1" applyFill="1" applyBorder="1" applyAlignment="1" applyProtection="1">
      <alignment horizontal="right" vertical="top" wrapText="1"/>
      <protection locked="0"/>
    </xf>
    <xf numFmtId="42" fontId="0" fillId="36" borderId="51" xfId="0" applyNumberFormat="1" applyFont="1" applyFill="1" applyBorder="1" applyAlignment="1" applyProtection="1">
      <alignment horizontal="right" vertical="top" wrapText="1"/>
      <protection locked="0"/>
    </xf>
    <xf numFmtId="165" fontId="0" fillId="0" borderId="0" xfId="0" applyNumberFormat="1" applyFont="1" applyAlignment="1">
      <alignment/>
    </xf>
    <xf numFmtId="0" fontId="29" fillId="0" borderId="0" xfId="0" applyFont="1" applyFill="1" applyBorder="1" applyAlignment="1">
      <alignment horizontal="center" wrapText="1"/>
    </xf>
    <xf numFmtId="0" fontId="0" fillId="36" borderId="20" xfId="0" applyFont="1" applyFill="1" applyBorder="1" applyAlignment="1">
      <alignment/>
    </xf>
    <xf numFmtId="0" fontId="4" fillId="35" borderId="20" xfId="0" applyFont="1" applyFill="1" applyBorder="1" applyAlignment="1">
      <alignment horizontal="center" vertical="top" wrapText="1"/>
    </xf>
    <xf numFmtId="0" fontId="30" fillId="0" borderId="0" xfId="0" applyFont="1" applyFill="1" applyAlignment="1">
      <alignment wrapText="1"/>
    </xf>
    <xf numFmtId="0" fontId="4" fillId="37" borderId="71" xfId="0" applyFont="1" applyFill="1" applyBorder="1" applyAlignment="1">
      <alignment horizontal="center" vertical="center" wrapText="1"/>
    </xf>
    <xf numFmtId="0" fontId="4" fillId="37" borderId="72" xfId="0" applyFont="1" applyFill="1" applyBorder="1" applyAlignment="1">
      <alignment horizontal="center" vertical="center" wrapText="1"/>
    </xf>
    <xf numFmtId="0" fontId="4" fillId="0" borderId="0" xfId="0" applyFont="1" applyAlignment="1">
      <alignment/>
    </xf>
    <xf numFmtId="3" fontId="0" fillId="38" borderId="73" xfId="0" applyNumberFormat="1" applyFont="1" applyFill="1" applyBorder="1" applyAlignment="1">
      <alignment horizontal="left" wrapText="1"/>
    </xf>
    <xf numFmtId="3" fontId="0" fillId="38" borderId="18" xfId="0" applyNumberFormat="1" applyFont="1" applyFill="1" applyBorder="1" applyAlignment="1">
      <alignment horizontal="left" wrapText="1"/>
    </xf>
    <xf numFmtId="3" fontId="0" fillId="38" borderId="18" xfId="0" applyNumberFormat="1" applyFont="1" applyFill="1" applyBorder="1" applyAlignment="1">
      <alignment horizontal="right" wrapText="1"/>
    </xf>
    <xf numFmtId="9" fontId="0" fillId="38" borderId="74" xfId="0" applyNumberFormat="1" applyFont="1" applyFill="1" applyBorder="1" applyAlignment="1">
      <alignment horizontal="right" wrapText="1"/>
    </xf>
    <xf numFmtId="3" fontId="0" fillId="38" borderId="27" xfId="0" applyNumberFormat="1" applyFont="1" applyFill="1" applyBorder="1" applyAlignment="1">
      <alignment horizontal="right" wrapText="1"/>
    </xf>
    <xf numFmtId="9" fontId="0" fillId="38" borderId="28" xfId="0" applyNumberFormat="1" applyFont="1" applyFill="1" applyBorder="1" applyAlignment="1">
      <alignment horizontal="right" wrapText="1"/>
    </xf>
    <xf numFmtId="9" fontId="0" fillId="38" borderId="73" xfId="0" applyNumberFormat="1" applyFont="1" applyFill="1" applyBorder="1" applyAlignment="1">
      <alignment horizontal="right" wrapText="1"/>
    </xf>
    <xf numFmtId="9" fontId="0" fillId="38" borderId="29" xfId="0" applyNumberFormat="1" applyFont="1" applyFill="1" applyBorder="1" applyAlignment="1">
      <alignment horizontal="right" wrapText="1"/>
    </xf>
    <xf numFmtId="0" fontId="21" fillId="0" borderId="54" xfId="0" applyFont="1" applyBorder="1" applyAlignment="1">
      <alignment/>
    </xf>
    <xf numFmtId="0" fontId="0" fillId="0" borderId="54" xfId="0" applyFont="1" applyBorder="1" applyAlignment="1">
      <alignment vertical="top" wrapText="1"/>
    </xf>
    <xf numFmtId="0" fontId="0" fillId="0" borderId="55" xfId="0" applyFont="1" applyBorder="1" applyAlignment="1">
      <alignment/>
    </xf>
    <xf numFmtId="0" fontId="0" fillId="0" borderId="75" xfId="0" applyFont="1" applyBorder="1" applyAlignment="1">
      <alignment/>
    </xf>
    <xf numFmtId="0" fontId="0" fillId="0" borderId="72" xfId="0" applyFont="1" applyBorder="1" applyAlignment="1">
      <alignment/>
    </xf>
    <xf numFmtId="0" fontId="0" fillId="36" borderId="76" xfId="0" applyFont="1" applyFill="1" applyBorder="1" applyAlignment="1">
      <alignment horizontal="left" vertical="top" wrapText="1" indent="2"/>
    </xf>
    <xf numFmtId="0" fontId="0" fillId="36" borderId="25" xfId="0" applyFont="1" applyFill="1" applyBorder="1" applyAlignment="1">
      <alignment horizontal="left" vertical="top" wrapText="1" indent="2"/>
    </xf>
    <xf numFmtId="0" fontId="4" fillId="35" borderId="25" xfId="0" applyFont="1" applyFill="1" applyBorder="1" applyAlignment="1">
      <alignment horizontal="center" vertical="top" wrapText="1"/>
    </xf>
    <xf numFmtId="0" fontId="4" fillId="37" borderId="25" xfId="0" applyFont="1" applyFill="1" applyBorder="1" applyAlignment="1">
      <alignment horizontal="center" vertical="center" wrapText="1"/>
    </xf>
    <xf numFmtId="49" fontId="4" fillId="37" borderId="25" xfId="0" applyNumberFormat="1" applyFont="1" applyFill="1" applyBorder="1" applyAlignment="1">
      <alignment horizontal="center" vertical="center" wrapText="1"/>
    </xf>
    <xf numFmtId="49" fontId="4" fillId="37" borderId="77" xfId="0" applyNumberFormat="1" applyFont="1" applyFill="1" applyBorder="1" applyAlignment="1">
      <alignment horizontal="center" vertical="center" wrapText="1"/>
    </xf>
    <xf numFmtId="49" fontId="4" fillId="0" borderId="77" xfId="0" applyNumberFormat="1" applyFont="1" applyFill="1" applyBorder="1" applyAlignment="1">
      <alignment horizontal="center" vertical="center" wrapText="1"/>
    </xf>
    <xf numFmtId="49" fontId="4" fillId="0" borderId="78" xfId="0" applyNumberFormat="1" applyFont="1" applyFill="1" applyBorder="1" applyAlignment="1">
      <alignment horizontal="center" vertical="center" wrapText="1"/>
    </xf>
    <xf numFmtId="49" fontId="4" fillId="37" borderId="78" xfId="0" applyNumberFormat="1" applyFont="1" applyFill="1" applyBorder="1" applyAlignment="1">
      <alignment horizontal="center" vertical="center" wrapText="1"/>
    </xf>
    <xf numFmtId="49" fontId="4" fillId="37" borderId="53" xfId="0" applyNumberFormat="1" applyFont="1" applyFill="1" applyBorder="1" applyAlignment="1">
      <alignment horizontal="center" vertical="center" wrapText="1"/>
    </xf>
    <xf numFmtId="0" fontId="4" fillId="0" borderId="79" xfId="0" applyFont="1" applyBorder="1" applyAlignment="1">
      <alignment horizontal="center" vertical="center" wrapText="1"/>
    </xf>
    <xf numFmtId="0" fontId="4" fillId="34" borderId="0" xfId="0" applyFont="1" applyFill="1" applyAlignment="1">
      <alignment/>
    </xf>
    <xf numFmtId="0" fontId="0" fillId="0" borderId="80" xfId="0" applyFont="1" applyBorder="1" applyAlignment="1">
      <alignment/>
    </xf>
    <xf numFmtId="0" fontId="4" fillId="0" borderId="81" xfId="0" applyFont="1" applyBorder="1" applyAlignment="1">
      <alignment horizontal="center" vertical="center" wrapText="1"/>
    </xf>
    <xf numFmtId="0" fontId="4" fillId="0" borderId="0" xfId="0" applyFont="1" applyFill="1" applyAlignment="1">
      <alignment/>
    </xf>
    <xf numFmtId="0" fontId="0" fillId="0" borderId="0" xfId="0" applyFont="1" applyAlignment="1" applyProtection="1">
      <alignment horizontal="center"/>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2" fillId="0" borderId="53" xfId="0" applyFont="1" applyFill="1" applyBorder="1" applyAlignment="1" applyProtection="1">
      <alignment vertical="center" wrapText="1" shrinkToFit="1"/>
      <protection/>
    </xf>
    <xf numFmtId="0" fontId="12" fillId="0" borderId="54" xfId="0" applyFont="1" applyFill="1" applyBorder="1" applyAlignment="1" applyProtection="1">
      <alignment vertical="center" wrapText="1" shrinkToFit="1"/>
      <protection/>
    </xf>
    <xf numFmtId="0" fontId="12" fillId="0" borderId="0" xfId="0" applyFont="1" applyFill="1" applyBorder="1" applyAlignment="1" applyProtection="1">
      <alignment vertical="center" wrapText="1" shrinkToFit="1"/>
      <protection/>
    </xf>
    <xf numFmtId="0" fontId="12" fillId="0" borderId="55" xfId="0" applyFont="1" applyFill="1" applyBorder="1" applyAlignment="1" applyProtection="1">
      <alignment vertical="center" wrapText="1" shrinkToFit="1"/>
      <protection/>
    </xf>
    <xf numFmtId="0" fontId="0" fillId="0" borderId="0" xfId="0" applyFont="1" applyBorder="1" applyAlignment="1" applyProtection="1">
      <alignment/>
      <protection/>
    </xf>
    <xf numFmtId="0" fontId="4" fillId="0" borderId="24" xfId="0" applyFont="1" applyFill="1" applyBorder="1" applyAlignment="1" applyProtection="1">
      <alignment vertical="center" wrapText="1"/>
      <protection/>
    </xf>
    <xf numFmtId="0" fontId="4" fillId="0" borderId="82" xfId="0" applyFont="1" applyFill="1" applyBorder="1" applyAlignment="1" applyProtection="1">
      <alignment vertical="center" wrapText="1"/>
      <protection/>
    </xf>
    <xf numFmtId="0" fontId="0" fillId="0" borderId="10" xfId="0" applyFont="1" applyBorder="1" applyAlignment="1" applyProtection="1">
      <alignment horizontal="center"/>
      <protection/>
    </xf>
    <xf numFmtId="0" fontId="38" fillId="0"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0" fillId="0" borderId="0" xfId="0" applyFont="1" applyAlignment="1" applyProtection="1">
      <alignment/>
      <protection/>
    </xf>
    <xf numFmtId="0" fontId="9" fillId="34" borderId="10" xfId="0" applyFont="1" applyFill="1" applyBorder="1" applyAlignment="1" applyProtection="1">
      <alignment/>
      <protection/>
    </xf>
    <xf numFmtId="0" fontId="9" fillId="0" borderId="0" xfId="0" applyFont="1" applyFill="1" applyBorder="1" applyAlignment="1" applyProtection="1">
      <alignment/>
      <protection/>
    </xf>
    <xf numFmtId="0" fontId="0" fillId="0" borderId="10" xfId="0" applyFont="1" applyFill="1" applyBorder="1" applyAlignment="1" applyProtection="1">
      <alignment horizontal="left" wrapText="1"/>
      <protection/>
    </xf>
    <xf numFmtId="42" fontId="0" fillId="33" borderId="10" xfId="0" applyNumberFormat="1" applyFont="1" applyFill="1" applyBorder="1" applyAlignment="1" applyProtection="1">
      <alignment/>
      <protection locked="0"/>
    </xf>
    <xf numFmtId="42" fontId="0" fillId="0" borderId="0" xfId="0" applyNumberFormat="1" applyFont="1" applyFill="1" applyBorder="1" applyAlignment="1" applyProtection="1">
      <alignment/>
      <protection locked="0"/>
    </xf>
    <xf numFmtId="0" fontId="0" fillId="0" borderId="10" xfId="0" applyFont="1" applyFill="1" applyBorder="1" applyAlignment="1" applyProtection="1">
      <alignment vertical="center" wrapText="1"/>
      <protection/>
    </xf>
    <xf numFmtId="42" fontId="0" fillId="35" borderId="10" xfId="0" applyNumberFormat="1" applyFont="1" applyFill="1" applyBorder="1" applyAlignment="1" applyProtection="1">
      <alignment/>
      <protection/>
    </xf>
    <xf numFmtId="42" fontId="0" fillId="0" borderId="0" xfId="0" applyNumberFormat="1" applyFont="1" applyFill="1" applyBorder="1" applyAlignment="1" applyProtection="1">
      <alignment/>
      <protection/>
    </xf>
    <xf numFmtId="42" fontId="9" fillId="34" borderId="10" xfId="0" applyNumberFormat="1" applyFont="1" applyFill="1" applyBorder="1" applyAlignment="1" applyProtection="1">
      <alignment/>
      <protection/>
    </xf>
    <xf numFmtId="0" fontId="31" fillId="34"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0" borderId="10" xfId="0" applyFont="1" applyFill="1" applyBorder="1" applyAlignment="1" applyProtection="1">
      <alignment vertical="center" wrapText="1"/>
      <protection/>
    </xf>
    <xf numFmtId="9" fontId="0" fillId="35" borderId="10" xfId="0" applyNumberFormat="1" applyFont="1" applyFill="1" applyBorder="1" applyAlignment="1" applyProtection="1">
      <alignment horizontal="right"/>
      <protection/>
    </xf>
    <xf numFmtId="9" fontId="4" fillId="35" borderId="10" xfId="0" applyNumberFormat="1" applyFont="1" applyFill="1" applyBorder="1" applyAlignment="1" applyProtection="1">
      <alignment/>
      <protection/>
    </xf>
    <xf numFmtId="165" fontId="0" fillId="35" borderId="10" xfId="0" applyNumberFormat="1" applyFont="1" applyFill="1" applyBorder="1" applyAlignment="1" applyProtection="1">
      <alignment horizontal="right"/>
      <protection/>
    </xf>
    <xf numFmtId="165" fontId="4" fillId="35" borderId="10" xfId="0" applyNumberFormat="1" applyFont="1" applyFill="1" applyBorder="1" applyAlignment="1" applyProtection="1">
      <alignment/>
      <protection/>
    </xf>
    <xf numFmtId="10" fontId="0" fillId="35" borderId="10" xfId="0" applyNumberFormat="1" applyFont="1" applyFill="1" applyBorder="1" applyAlignment="1" applyProtection="1">
      <alignment horizontal="right"/>
      <protection/>
    </xf>
    <xf numFmtId="10" fontId="4" fillId="35" borderId="10" xfId="0" applyNumberFormat="1" applyFont="1" applyFill="1" applyBorder="1" applyAlignment="1" applyProtection="1">
      <alignment/>
      <protection/>
    </xf>
    <xf numFmtId="2" fontId="0" fillId="35" borderId="10" xfId="0" applyNumberFormat="1" applyFont="1" applyFill="1" applyBorder="1" applyAlignment="1" applyProtection="1">
      <alignment horizontal="right"/>
      <protection/>
    </xf>
    <xf numFmtId="2" fontId="4" fillId="35" borderId="10" xfId="0" applyNumberFormat="1" applyFont="1" applyFill="1" applyBorder="1" applyAlignment="1" applyProtection="1">
      <alignment/>
      <protection/>
    </xf>
    <xf numFmtId="9" fontId="0" fillId="35" borderId="10" xfId="59" applyFont="1" applyFill="1" applyBorder="1" applyAlignment="1" applyProtection="1">
      <alignment horizontal="right"/>
      <protection/>
    </xf>
    <xf numFmtId="9" fontId="4" fillId="35" borderId="10" xfId="59" applyFont="1" applyFill="1" applyBorder="1" applyAlignment="1" applyProtection="1">
      <alignment/>
      <protection/>
    </xf>
    <xf numFmtId="0" fontId="0" fillId="0" borderId="0" xfId="0" applyFont="1" applyFill="1" applyAlignment="1" applyProtection="1">
      <alignment wrapText="1"/>
      <protection/>
    </xf>
    <xf numFmtId="0" fontId="38" fillId="0" borderId="83" xfId="0" applyFont="1" applyFill="1" applyBorder="1" applyAlignment="1" applyProtection="1">
      <alignment horizontal="center" vertical="center" wrapText="1"/>
      <protection/>
    </xf>
    <xf numFmtId="0" fontId="4" fillId="35" borderId="83" xfId="0" applyFont="1" applyFill="1" applyBorder="1" applyAlignment="1" applyProtection="1">
      <alignment horizontal="center" vertical="center" wrapText="1"/>
      <protection/>
    </xf>
    <xf numFmtId="0" fontId="4" fillId="0" borderId="46" xfId="0" applyFont="1" applyFill="1" applyBorder="1" applyAlignment="1" applyProtection="1">
      <alignment horizontal="center" vertical="center" wrapText="1"/>
      <protection/>
    </xf>
    <xf numFmtId="0" fontId="4" fillId="35" borderId="29" xfId="0" applyFont="1" applyFill="1" applyBorder="1" applyAlignment="1" applyProtection="1">
      <alignment horizontal="center" vertical="center" wrapText="1"/>
      <protection/>
    </xf>
    <xf numFmtId="0" fontId="0" fillId="0" borderId="24" xfId="0" applyFont="1" applyFill="1" applyBorder="1" applyAlignment="1" applyProtection="1">
      <alignment/>
      <protection/>
    </xf>
    <xf numFmtId="0" fontId="4" fillId="34" borderId="10" xfId="0" applyFont="1" applyFill="1" applyBorder="1" applyAlignment="1" applyProtection="1">
      <alignment/>
      <protection/>
    </xf>
    <xf numFmtId="0" fontId="4" fillId="36" borderId="10" xfId="0" applyFont="1" applyFill="1" applyBorder="1" applyAlignment="1" applyProtection="1">
      <alignment/>
      <protection/>
    </xf>
    <xf numFmtId="0" fontId="39" fillId="34" borderId="10" xfId="0" applyFont="1" applyFill="1" applyBorder="1" applyAlignment="1" applyProtection="1">
      <alignment/>
      <protection/>
    </xf>
    <xf numFmtId="0" fontId="39" fillId="0" borderId="46" xfId="0" applyFont="1" applyFill="1" applyBorder="1" applyAlignment="1" applyProtection="1">
      <alignment/>
      <protection/>
    </xf>
    <xf numFmtId="0" fontId="39" fillId="34" borderId="29" xfId="0" applyFont="1" applyFill="1" applyBorder="1" applyAlignment="1" applyProtection="1">
      <alignment/>
      <protection/>
    </xf>
    <xf numFmtId="0" fontId="39" fillId="34" borderId="83" xfId="0" applyFont="1" applyFill="1" applyBorder="1" applyAlignment="1" applyProtection="1">
      <alignment/>
      <protection/>
    </xf>
    <xf numFmtId="0" fontId="0" fillId="0" borderId="24" xfId="0" applyFont="1" applyFill="1" applyBorder="1" applyAlignment="1" applyProtection="1">
      <alignment/>
      <protection/>
    </xf>
    <xf numFmtId="0" fontId="0" fillId="0" borderId="84" xfId="0" applyFont="1" applyFill="1" applyBorder="1" applyAlignment="1" applyProtection="1">
      <alignment vertical="center" wrapText="1"/>
      <protection/>
    </xf>
    <xf numFmtId="0" fontId="0" fillId="36" borderId="10" xfId="0" applyFont="1" applyFill="1" applyBorder="1" applyAlignment="1" applyProtection="1">
      <alignment vertical="center" wrapText="1"/>
      <protection/>
    </xf>
    <xf numFmtId="42" fontId="0" fillId="33" borderId="10" xfId="0" applyNumberFormat="1" applyFont="1" applyFill="1" applyBorder="1" applyAlignment="1" applyProtection="1">
      <alignment horizontal="right"/>
      <protection/>
    </xf>
    <xf numFmtId="42" fontId="4" fillId="0" borderId="46" xfId="0" applyNumberFormat="1" applyFont="1" applyFill="1" applyBorder="1" applyAlignment="1" applyProtection="1">
      <alignment/>
      <protection/>
    </xf>
    <xf numFmtId="42" fontId="0" fillId="33" borderId="29" xfId="0" applyNumberFormat="1" applyFont="1" applyFill="1" applyBorder="1" applyAlignment="1" applyProtection="1">
      <alignment horizontal="right"/>
      <protection/>
    </xf>
    <xf numFmtId="42" fontId="0" fillId="33" borderId="83" xfId="0" applyNumberFormat="1" applyFont="1" applyFill="1" applyBorder="1" applyAlignment="1" applyProtection="1">
      <alignment horizontal="right"/>
      <protection/>
    </xf>
    <xf numFmtId="10" fontId="4" fillId="0" borderId="24" xfId="0" applyNumberFormat="1" applyFont="1" applyFill="1" applyBorder="1" applyAlignment="1" applyProtection="1">
      <alignment/>
      <protection/>
    </xf>
    <xf numFmtId="42" fontId="0" fillId="0" borderId="46" xfId="0" applyNumberFormat="1" applyFont="1" applyFill="1" applyBorder="1" applyAlignment="1" applyProtection="1">
      <alignment/>
      <protection locked="0"/>
    </xf>
    <xf numFmtId="42" fontId="0" fillId="33" borderId="29" xfId="0" applyNumberFormat="1" applyFont="1" applyFill="1" applyBorder="1" applyAlignment="1" applyProtection="1">
      <alignment/>
      <protection locked="0"/>
    </xf>
    <xf numFmtId="42" fontId="0" fillId="33" borderId="83" xfId="0" applyNumberFormat="1" applyFont="1" applyFill="1" applyBorder="1" applyAlignment="1" applyProtection="1">
      <alignment/>
      <protection locked="0"/>
    </xf>
    <xf numFmtId="0" fontId="4" fillId="0" borderId="10" xfId="0" applyFont="1" applyFill="1" applyBorder="1" applyAlignment="1" applyProtection="1">
      <alignment/>
      <protection/>
    </xf>
    <xf numFmtId="42" fontId="39" fillId="34" borderId="10" xfId="0" applyNumberFormat="1" applyFont="1" applyFill="1" applyBorder="1" applyAlignment="1" applyProtection="1">
      <alignment/>
      <protection/>
    </xf>
    <xf numFmtId="42" fontId="39" fillId="0" borderId="46" xfId="0" applyNumberFormat="1" applyFont="1" applyFill="1" applyBorder="1" applyAlignment="1" applyProtection="1">
      <alignment/>
      <protection/>
    </xf>
    <xf numFmtId="42" fontId="39" fillId="34" borderId="29" xfId="0" applyNumberFormat="1" applyFont="1" applyFill="1" applyBorder="1" applyAlignment="1" applyProtection="1">
      <alignment/>
      <protection/>
    </xf>
    <xf numFmtId="42" fontId="39" fillId="34" borderId="83" xfId="0" applyNumberFormat="1" applyFont="1" applyFill="1" applyBorder="1" applyAlignment="1" applyProtection="1">
      <alignment/>
      <protection/>
    </xf>
    <xf numFmtId="42" fontId="0" fillId="35" borderId="10" xfId="0" applyNumberFormat="1" applyFont="1" applyFill="1" applyBorder="1" applyAlignment="1" applyProtection="1">
      <alignment horizontal="right"/>
      <protection/>
    </xf>
    <xf numFmtId="42" fontId="0" fillId="35" borderId="29" xfId="0" applyNumberFormat="1" applyFont="1" applyFill="1" applyBorder="1" applyAlignment="1" applyProtection="1">
      <alignment horizontal="right"/>
      <protection/>
    </xf>
    <xf numFmtId="42" fontId="0" fillId="35" borderId="83" xfId="0" applyNumberFormat="1" applyFont="1" applyFill="1" applyBorder="1" applyAlignment="1" applyProtection="1">
      <alignment horizontal="right"/>
      <protection/>
    </xf>
    <xf numFmtId="0" fontId="4" fillId="36" borderId="10" xfId="0" applyFont="1" applyFill="1" applyBorder="1" applyAlignment="1" applyProtection="1">
      <alignment vertical="center" wrapText="1"/>
      <protection/>
    </xf>
    <xf numFmtId="42" fontId="39" fillId="34" borderId="10" xfId="0" applyNumberFormat="1" applyFont="1" applyFill="1" applyBorder="1" applyAlignment="1" applyProtection="1">
      <alignment vertical="center" wrapText="1"/>
      <protection/>
    </xf>
    <xf numFmtId="42" fontId="39" fillId="0" borderId="46" xfId="0" applyNumberFormat="1" applyFont="1" applyFill="1" applyBorder="1" applyAlignment="1" applyProtection="1">
      <alignment vertical="center" wrapText="1"/>
      <protection/>
    </xf>
    <xf numFmtId="42" fontId="39" fillId="34" borderId="29" xfId="0" applyNumberFormat="1" applyFont="1" applyFill="1" applyBorder="1" applyAlignment="1" applyProtection="1">
      <alignment vertical="center" wrapText="1"/>
      <protection/>
    </xf>
    <xf numFmtId="42" fontId="39" fillId="34" borderId="83" xfId="0" applyNumberFormat="1" applyFont="1" applyFill="1" applyBorder="1" applyAlignment="1" applyProtection="1">
      <alignment vertical="center" wrapText="1"/>
      <protection/>
    </xf>
    <xf numFmtId="0" fontId="0" fillId="36" borderId="10" xfId="0" applyFont="1" applyFill="1" applyBorder="1" applyAlignment="1" applyProtection="1">
      <alignment horizontal="left" wrapText="1"/>
      <protection/>
    </xf>
    <xf numFmtId="0" fontId="0" fillId="0" borderId="75" xfId="0" applyFont="1" applyFill="1" applyBorder="1" applyAlignment="1" applyProtection="1">
      <alignment/>
      <protection/>
    </xf>
    <xf numFmtId="0" fontId="31" fillId="34" borderId="83" xfId="0" applyFont="1" applyFill="1" applyBorder="1" applyAlignment="1" applyProtection="1">
      <alignment horizontal="center" vertical="center" wrapText="1"/>
      <protection/>
    </xf>
    <xf numFmtId="0" fontId="32" fillId="34" borderId="23" xfId="0" applyFont="1" applyFill="1" applyBorder="1" applyAlignment="1" applyProtection="1">
      <alignment horizontal="center" vertical="center" wrapText="1"/>
      <protection/>
    </xf>
    <xf numFmtId="0" fontId="0" fillId="36" borderId="24" xfId="0" applyFont="1" applyFill="1" applyBorder="1" applyAlignment="1" applyProtection="1">
      <alignment vertical="center" wrapText="1"/>
      <protection/>
    </xf>
    <xf numFmtId="10" fontId="0" fillId="0" borderId="10" xfId="0" applyNumberFormat="1" applyFont="1" applyBorder="1" applyAlignment="1" applyProtection="1">
      <alignment horizontal="center"/>
      <protection/>
    </xf>
    <xf numFmtId="10" fontId="0" fillId="0" borderId="84" xfId="0" applyNumberFormat="1" applyFont="1" applyFill="1" applyBorder="1" applyAlignment="1" applyProtection="1">
      <alignment vertical="center" wrapText="1"/>
      <protection/>
    </xf>
    <xf numFmtId="10" fontId="0" fillId="36" borderId="24" xfId="0" applyNumberFormat="1" applyFont="1" applyFill="1" applyBorder="1" applyAlignment="1" applyProtection="1">
      <alignment vertical="center" wrapText="1"/>
      <protection/>
    </xf>
    <xf numFmtId="0" fontId="39" fillId="0" borderId="0" xfId="0" applyFont="1" applyFill="1" applyBorder="1" applyAlignment="1" applyProtection="1">
      <alignment/>
      <protection/>
    </xf>
    <xf numFmtId="0" fontId="0" fillId="0" borderId="10" xfId="0" applyFont="1" applyFill="1" applyBorder="1" applyAlignment="1" applyProtection="1">
      <alignment horizontal="center"/>
      <protection/>
    </xf>
    <xf numFmtId="42" fontId="0" fillId="0" borderId="0" xfId="0" applyNumberFormat="1" applyFont="1" applyFill="1" applyBorder="1" applyAlignment="1" applyProtection="1">
      <alignment horizontal="right"/>
      <protection/>
    </xf>
    <xf numFmtId="0" fontId="39" fillId="34" borderId="10" xfId="0" applyFont="1" applyFill="1" applyBorder="1" applyAlignment="1" applyProtection="1">
      <alignment vertical="center" wrapText="1"/>
      <protection/>
    </xf>
    <xf numFmtId="0" fontId="39" fillId="0" borderId="0" xfId="0" applyFont="1" applyFill="1" applyBorder="1" applyAlignment="1" applyProtection="1">
      <alignment vertical="center" wrapText="1"/>
      <protection/>
    </xf>
    <xf numFmtId="10" fontId="4" fillId="0" borderId="0" xfId="0" applyNumberFormat="1" applyFont="1" applyFill="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1" fontId="4" fillId="34" borderId="10" xfId="0" applyNumberFormat="1" applyFont="1" applyFill="1" applyBorder="1" applyAlignment="1" applyProtection="1">
      <alignment horizontal="center"/>
      <protection/>
    </xf>
    <xf numFmtId="0" fontId="0" fillId="34" borderId="10" xfId="0" applyFont="1" applyFill="1" applyBorder="1" applyAlignment="1" applyProtection="1">
      <alignment vertical="center" wrapText="1"/>
      <protection/>
    </xf>
    <xf numFmtId="0" fontId="0" fillId="35" borderId="10" xfId="0" applyNumberFormat="1" applyFont="1" applyFill="1" applyBorder="1" applyAlignment="1" applyProtection="1">
      <alignment horizontal="right"/>
      <protection/>
    </xf>
    <xf numFmtId="9" fontId="0" fillId="0" borderId="0" xfId="59" applyFont="1" applyFill="1" applyAlignment="1">
      <alignment/>
    </xf>
    <xf numFmtId="0" fontId="20" fillId="34" borderId="10" xfId="0" applyFont="1" applyFill="1" applyBorder="1" applyAlignment="1">
      <alignment horizontal="center" vertical="center" wrapText="1"/>
    </xf>
    <xf numFmtId="167" fontId="0" fillId="0" borderId="0" xfId="0" applyNumberFormat="1" applyFont="1" applyFill="1" applyAlignment="1">
      <alignment horizontal="center"/>
    </xf>
    <xf numFmtId="0" fontId="0" fillId="34" borderId="52" xfId="0" applyFont="1" applyFill="1" applyBorder="1" applyAlignment="1">
      <alignment horizontal="left" vertical="center" wrapText="1"/>
    </xf>
    <xf numFmtId="0" fontId="22" fillId="34" borderId="10" xfId="0" applyFont="1" applyFill="1" applyBorder="1" applyAlignment="1">
      <alignment horizontal="left" vertical="center" wrapText="1"/>
    </xf>
    <xf numFmtId="184" fontId="21" fillId="33" borderId="10" xfId="42" applyNumberFormat="1" applyFont="1" applyFill="1" applyBorder="1" applyAlignment="1" applyProtection="1">
      <alignment vertical="center" wrapText="1"/>
      <protection locked="0"/>
    </xf>
    <xf numFmtId="165" fontId="21" fillId="33" borderId="10" xfId="44" applyNumberFormat="1" applyFont="1" applyFill="1" applyBorder="1" applyAlignment="1" applyProtection="1">
      <alignment vertical="center" wrapText="1"/>
      <protection locked="0"/>
    </xf>
    <xf numFmtId="3" fontId="21" fillId="33" borderId="10" xfId="44" applyNumberFormat="1" applyFont="1" applyFill="1" applyBorder="1" applyAlignment="1" applyProtection="1">
      <alignment vertical="center" wrapText="1"/>
      <protection locked="0"/>
    </xf>
    <xf numFmtId="165" fontId="0" fillId="0" borderId="0" xfId="0" applyNumberFormat="1" applyFont="1" applyFill="1" applyAlignment="1">
      <alignment/>
    </xf>
    <xf numFmtId="9" fontId="0" fillId="0" borderId="75" xfId="59" applyFont="1" applyFill="1" applyBorder="1" applyAlignment="1">
      <alignment/>
    </xf>
    <xf numFmtId="0" fontId="14" fillId="34" borderId="52" xfId="0" applyFont="1" applyFill="1" applyBorder="1" applyAlignment="1">
      <alignment horizontal="left" vertical="center" wrapText="1"/>
    </xf>
    <xf numFmtId="3" fontId="21" fillId="33" borderId="10" xfId="42" applyNumberFormat="1" applyFont="1" applyFill="1" applyBorder="1" applyAlignment="1" applyProtection="1">
      <alignment vertical="center" wrapText="1"/>
      <protection locked="0"/>
    </xf>
    <xf numFmtId="165" fontId="21" fillId="33" borderId="10" xfId="42" applyNumberFormat="1" applyFont="1" applyFill="1" applyBorder="1" applyAlignment="1" applyProtection="1">
      <alignment vertical="center" wrapText="1"/>
      <protection locked="0"/>
    </xf>
    <xf numFmtId="3" fontId="21" fillId="33" borderId="10" xfId="0" applyNumberFormat="1" applyFont="1" applyFill="1" applyBorder="1" applyAlignment="1" applyProtection="1">
      <alignment vertical="center" wrapText="1"/>
      <protection locked="0"/>
    </xf>
    <xf numFmtId="165" fontId="21" fillId="33" borderId="10" xfId="0" applyNumberFormat="1" applyFont="1" applyFill="1" applyBorder="1" applyAlignment="1" applyProtection="1">
      <alignment vertical="center" wrapText="1"/>
      <protection locked="0"/>
    </xf>
    <xf numFmtId="9" fontId="4" fillId="0" borderId="0" xfId="0" applyNumberFormat="1" applyFont="1" applyFill="1" applyAlignment="1">
      <alignment/>
    </xf>
    <xf numFmtId="0" fontId="14" fillId="34" borderId="11" xfId="0" applyFont="1" applyFill="1" applyBorder="1" applyAlignment="1">
      <alignment horizontal="left" vertical="center" wrapText="1"/>
    </xf>
    <xf numFmtId="0" fontId="22" fillId="34" borderId="50" xfId="0" applyFont="1" applyFill="1" applyBorder="1" applyAlignment="1">
      <alignment horizontal="left" vertical="center" wrapText="1"/>
    </xf>
    <xf numFmtId="167" fontId="21" fillId="35" borderId="50" xfId="0" applyNumberFormat="1" applyFont="1" applyFill="1" applyBorder="1" applyAlignment="1">
      <alignment horizontal="right" vertical="center" wrapText="1"/>
    </xf>
    <xf numFmtId="167" fontId="4" fillId="35" borderId="51" xfId="0" applyNumberFormat="1" applyFont="1" applyFill="1" applyBorder="1" applyAlignment="1">
      <alignment horizontal="center" vertical="center" wrapText="1"/>
    </xf>
    <xf numFmtId="167" fontId="0" fillId="0" borderId="0" xfId="0" applyNumberFormat="1" applyFont="1" applyFill="1" applyBorder="1" applyAlignment="1">
      <alignment/>
    </xf>
    <xf numFmtId="0" fontId="0" fillId="0" borderId="0" xfId="0" applyFont="1" applyFill="1" applyBorder="1" applyAlignment="1">
      <alignment/>
    </xf>
    <xf numFmtId="0" fontId="0" fillId="34" borderId="52" xfId="0" applyFont="1" applyFill="1" applyBorder="1" applyAlignment="1">
      <alignment vertical="center" wrapText="1"/>
    </xf>
    <xf numFmtId="0" fontId="14" fillId="34" borderId="52" xfId="0" applyFont="1" applyFill="1" applyBorder="1" applyAlignment="1">
      <alignment horizontal="center" vertical="center" wrapText="1"/>
    </xf>
    <xf numFmtId="0" fontId="14" fillId="34" borderId="11" xfId="0" applyFont="1" applyFill="1" applyBorder="1" applyAlignment="1">
      <alignment horizontal="center" vertical="center" wrapText="1"/>
    </xf>
    <xf numFmtId="9" fontId="0" fillId="0" borderId="0" xfId="59" applyFont="1" applyFill="1" applyBorder="1" applyAlignment="1">
      <alignment/>
    </xf>
    <xf numFmtId="0" fontId="0" fillId="34" borderId="17" xfId="0" applyFont="1" applyFill="1" applyBorder="1" applyAlignment="1">
      <alignment vertical="center" wrapText="1"/>
    </xf>
    <xf numFmtId="0" fontId="22" fillId="34" borderId="23" xfId="0" applyFont="1" applyFill="1" applyBorder="1" applyAlignment="1">
      <alignment horizontal="left" vertical="center" wrapText="1"/>
    </xf>
    <xf numFmtId="0" fontId="14" fillId="0" borderId="0" xfId="0" applyFont="1" applyFill="1" applyBorder="1" applyAlignment="1">
      <alignment horizontal="center" vertical="top" wrapText="1"/>
    </xf>
    <xf numFmtId="3" fontId="20" fillId="0" borderId="0" xfId="42" applyNumberFormat="1" applyFont="1" applyFill="1" applyBorder="1" applyAlignment="1" applyProtection="1">
      <alignment/>
      <protection locked="0"/>
    </xf>
    <xf numFmtId="165" fontId="20" fillId="0" borderId="0" xfId="42" applyNumberFormat="1" applyFont="1" applyFill="1" applyBorder="1" applyAlignment="1" applyProtection="1">
      <alignment/>
      <protection locked="0"/>
    </xf>
    <xf numFmtId="3" fontId="20" fillId="0" borderId="0" xfId="0" applyNumberFormat="1" applyFont="1" applyFill="1" applyBorder="1" applyAlignment="1" applyProtection="1">
      <alignment/>
      <protection locked="0"/>
    </xf>
    <xf numFmtId="165" fontId="20" fillId="0" borderId="0" xfId="0" applyNumberFormat="1" applyFont="1" applyFill="1" applyBorder="1" applyAlignment="1" applyProtection="1">
      <alignment/>
      <protection locked="0"/>
    </xf>
    <xf numFmtId="0" fontId="4" fillId="0" borderId="0" xfId="0" applyFont="1" applyFill="1" applyBorder="1" applyAlignment="1">
      <alignment horizontal="center" vertical="center" wrapText="1"/>
    </xf>
    <xf numFmtId="0" fontId="4" fillId="34" borderId="70" xfId="0" applyFont="1" applyFill="1" applyBorder="1" applyAlignment="1">
      <alignment horizontal="center" vertical="center" wrapText="1"/>
    </xf>
    <xf numFmtId="0" fontId="0" fillId="0" borderId="0" xfId="0" applyFont="1" applyFill="1" applyAlignment="1">
      <alignment vertical="center"/>
    </xf>
    <xf numFmtId="0" fontId="14" fillId="34" borderId="52" xfId="0" applyFont="1" applyFill="1" applyBorder="1" applyAlignment="1">
      <alignment/>
    </xf>
    <xf numFmtId="0" fontId="21" fillId="34" borderId="10" xfId="0" applyFont="1" applyFill="1" applyBorder="1" applyAlignment="1">
      <alignment/>
    </xf>
    <xf numFmtId="0" fontId="32" fillId="34" borderId="30" xfId="0" applyFont="1" applyFill="1" applyBorder="1" applyAlignment="1">
      <alignment horizontal="center" wrapText="1"/>
    </xf>
    <xf numFmtId="167" fontId="0" fillId="0" borderId="0" xfId="0" applyNumberFormat="1" applyFont="1" applyFill="1" applyBorder="1" applyAlignment="1">
      <alignment horizontal="center"/>
    </xf>
    <xf numFmtId="0" fontId="4" fillId="34" borderId="30" xfId="0" applyFont="1" applyFill="1" applyBorder="1" applyAlignment="1">
      <alignment horizontal="center"/>
    </xf>
    <xf numFmtId="165" fontId="0" fillId="0" borderId="0" xfId="0" applyNumberFormat="1" applyFont="1" applyFill="1" applyBorder="1" applyAlignment="1">
      <alignment/>
    </xf>
    <xf numFmtId="167" fontId="4" fillId="35" borderId="30" xfId="0" applyNumberFormat="1" applyFont="1" applyFill="1" applyBorder="1" applyAlignment="1">
      <alignment horizontal="center"/>
    </xf>
    <xf numFmtId="9" fontId="4" fillId="0" borderId="0" xfId="0" applyNumberFormat="1" applyFont="1" applyFill="1" applyBorder="1" applyAlignment="1">
      <alignment/>
    </xf>
    <xf numFmtId="0" fontId="14" fillId="34" borderId="11" xfId="0" applyFont="1" applyFill="1" applyBorder="1" applyAlignment="1">
      <alignment/>
    </xf>
    <xf numFmtId="0" fontId="21" fillId="34" borderId="50" xfId="0" applyFont="1" applyFill="1" applyBorder="1" applyAlignment="1">
      <alignment/>
    </xf>
    <xf numFmtId="167" fontId="4" fillId="35" borderId="51" xfId="0" applyNumberFormat="1" applyFont="1" applyFill="1" applyBorder="1" applyAlignment="1">
      <alignment horizontal="center"/>
    </xf>
    <xf numFmtId="0" fontId="4" fillId="37" borderId="76" xfId="0" applyFont="1" applyFill="1" applyBorder="1" applyAlignment="1">
      <alignment horizontal="center" vertical="center" wrapText="1"/>
    </xf>
    <xf numFmtId="0" fontId="0" fillId="36" borderId="85" xfId="0" applyFont="1" applyFill="1" applyBorder="1" applyAlignment="1">
      <alignment horizontal="left" vertical="top" wrapText="1" indent="2"/>
    </xf>
    <xf numFmtId="0" fontId="0" fillId="35" borderId="86" xfId="0" applyFont="1" applyFill="1" applyBorder="1" applyAlignment="1">
      <alignment horizontal="center" wrapText="1"/>
    </xf>
    <xf numFmtId="0" fontId="0" fillId="35" borderId="87" xfId="0" applyFont="1" applyFill="1" applyBorder="1" applyAlignment="1">
      <alignment horizontal="center" wrapText="1"/>
    </xf>
    <xf numFmtId="0" fontId="0" fillId="35" borderId="88" xfId="0" applyFont="1" applyFill="1" applyBorder="1" applyAlignment="1">
      <alignment horizontal="center" wrapText="1"/>
    </xf>
    <xf numFmtId="0" fontId="0" fillId="35" borderId="89" xfId="0" applyFont="1" applyFill="1" applyBorder="1" applyAlignment="1">
      <alignment horizontal="center" wrapText="1"/>
    </xf>
    <xf numFmtId="0" fontId="0" fillId="33" borderId="86" xfId="0" applyFont="1" applyFill="1" applyBorder="1" applyAlignment="1">
      <alignment horizontal="right" wrapText="1"/>
    </xf>
    <xf numFmtId="9" fontId="0" fillId="33" borderId="87" xfId="0" applyNumberFormat="1" applyFont="1" applyFill="1" applyBorder="1" applyAlignment="1">
      <alignment horizontal="right" wrapText="1"/>
    </xf>
    <xf numFmtId="0" fontId="0" fillId="33" borderId="88" xfId="0" applyFont="1" applyFill="1" applyBorder="1" applyAlignment="1">
      <alignment horizontal="right" wrapText="1"/>
    </xf>
    <xf numFmtId="9" fontId="0" fillId="33" borderId="89" xfId="0" applyNumberFormat="1" applyFont="1" applyFill="1" applyBorder="1" applyAlignment="1">
      <alignment horizontal="right" wrapText="1"/>
    </xf>
    <xf numFmtId="3" fontId="0" fillId="33" borderId="90" xfId="0" applyNumberFormat="1" applyFont="1" applyFill="1" applyBorder="1" applyAlignment="1">
      <alignment horizontal="right" wrapText="1"/>
    </xf>
    <xf numFmtId="9" fontId="0" fillId="33" borderId="91" xfId="0" applyNumberFormat="1" applyFont="1" applyFill="1" applyBorder="1" applyAlignment="1">
      <alignment horizontal="right" wrapText="1"/>
    </xf>
    <xf numFmtId="3" fontId="0" fillId="33" borderId="92" xfId="0" applyNumberFormat="1" applyFont="1" applyFill="1" applyBorder="1" applyAlignment="1">
      <alignment horizontal="right" wrapText="1"/>
    </xf>
    <xf numFmtId="9" fontId="0" fillId="33" borderId="93" xfId="0" applyNumberFormat="1" applyFont="1" applyFill="1" applyBorder="1" applyAlignment="1">
      <alignment horizontal="right" wrapText="1"/>
    </xf>
    <xf numFmtId="0" fontId="0" fillId="0" borderId="10" xfId="0" applyFont="1" applyFill="1" applyBorder="1" applyAlignment="1" applyProtection="1">
      <alignment horizontal="left"/>
      <protection/>
    </xf>
    <xf numFmtId="0" fontId="9" fillId="0" borderId="10" xfId="0" applyFont="1" applyFill="1" applyBorder="1" applyAlignment="1">
      <alignment horizontal="center" vertical="top"/>
    </xf>
    <xf numFmtId="0" fontId="9" fillId="0" borderId="10" xfId="0" applyFont="1" applyFill="1" applyBorder="1" applyAlignment="1">
      <alignment vertical="top" wrapText="1"/>
    </xf>
    <xf numFmtId="0" fontId="8" fillId="0" borderId="10" xfId="0" applyFont="1" applyFill="1" applyBorder="1" applyAlignment="1">
      <alignment horizontal="left" vertical="top" wrapText="1"/>
    </xf>
    <xf numFmtId="165" fontId="4" fillId="33" borderId="35" xfId="0" applyNumberFormat="1" applyFont="1" applyFill="1" applyBorder="1" applyAlignment="1">
      <alignment vertical="center" wrapText="1"/>
    </xf>
    <xf numFmtId="165" fontId="31" fillId="35" borderId="36" xfId="0" applyNumberFormat="1" applyFont="1" applyFill="1" applyBorder="1" applyAlignment="1">
      <alignment vertical="center" wrapText="1"/>
    </xf>
    <xf numFmtId="0" fontId="21" fillId="0" borderId="0" xfId="0" applyFont="1" applyAlignment="1">
      <alignment vertical="top" wrapText="1"/>
    </xf>
    <xf numFmtId="0" fontId="4" fillId="34" borderId="94" xfId="0" applyFont="1" applyFill="1" applyBorder="1" applyAlignment="1">
      <alignment vertical="top" wrapText="1"/>
    </xf>
    <xf numFmtId="0" fontId="4" fillId="34" borderId="33" xfId="0" applyFont="1" applyFill="1" applyBorder="1" applyAlignment="1">
      <alignment vertical="top" wrapText="1"/>
    </xf>
    <xf numFmtId="0" fontId="4" fillId="34" borderId="60" xfId="0" applyFont="1" applyFill="1" applyBorder="1" applyAlignment="1">
      <alignment vertical="top" wrapText="1"/>
    </xf>
    <xf numFmtId="3" fontId="4" fillId="34" borderId="95" xfId="0" applyNumberFormat="1" applyFont="1" applyFill="1" applyBorder="1" applyAlignment="1">
      <alignment vertical="top" wrapText="1"/>
    </xf>
    <xf numFmtId="0" fontId="44" fillId="38" borderId="94" xfId="0" applyFont="1" applyFill="1" applyBorder="1" applyAlignment="1">
      <alignment vertical="top" wrapText="1"/>
    </xf>
    <xf numFmtId="0" fontId="44" fillId="38" borderId="33" xfId="0" applyFont="1" applyFill="1" applyBorder="1" applyAlignment="1">
      <alignment vertical="top" wrapText="1"/>
    </xf>
    <xf numFmtId="165" fontId="44" fillId="38" borderId="33" xfId="0" applyNumberFormat="1" applyFont="1" applyFill="1" applyBorder="1" applyAlignment="1">
      <alignment vertical="top" wrapText="1"/>
    </xf>
    <xf numFmtId="9" fontId="44" fillId="38" borderId="60" xfId="0" applyNumberFormat="1" applyFont="1" applyFill="1" applyBorder="1" applyAlignment="1">
      <alignment vertical="top" wrapText="1"/>
    </xf>
    <xf numFmtId="5" fontId="44" fillId="38" borderId="95" xfId="0" applyNumberFormat="1" applyFont="1" applyFill="1" applyBorder="1" applyAlignment="1">
      <alignment vertical="top" wrapText="1"/>
    </xf>
    <xf numFmtId="0" fontId="20" fillId="33" borderId="94" xfId="0" applyFont="1" applyFill="1" applyBorder="1" applyAlignment="1">
      <alignment vertical="top" wrapText="1"/>
    </xf>
    <xf numFmtId="0" fontId="20" fillId="33" borderId="33" xfId="0" applyFont="1" applyFill="1" applyBorder="1" applyAlignment="1">
      <alignment vertical="top" wrapText="1"/>
    </xf>
    <xf numFmtId="165" fontId="20" fillId="33" borderId="33" xfId="0" applyNumberFormat="1" applyFont="1" applyFill="1" applyBorder="1" applyAlignment="1">
      <alignment vertical="top" wrapText="1"/>
    </xf>
    <xf numFmtId="9" fontId="20" fillId="33" borderId="60" xfId="0" applyNumberFormat="1" applyFont="1" applyFill="1" applyBorder="1" applyAlignment="1">
      <alignment vertical="top" wrapText="1"/>
    </xf>
    <xf numFmtId="5" fontId="20" fillId="35" borderId="95" xfId="0" applyNumberFormat="1" applyFont="1" applyFill="1" applyBorder="1" applyAlignment="1">
      <alignment vertical="top" wrapText="1"/>
    </xf>
    <xf numFmtId="5" fontId="30" fillId="35" borderId="96" xfId="0" applyNumberFormat="1" applyFont="1" applyFill="1" applyBorder="1" applyAlignment="1">
      <alignment vertical="top" wrapText="1"/>
    </xf>
    <xf numFmtId="0" fontId="4" fillId="34" borderId="97" xfId="0" applyFont="1" applyFill="1" applyBorder="1" applyAlignment="1">
      <alignment vertical="top" wrapText="1"/>
    </xf>
    <xf numFmtId="0" fontId="4" fillId="34" borderId="35" xfId="0" applyFont="1" applyFill="1" applyBorder="1" applyAlignment="1">
      <alignment vertical="top" wrapText="1"/>
    </xf>
    <xf numFmtId="3" fontId="4" fillId="34" borderId="96" xfId="0" applyNumberFormat="1" applyFont="1" applyFill="1" applyBorder="1" applyAlignment="1">
      <alignment vertical="top" wrapText="1"/>
    </xf>
    <xf numFmtId="0" fontId="44" fillId="38" borderId="30" xfId="0" applyFont="1" applyFill="1" applyBorder="1" applyAlignment="1">
      <alignment vertical="top" wrapText="1"/>
    </xf>
    <xf numFmtId="0" fontId="44" fillId="38" borderId="28" xfId="0" applyFont="1" applyFill="1" applyBorder="1" applyAlignment="1">
      <alignment vertical="top" wrapText="1"/>
    </xf>
    <xf numFmtId="6" fontId="44" fillId="38" borderId="29" xfId="0" applyNumberFormat="1" applyFont="1" applyFill="1" applyBorder="1" applyAlignment="1">
      <alignment horizontal="right" vertical="top" wrapText="1"/>
    </xf>
    <xf numFmtId="0" fontId="20" fillId="33" borderId="98" xfId="0" applyFont="1" applyFill="1" applyBorder="1" applyAlignment="1">
      <alignment vertical="top" wrapText="1"/>
    </xf>
    <xf numFmtId="0" fontId="20" fillId="33" borderId="99" xfId="0" applyFont="1" applyFill="1" applyBorder="1" applyAlignment="1">
      <alignment vertical="top" wrapText="1"/>
    </xf>
    <xf numFmtId="165" fontId="20" fillId="33" borderId="100" xfId="0" applyNumberFormat="1" applyFont="1" applyFill="1" applyBorder="1" applyAlignment="1">
      <alignment vertical="top" wrapText="1"/>
    </xf>
    <xf numFmtId="165" fontId="20" fillId="33" borderId="95" xfId="0" applyNumberFormat="1" applyFont="1" applyFill="1" applyBorder="1" applyAlignment="1">
      <alignment vertical="top" wrapText="1"/>
    </xf>
    <xf numFmtId="165" fontId="45" fillId="35" borderId="101" xfId="0" applyNumberFormat="1" applyFont="1" applyFill="1" applyBorder="1" applyAlignment="1">
      <alignment vertical="top" wrapText="1"/>
    </xf>
    <xf numFmtId="165" fontId="4" fillId="39" borderId="96" xfId="0" applyNumberFormat="1" applyFont="1" applyFill="1" applyBorder="1" applyAlignment="1">
      <alignment vertical="top" wrapText="1"/>
    </xf>
    <xf numFmtId="0" fontId="46" fillId="0" borderId="0" xfId="0" applyFont="1" applyAlignment="1">
      <alignment/>
    </xf>
    <xf numFmtId="165" fontId="44" fillId="38" borderId="102" xfId="0" applyNumberFormat="1" applyFont="1" applyFill="1" applyBorder="1" applyAlignment="1">
      <alignment vertical="top" wrapText="1"/>
    </xf>
    <xf numFmtId="165" fontId="30" fillId="35" borderId="96" xfId="0" applyNumberFormat="1" applyFont="1" applyFill="1" applyBorder="1" applyAlignment="1">
      <alignment vertical="top" wrapText="1"/>
    </xf>
    <xf numFmtId="0" fontId="44" fillId="38" borderId="10" xfId="0" applyFont="1" applyFill="1" applyBorder="1" applyAlignment="1">
      <alignment vertical="top" wrapText="1"/>
    </xf>
    <xf numFmtId="6" fontId="44" fillId="38" borderId="10" xfId="0" applyNumberFormat="1" applyFont="1" applyFill="1" applyBorder="1" applyAlignment="1">
      <alignment horizontal="right" vertical="top" wrapText="1"/>
    </xf>
    <xf numFmtId="165" fontId="44" fillId="38" borderId="10" xfId="0" applyNumberFormat="1" applyFont="1" applyFill="1" applyBorder="1" applyAlignment="1">
      <alignment vertical="top" wrapText="1"/>
    </xf>
    <xf numFmtId="165" fontId="44" fillId="38" borderId="95" xfId="0" applyNumberFormat="1" applyFont="1" applyFill="1" applyBorder="1" applyAlignment="1">
      <alignment vertical="top" wrapText="1"/>
    </xf>
    <xf numFmtId="165" fontId="44" fillId="38" borderId="95" xfId="0" applyNumberFormat="1" applyFont="1" applyFill="1" applyBorder="1" applyAlignment="1">
      <alignment horizontal="right" vertical="top" wrapText="1"/>
    </xf>
    <xf numFmtId="165" fontId="20" fillId="33" borderId="95" xfId="0" applyNumberFormat="1" applyFont="1" applyFill="1" applyBorder="1" applyAlignment="1">
      <alignment horizontal="right" vertical="top" wrapText="1"/>
    </xf>
    <xf numFmtId="165" fontId="30" fillId="35" borderId="103" xfId="0" applyNumberFormat="1" applyFont="1" applyFill="1" applyBorder="1" applyAlignment="1">
      <alignment horizontal="right" vertical="top" wrapText="1"/>
    </xf>
    <xf numFmtId="0" fontId="22" fillId="0" borderId="0" xfId="0" applyFont="1" applyAlignment="1">
      <alignment vertical="top" wrapText="1"/>
    </xf>
    <xf numFmtId="3" fontId="45" fillId="0" borderId="0" xfId="0" applyNumberFormat="1" applyFont="1" applyAlignment="1">
      <alignment vertical="top" wrapText="1"/>
    </xf>
    <xf numFmtId="0" fontId="30" fillId="0" borderId="82" xfId="0" applyFont="1" applyBorder="1" applyAlignment="1">
      <alignment vertical="top" wrapText="1"/>
    </xf>
    <xf numFmtId="0" fontId="30" fillId="0" borderId="10" xfId="0" applyFont="1" applyBorder="1" applyAlignment="1">
      <alignment vertical="top" wrapText="1"/>
    </xf>
    <xf numFmtId="0" fontId="8" fillId="0" borderId="82" xfId="0" applyFont="1" applyBorder="1" applyAlignment="1">
      <alignment vertical="top" wrapText="1"/>
    </xf>
    <xf numFmtId="6" fontId="8" fillId="35" borderId="10" xfId="0" applyNumberFormat="1" applyFont="1" applyFill="1" applyBorder="1" applyAlignment="1">
      <alignment vertical="top" wrapText="1"/>
    </xf>
    <xf numFmtId="0" fontId="48" fillId="40" borderId="82" xfId="0" applyFont="1" applyFill="1" applyBorder="1" applyAlignment="1">
      <alignment vertical="top" wrapText="1"/>
    </xf>
    <xf numFmtId="6" fontId="48" fillId="40" borderId="10" xfId="0" applyNumberFormat="1" applyFont="1" applyFill="1" applyBorder="1" applyAlignment="1">
      <alignment vertical="top" wrapText="1"/>
    </xf>
    <xf numFmtId="0" fontId="41" fillId="0" borderId="0" xfId="0" applyFont="1" applyAlignment="1">
      <alignment vertical="top" wrapText="1"/>
    </xf>
    <xf numFmtId="3" fontId="21" fillId="0" borderId="0" xfId="0" applyNumberFormat="1" applyFont="1" applyAlignment="1">
      <alignment vertical="top" wrapText="1"/>
    </xf>
    <xf numFmtId="0" fontId="25" fillId="0" borderId="0" xfId="0" applyFont="1" applyAlignment="1">
      <alignment horizontal="center" vertical="top"/>
    </xf>
    <xf numFmtId="0" fontId="28" fillId="0" borderId="104" xfId="0" applyNumberFormat="1" applyFont="1" applyBorder="1" applyAlignment="1">
      <alignment horizontal="left" vertical="top" wrapText="1"/>
    </xf>
    <xf numFmtId="0" fontId="28" fillId="0" borderId="105" xfId="0" applyNumberFormat="1" applyFont="1" applyBorder="1" applyAlignment="1">
      <alignment horizontal="left" vertical="top" wrapText="1"/>
    </xf>
    <xf numFmtId="0" fontId="28" fillId="0" borderId="80" xfId="0" applyNumberFormat="1" applyFont="1" applyBorder="1" applyAlignment="1">
      <alignment horizontal="left" vertical="top" wrapText="1"/>
    </xf>
    <xf numFmtId="0" fontId="27" fillId="0" borderId="106" xfId="0" applyFont="1" applyBorder="1" applyAlignment="1">
      <alignment horizontal="center" vertical="top"/>
    </xf>
    <xf numFmtId="0" fontId="27" fillId="0" borderId="107" xfId="0" applyFont="1" applyBorder="1" applyAlignment="1">
      <alignment horizontal="center" vertical="top"/>
    </xf>
    <xf numFmtId="0" fontId="27" fillId="0" borderId="108" xfId="0" applyFont="1" applyBorder="1" applyAlignment="1">
      <alignment horizontal="center" vertical="top"/>
    </xf>
    <xf numFmtId="0" fontId="8" fillId="0" borderId="109" xfId="0" applyFont="1" applyFill="1" applyBorder="1" applyAlignment="1" applyProtection="1">
      <alignment horizontal="left" vertical="top" wrapText="1"/>
      <protection/>
    </xf>
    <xf numFmtId="0" fontId="8" fillId="0" borderId="110" xfId="0" applyFont="1" applyBorder="1" applyAlignment="1">
      <alignment vertical="top"/>
    </xf>
    <xf numFmtId="0" fontId="8" fillId="0" borderId="111" xfId="0" applyFont="1" applyBorder="1" applyAlignment="1">
      <alignment vertical="top"/>
    </xf>
    <xf numFmtId="0" fontId="8" fillId="0" borderId="25" xfId="0" applyFont="1" applyBorder="1" applyAlignment="1">
      <alignment vertical="top"/>
    </xf>
    <xf numFmtId="0" fontId="8" fillId="0" borderId="0" xfId="0" applyFont="1" applyBorder="1" applyAlignment="1">
      <alignment vertical="top"/>
    </xf>
    <xf numFmtId="0" fontId="8" fillId="0" borderId="112" xfId="0" applyFont="1" applyBorder="1" applyAlignment="1">
      <alignment vertical="top"/>
    </xf>
    <xf numFmtId="0" fontId="8" fillId="0" borderId="104" xfId="0" applyFont="1" applyBorder="1" applyAlignment="1">
      <alignment vertical="top"/>
    </xf>
    <xf numFmtId="0" fontId="8" fillId="0" borderId="105" xfId="0" applyFont="1" applyBorder="1" applyAlignment="1">
      <alignment vertical="top"/>
    </xf>
    <xf numFmtId="0" fontId="8" fillId="0" borderId="80" xfId="0" applyFont="1" applyBorder="1" applyAlignment="1">
      <alignment vertical="top"/>
    </xf>
    <xf numFmtId="0" fontId="25" fillId="0" borderId="105" xfId="0" applyFont="1" applyFill="1" applyBorder="1" applyAlignment="1" applyProtection="1">
      <alignment horizontal="center" vertical="center" wrapText="1"/>
      <protection/>
    </xf>
    <xf numFmtId="0" fontId="29" fillId="0" borderId="105" xfId="0" applyFont="1" applyFill="1" applyBorder="1" applyAlignment="1" applyProtection="1">
      <alignment horizontal="center" vertical="center" wrapText="1"/>
      <protection/>
    </xf>
    <xf numFmtId="0" fontId="30" fillId="0" borderId="19" xfId="0" applyFont="1" applyFill="1" applyBorder="1" applyAlignment="1" applyProtection="1">
      <alignment vertical="center" wrapText="1"/>
      <protection/>
    </xf>
    <xf numFmtId="0" fontId="8" fillId="0" borderId="113" xfId="0" applyFont="1" applyFill="1" applyBorder="1" applyAlignment="1" applyProtection="1">
      <alignment vertical="center" wrapText="1"/>
      <protection/>
    </xf>
    <xf numFmtId="0" fontId="8" fillId="0" borderId="114" xfId="0" applyFont="1" applyFill="1" applyBorder="1" applyAlignment="1" applyProtection="1">
      <alignment vertical="center" wrapText="1"/>
      <protection/>
    </xf>
    <xf numFmtId="0" fontId="8" fillId="0" borderId="115" xfId="0" applyFont="1" applyFill="1" applyBorder="1" applyAlignment="1" applyProtection="1">
      <alignment vertical="center" wrapText="1"/>
      <protection/>
    </xf>
    <xf numFmtId="0" fontId="42" fillId="36" borderId="15" xfId="0" applyFont="1" applyFill="1" applyBorder="1" applyAlignment="1" applyProtection="1">
      <alignment horizontal="center" vertical="top" wrapText="1"/>
      <protection/>
    </xf>
    <xf numFmtId="0" fontId="42" fillId="36" borderId="35" xfId="0" applyFont="1" applyFill="1" applyBorder="1" applyAlignment="1" applyProtection="1">
      <alignment horizontal="center" vertical="top" wrapText="1"/>
      <protection/>
    </xf>
    <xf numFmtId="0" fontId="42" fillId="36" borderId="116" xfId="0" applyFont="1" applyFill="1" applyBorder="1" applyAlignment="1" applyProtection="1">
      <alignment horizontal="center" vertical="top" wrapText="1"/>
      <protection/>
    </xf>
    <xf numFmtId="0" fontId="42" fillId="36" borderId="36" xfId="0" applyFont="1" applyFill="1" applyBorder="1" applyAlignment="1" applyProtection="1">
      <alignment horizontal="center" vertical="top" wrapText="1"/>
      <protection/>
    </xf>
    <xf numFmtId="0" fontId="9" fillId="34" borderId="10" xfId="0" applyFont="1" applyFill="1" applyBorder="1" applyAlignment="1" applyProtection="1">
      <alignment horizontal="left" vertical="top" wrapText="1"/>
      <protection/>
    </xf>
    <xf numFmtId="0" fontId="9" fillId="33" borderId="10" xfId="0" applyFont="1" applyFill="1" applyBorder="1" applyAlignment="1" applyProtection="1">
      <alignment horizontal="left" vertical="center" wrapText="1"/>
      <protection locked="0"/>
    </xf>
    <xf numFmtId="0" fontId="42" fillId="36" borderId="56" xfId="0" applyFont="1" applyFill="1" applyBorder="1" applyAlignment="1" applyProtection="1">
      <alignment horizontal="center" vertical="center" wrapText="1"/>
      <protection/>
    </xf>
    <xf numFmtId="0" fontId="42" fillId="36" borderId="99" xfId="0" applyFont="1" applyFill="1" applyBorder="1" applyAlignment="1" applyProtection="1">
      <alignment horizontal="center" vertical="center" wrapText="1"/>
      <protection/>
    </xf>
    <xf numFmtId="0" fontId="42" fillId="36" borderId="57" xfId="0" applyFont="1" applyFill="1" applyBorder="1" applyAlignment="1" applyProtection="1">
      <alignment horizontal="center" vertical="center" wrapText="1"/>
      <protection/>
    </xf>
    <xf numFmtId="0" fontId="42" fillId="36" borderId="117" xfId="0" applyFont="1" applyFill="1" applyBorder="1" applyAlignment="1" applyProtection="1">
      <alignment horizontal="center" vertical="center" wrapText="1"/>
      <protection/>
    </xf>
    <xf numFmtId="0" fontId="31" fillId="34" borderId="15" xfId="0" applyFont="1" applyFill="1" applyBorder="1" applyAlignment="1" applyProtection="1">
      <alignment horizontal="left" vertical="center" wrapText="1"/>
      <protection/>
    </xf>
    <xf numFmtId="0" fontId="31" fillId="34" borderId="35" xfId="0" applyFont="1" applyFill="1" applyBorder="1" applyAlignment="1" applyProtection="1">
      <alignment horizontal="left" vertical="center" wrapText="1"/>
      <protection/>
    </xf>
    <xf numFmtId="165" fontId="31" fillId="35" borderId="35" xfId="0" applyNumberFormat="1" applyFont="1" applyFill="1" applyBorder="1" applyAlignment="1" applyProtection="1">
      <alignment vertical="center" wrapText="1"/>
      <protection/>
    </xf>
    <xf numFmtId="165" fontId="31" fillId="35" borderId="116" xfId="0" applyNumberFormat="1" applyFont="1" applyFill="1" applyBorder="1" applyAlignment="1" applyProtection="1">
      <alignment vertical="center" wrapText="1"/>
      <protection/>
    </xf>
    <xf numFmtId="165" fontId="31" fillId="35" borderId="36" xfId="0" applyNumberFormat="1" applyFont="1" applyFill="1" applyBorder="1" applyAlignment="1" applyProtection="1">
      <alignment vertical="center" wrapText="1"/>
      <protection/>
    </xf>
    <xf numFmtId="0" fontId="31" fillId="0" borderId="109" xfId="0" applyFont="1" applyFill="1" applyBorder="1" applyAlignment="1" applyProtection="1">
      <alignment horizontal="center" vertical="center" wrapText="1"/>
      <protection/>
    </xf>
    <xf numFmtId="0" fontId="31" fillId="0" borderId="110" xfId="0" applyFont="1" applyFill="1" applyBorder="1" applyAlignment="1" applyProtection="1">
      <alignment horizontal="center" vertical="center" wrapText="1"/>
      <protection/>
    </xf>
    <xf numFmtId="0" fontId="31" fillId="0" borderId="111"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9" fillId="34" borderId="118" xfId="0" applyFont="1" applyFill="1" applyBorder="1" applyAlignment="1" applyProtection="1">
      <alignment horizontal="center" vertical="center" wrapText="1"/>
      <protection/>
    </xf>
    <xf numFmtId="0" fontId="9" fillId="34" borderId="14" xfId="0" applyFont="1" applyFill="1" applyBorder="1" applyAlignment="1" applyProtection="1">
      <alignment horizontal="center" vertical="center" wrapText="1"/>
      <protection/>
    </xf>
    <xf numFmtId="0" fontId="9" fillId="34" borderId="119" xfId="0" applyFont="1" applyFill="1" applyBorder="1" applyAlignment="1" applyProtection="1">
      <alignment horizontal="center" vertical="center" wrapText="1"/>
      <protection/>
    </xf>
    <xf numFmtId="0" fontId="9" fillId="34" borderId="29"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83" xfId="0" applyFont="1" applyFill="1" applyBorder="1" applyAlignment="1">
      <alignment horizontal="center" vertical="center" wrapText="1"/>
    </xf>
    <xf numFmtId="0" fontId="9" fillId="34" borderId="120" xfId="0" applyFont="1" applyFill="1" applyBorder="1" applyAlignment="1">
      <alignment horizontal="center" vertical="center" wrapText="1"/>
    </xf>
    <xf numFmtId="0" fontId="9" fillId="34" borderId="121" xfId="0" applyFont="1" applyFill="1" applyBorder="1" applyAlignment="1">
      <alignment horizontal="center" vertical="center" wrapText="1"/>
    </xf>
    <xf numFmtId="0" fontId="25" fillId="37" borderId="0" xfId="0" applyFont="1" applyFill="1" applyBorder="1" applyAlignment="1">
      <alignment horizontal="center"/>
    </xf>
    <xf numFmtId="0" fontId="12" fillId="37" borderId="106" xfId="0" applyFont="1" applyFill="1" applyBorder="1" applyAlignment="1">
      <alignment horizontal="left" wrapText="1"/>
    </xf>
    <xf numFmtId="0" fontId="0" fillId="37" borderId="107" xfId="0" applyFont="1" applyFill="1" applyBorder="1" applyAlignment="1">
      <alignment horizontal="left" wrapText="1"/>
    </xf>
    <xf numFmtId="0" fontId="0" fillId="37" borderId="108" xfId="0" applyFont="1" applyFill="1" applyBorder="1" applyAlignment="1">
      <alignment horizontal="left" wrapText="1"/>
    </xf>
    <xf numFmtId="0" fontId="20" fillId="0" borderId="0" xfId="0" applyFont="1" applyFill="1" applyBorder="1" applyAlignment="1">
      <alignment horizontal="left" vertical="top" wrapText="1"/>
    </xf>
    <xf numFmtId="0" fontId="20" fillId="0" borderId="112" xfId="0" applyFont="1" applyFill="1" applyBorder="1" applyAlignment="1">
      <alignment horizontal="left" vertical="top" wrapText="1"/>
    </xf>
    <xf numFmtId="0" fontId="43" fillId="0" borderId="105" xfId="0" applyFont="1" applyFill="1" applyBorder="1" applyAlignment="1" applyProtection="1">
      <alignment horizontal="center" vertical="center" wrapText="1"/>
      <protection/>
    </xf>
    <xf numFmtId="0" fontId="5" fillId="0" borderId="105" xfId="0" applyFont="1" applyFill="1" applyBorder="1" applyAlignment="1" applyProtection="1">
      <alignment horizontal="center" vertical="center" wrapText="1"/>
      <protection/>
    </xf>
    <xf numFmtId="0" fontId="4" fillId="0" borderId="0" xfId="0" applyFont="1" applyAlignment="1">
      <alignment wrapText="1"/>
    </xf>
    <xf numFmtId="0" fontId="0" fillId="0" borderId="0" xfId="0" applyFont="1" applyAlignment="1">
      <alignment wrapText="1"/>
    </xf>
    <xf numFmtId="0" fontId="31" fillId="34" borderId="18" xfId="0" applyFont="1" applyFill="1" applyBorder="1" applyAlignment="1" applyProtection="1">
      <alignment horizontal="center" vertical="center"/>
      <protection/>
    </xf>
    <xf numFmtId="0" fontId="0" fillId="0" borderId="27" xfId="0" applyFont="1" applyBorder="1" applyAlignment="1">
      <alignment/>
    </xf>
    <xf numFmtId="0" fontId="0" fillId="0" borderId="28" xfId="0" applyFont="1" applyBorder="1" applyAlignment="1">
      <alignment/>
    </xf>
    <xf numFmtId="0" fontId="32" fillId="0" borderId="18" xfId="0" applyFont="1" applyBorder="1" applyAlignment="1">
      <alignment horizontal="left" vertical="top" wrapText="1"/>
    </xf>
    <xf numFmtId="0" fontId="20" fillId="0" borderId="27" xfId="0" applyFont="1" applyBorder="1" applyAlignment="1">
      <alignment horizontal="left" vertical="top" wrapText="1"/>
    </xf>
    <xf numFmtId="0" fontId="20" fillId="0" borderId="28" xfId="0" applyFont="1" applyBorder="1" applyAlignment="1">
      <alignment horizontal="left" vertical="top" wrapText="1"/>
    </xf>
    <xf numFmtId="0" fontId="20" fillId="0" borderId="18"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28" xfId="0" applyFont="1" applyFill="1" applyBorder="1" applyAlignment="1">
      <alignment horizontal="left" vertical="top" wrapText="1"/>
    </xf>
    <xf numFmtId="0" fontId="20" fillId="0" borderId="18" xfId="0" applyFont="1" applyBorder="1" applyAlignment="1">
      <alignment vertical="top" wrapText="1"/>
    </xf>
    <xf numFmtId="0" fontId="20" fillId="0" borderId="27" xfId="0" applyFont="1" applyBorder="1" applyAlignment="1">
      <alignment vertical="top" wrapText="1"/>
    </xf>
    <xf numFmtId="0" fontId="20" fillId="0" borderId="28" xfId="0" applyFont="1" applyBorder="1" applyAlignment="1">
      <alignment vertical="top" wrapText="1"/>
    </xf>
    <xf numFmtId="0" fontId="20" fillId="0" borderId="122" xfId="0" applyFont="1" applyFill="1" applyBorder="1" applyAlignment="1">
      <alignment horizontal="left" vertical="top" wrapText="1"/>
    </xf>
    <xf numFmtId="0" fontId="20" fillId="0" borderId="54" xfId="0" applyFont="1" applyFill="1" applyBorder="1" applyAlignment="1">
      <alignment horizontal="left" vertical="top" wrapText="1"/>
    </xf>
    <xf numFmtId="0" fontId="20" fillId="0" borderId="123"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75" xfId="0" applyFont="1" applyFill="1" applyBorder="1" applyAlignment="1">
      <alignment horizontal="left" vertical="top" wrapText="1"/>
    </xf>
    <xf numFmtId="0" fontId="20" fillId="0" borderId="124" xfId="0" applyFont="1" applyFill="1" applyBorder="1" applyAlignment="1">
      <alignment horizontal="left" vertical="top" wrapText="1"/>
    </xf>
    <xf numFmtId="0" fontId="22" fillId="0" borderId="125" xfId="0" applyFont="1" applyFill="1" applyBorder="1" applyAlignment="1" applyProtection="1">
      <alignment vertical="center" wrapText="1"/>
      <protection/>
    </xf>
    <xf numFmtId="165" fontId="22" fillId="35" borderId="126" xfId="0" applyNumberFormat="1" applyFont="1" applyFill="1" applyBorder="1" applyAlignment="1" applyProtection="1">
      <alignment horizontal="center" vertical="center" wrapText="1"/>
      <protection locked="0"/>
    </xf>
    <xf numFmtId="165" fontId="22" fillId="35" borderId="34" xfId="0" applyNumberFormat="1" applyFont="1" applyFill="1" applyBorder="1" applyAlignment="1" applyProtection="1">
      <alignment horizontal="center" vertical="center" wrapText="1"/>
      <protection locked="0"/>
    </xf>
    <xf numFmtId="0" fontId="22" fillId="0" borderId="127" xfId="0" applyFont="1" applyFill="1" applyBorder="1" applyAlignment="1" applyProtection="1">
      <alignment vertical="center" wrapText="1"/>
      <protection/>
    </xf>
    <xf numFmtId="5" fontId="22" fillId="35" borderId="128" xfId="0" applyNumberFormat="1" applyFont="1" applyFill="1" applyBorder="1" applyAlignment="1" applyProtection="1">
      <alignment horizontal="center" vertical="center" wrapText="1"/>
      <protection/>
    </xf>
    <xf numFmtId="5" fontId="22" fillId="35" borderId="129" xfId="0" applyNumberFormat="1" applyFont="1" applyFill="1" applyBorder="1" applyAlignment="1" applyProtection="1">
      <alignment horizontal="center" vertical="center" wrapText="1"/>
      <protection/>
    </xf>
    <xf numFmtId="0" fontId="20" fillId="0" borderId="45" xfId="0" applyFont="1" applyFill="1" applyBorder="1" applyAlignment="1" applyProtection="1">
      <alignment vertical="top" wrapText="1"/>
      <protection/>
    </xf>
    <xf numFmtId="0" fontId="20" fillId="0" borderId="75" xfId="0" applyFont="1" applyFill="1" applyBorder="1" applyAlignment="1" applyProtection="1">
      <alignment vertical="top" wrapText="1"/>
      <protection/>
    </xf>
    <xf numFmtId="0" fontId="20" fillId="0" borderId="0" xfId="0" applyFont="1" applyFill="1" applyBorder="1" applyAlignment="1" applyProtection="1">
      <alignment vertical="top" wrapText="1"/>
      <protection/>
    </xf>
    <xf numFmtId="0" fontId="20" fillId="0" borderId="82" xfId="0" applyFont="1" applyFill="1" applyBorder="1" applyAlignment="1" applyProtection="1">
      <alignment vertical="top" wrapText="1"/>
      <protection/>
    </xf>
    <xf numFmtId="0" fontId="31" fillId="34" borderId="109" xfId="0" applyFont="1" applyFill="1" applyBorder="1" applyAlignment="1" applyProtection="1">
      <alignment horizontal="center" vertical="center"/>
      <protection/>
    </xf>
    <xf numFmtId="0" fontId="31" fillId="34" borderId="110" xfId="0" applyFont="1" applyFill="1" applyBorder="1" applyAlignment="1" applyProtection="1">
      <alignment horizontal="center" vertical="center"/>
      <protection/>
    </xf>
    <xf numFmtId="0" fontId="31" fillId="34" borderId="0" xfId="0" applyFont="1" applyFill="1" applyBorder="1" applyAlignment="1" applyProtection="1">
      <alignment horizontal="center" vertical="center"/>
      <protection/>
    </xf>
    <xf numFmtId="0" fontId="31" fillId="34" borderId="112" xfId="0" applyFont="1" applyFill="1" applyBorder="1" applyAlignment="1" applyProtection="1">
      <alignment horizontal="center" vertical="center"/>
      <protection/>
    </xf>
    <xf numFmtId="0" fontId="22" fillId="0" borderId="130" xfId="0" applyFont="1" applyFill="1" applyBorder="1" applyAlignment="1" applyProtection="1">
      <alignment vertical="center" wrapText="1"/>
      <protection/>
    </xf>
    <xf numFmtId="165" fontId="22" fillId="35" borderId="131" xfId="0" applyNumberFormat="1" applyFont="1" applyFill="1" applyBorder="1" applyAlignment="1" applyProtection="1">
      <alignment horizontal="center" vertical="center" wrapText="1"/>
      <protection/>
    </xf>
    <xf numFmtId="165" fontId="22" fillId="35" borderId="115" xfId="0" applyNumberFormat="1" applyFont="1" applyFill="1" applyBorder="1" applyAlignment="1" applyProtection="1">
      <alignment horizontal="center" vertical="center" wrapText="1"/>
      <protection/>
    </xf>
    <xf numFmtId="0" fontId="43" fillId="0" borderId="0" xfId="0" applyFont="1" applyFill="1" applyBorder="1" applyAlignment="1" applyProtection="1">
      <alignment horizontal="center" wrapText="1"/>
      <protection/>
    </xf>
    <xf numFmtId="0" fontId="32" fillId="0" borderId="83" xfId="0" applyFont="1" applyFill="1" applyBorder="1" applyAlignment="1" applyProtection="1">
      <alignment vertical="top" wrapText="1"/>
      <protection/>
    </xf>
    <xf numFmtId="0" fontId="20" fillId="0" borderId="27" xfId="0" applyFont="1" applyFill="1" applyBorder="1" applyAlignment="1" applyProtection="1">
      <alignment vertical="top" wrapText="1"/>
      <protection/>
    </xf>
    <xf numFmtId="0" fontId="20" fillId="0" borderId="29" xfId="0" applyFont="1" applyFill="1" applyBorder="1" applyAlignment="1" applyProtection="1">
      <alignment vertical="top" wrapText="1"/>
      <protection/>
    </xf>
    <xf numFmtId="0" fontId="20" fillId="0" borderId="24" xfId="0" applyFont="1" applyFill="1" applyBorder="1" applyAlignment="1" applyProtection="1">
      <alignment vertical="top" wrapText="1"/>
      <protection/>
    </xf>
    <xf numFmtId="0" fontId="34" fillId="0" borderId="53" xfId="0" applyFont="1" applyFill="1" applyBorder="1" applyAlignment="1" applyProtection="1">
      <alignment vertical="top" wrapText="1"/>
      <protection/>
    </xf>
    <xf numFmtId="0" fontId="0" fillId="0" borderId="54" xfId="0" applyFont="1" applyFill="1" applyBorder="1" applyAlignment="1" applyProtection="1">
      <alignment vertical="top" wrapText="1"/>
      <protection/>
    </xf>
    <xf numFmtId="0" fontId="0" fillId="0" borderId="55" xfId="0" applyFont="1" applyFill="1" applyBorder="1" applyAlignment="1" applyProtection="1">
      <alignment vertical="top" wrapText="1"/>
      <protection/>
    </xf>
    <xf numFmtId="0" fontId="20" fillId="0" borderId="24" xfId="0" applyFont="1" applyFill="1" applyBorder="1" applyAlignment="1">
      <alignment horizontal="left" vertical="top" wrapText="1"/>
    </xf>
    <xf numFmtId="0" fontId="20" fillId="0" borderId="82" xfId="0" applyFont="1" applyFill="1" applyBorder="1" applyAlignment="1">
      <alignment horizontal="left" vertical="top" wrapText="1"/>
    </xf>
    <xf numFmtId="0" fontId="20" fillId="0" borderId="24" xfId="0" applyFont="1" applyFill="1" applyBorder="1" applyAlignment="1" applyProtection="1">
      <alignment horizontal="left" vertical="top" wrapText="1"/>
      <protection/>
    </xf>
    <xf numFmtId="0" fontId="20" fillId="0" borderId="0" xfId="0" applyFont="1" applyFill="1" applyBorder="1" applyAlignment="1" applyProtection="1">
      <alignment horizontal="left" vertical="top" wrapText="1"/>
      <protection/>
    </xf>
    <xf numFmtId="0" fontId="20" fillId="0" borderId="82" xfId="0" applyFont="1" applyFill="1" applyBorder="1" applyAlignment="1" applyProtection="1">
      <alignment horizontal="left" vertical="top" wrapText="1"/>
      <protection/>
    </xf>
    <xf numFmtId="0" fontId="43"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0" fillId="0" borderId="0" xfId="0" applyFont="1" applyBorder="1" applyAlignment="1">
      <alignment/>
    </xf>
    <xf numFmtId="0" fontId="32" fillId="0" borderId="109" xfId="0" applyFont="1" applyBorder="1" applyAlignment="1">
      <alignment horizontal="left" vertical="top" wrapText="1"/>
    </xf>
    <xf numFmtId="0" fontId="32" fillId="0" borderId="110" xfId="0" applyFont="1" applyBorder="1" applyAlignment="1">
      <alignment horizontal="left" vertical="top" wrapText="1"/>
    </xf>
    <xf numFmtId="0" fontId="32" fillId="0" borderId="111" xfId="0" applyFont="1" applyBorder="1" applyAlignment="1">
      <alignment horizontal="left" vertical="top" wrapText="1"/>
    </xf>
    <xf numFmtId="0" fontId="20" fillId="0" borderId="25" xfId="0" applyFont="1" applyBorder="1" applyAlignment="1">
      <alignment horizontal="left" vertical="top" wrapText="1"/>
    </xf>
    <xf numFmtId="0" fontId="20" fillId="0" borderId="0" xfId="0" applyFont="1" applyBorder="1" applyAlignment="1">
      <alignment horizontal="left" vertical="top" wrapText="1"/>
    </xf>
    <xf numFmtId="0" fontId="20" fillId="0" borderId="112" xfId="0" applyFont="1" applyBorder="1" applyAlignment="1">
      <alignment horizontal="left" vertical="top" wrapText="1"/>
    </xf>
    <xf numFmtId="165" fontId="22" fillId="35" borderId="10" xfId="44" applyNumberFormat="1" applyFont="1" applyFill="1" applyBorder="1" applyAlignment="1" applyProtection="1">
      <alignment horizontal="center" vertical="top" wrapText="1"/>
      <protection/>
    </xf>
    <xf numFmtId="165" fontId="22" fillId="35" borderId="50" xfId="0" applyNumberFormat="1" applyFont="1" applyFill="1" applyBorder="1" applyAlignment="1" applyProtection="1">
      <alignment horizontal="center" vertical="top" wrapText="1"/>
      <protection locked="0"/>
    </xf>
    <xf numFmtId="0" fontId="31" fillId="34" borderId="52" xfId="0" applyFont="1" applyFill="1" applyBorder="1" applyAlignment="1" applyProtection="1">
      <alignment horizontal="center" vertical="top" wrapText="1"/>
      <protection/>
    </xf>
    <xf numFmtId="0" fontId="31" fillId="34" borderId="10" xfId="0" applyFont="1" applyFill="1" applyBorder="1" applyAlignment="1" applyProtection="1">
      <alignment horizontal="center" vertical="top" wrapText="1"/>
      <protection/>
    </xf>
    <xf numFmtId="0" fontId="31" fillId="34" borderId="30" xfId="0" applyFont="1" applyFill="1" applyBorder="1" applyAlignment="1" applyProtection="1">
      <alignment horizontal="center" vertical="top" wrapText="1"/>
      <protection/>
    </xf>
    <xf numFmtId="0" fontId="48" fillId="40" borderId="25" xfId="0" applyFont="1" applyFill="1" applyBorder="1" applyAlignment="1">
      <alignment vertical="top" wrapText="1"/>
    </xf>
    <xf numFmtId="0" fontId="48" fillId="40" borderId="0" xfId="0" applyFont="1" applyFill="1" applyBorder="1" applyAlignment="1">
      <alignment vertical="top" wrapText="1"/>
    </xf>
    <xf numFmtId="0" fontId="48" fillId="40" borderId="82" xfId="0" applyFont="1" applyFill="1" applyBorder="1" applyAlignment="1">
      <alignment vertical="top" wrapText="1"/>
    </xf>
    <xf numFmtId="0" fontId="8" fillId="0" borderId="25" xfId="0" applyFont="1" applyBorder="1" applyAlignment="1">
      <alignment vertical="top" wrapText="1"/>
    </xf>
    <xf numFmtId="0" fontId="8" fillId="0" borderId="0" xfId="0" applyFont="1" applyBorder="1" applyAlignment="1">
      <alignment vertical="top" wrapText="1"/>
    </xf>
    <xf numFmtId="0" fontId="8" fillId="0" borderId="82" xfId="0" applyFont="1" applyBorder="1" applyAlignment="1">
      <alignment vertical="top" wrapText="1"/>
    </xf>
    <xf numFmtId="0" fontId="48" fillId="40" borderId="25" xfId="0" applyFont="1" applyFill="1" applyBorder="1" applyAlignment="1">
      <alignment horizontal="center" vertical="top" wrapText="1"/>
    </xf>
    <xf numFmtId="0" fontId="48" fillId="40" borderId="0" xfId="0" applyFont="1" applyFill="1" applyBorder="1" applyAlignment="1">
      <alignment horizontal="center" vertical="top" wrapText="1"/>
    </xf>
    <xf numFmtId="0" fontId="30" fillId="0" borderId="25" xfId="0" applyFont="1" applyBorder="1" applyAlignment="1">
      <alignment vertical="top" wrapText="1"/>
    </xf>
    <xf numFmtId="0" fontId="30" fillId="0" borderId="0" xfId="0" applyFont="1" applyBorder="1" applyAlignment="1">
      <alignment vertical="top" wrapText="1"/>
    </xf>
    <xf numFmtId="0" fontId="30" fillId="0" borderId="82" xfId="0" applyFont="1" applyBorder="1" applyAlignment="1">
      <alignment vertical="top" wrapText="1"/>
    </xf>
    <xf numFmtId="0" fontId="20" fillId="33" borderId="60" xfId="0" applyFont="1" applyFill="1" applyBorder="1" applyAlignment="1">
      <alignment vertical="top" wrapText="1"/>
    </xf>
    <xf numFmtId="0" fontId="0" fillId="0" borderId="126" xfId="0" applyFont="1" applyBorder="1" applyAlignment="1">
      <alignment vertical="top" wrapText="1"/>
    </xf>
    <xf numFmtId="0" fontId="9" fillId="33" borderId="132" xfId="0" applyFont="1" applyFill="1" applyBorder="1" applyAlignment="1">
      <alignment horizontal="right" vertical="top" wrapText="1"/>
    </xf>
    <xf numFmtId="0" fontId="9" fillId="33" borderId="133" xfId="0" applyFont="1" applyFill="1" applyBorder="1" applyAlignment="1">
      <alignment horizontal="right" vertical="top" wrapText="1"/>
    </xf>
    <xf numFmtId="0" fontId="0" fillId="0" borderId="134" xfId="0" applyFont="1" applyBorder="1" applyAlignment="1">
      <alignment horizontal="right" vertical="top" wrapText="1"/>
    </xf>
    <xf numFmtId="0" fontId="0" fillId="0" borderId="98" xfId="0" applyFont="1" applyFill="1" applyBorder="1" applyAlignment="1">
      <alignment horizontal="left" vertical="top" wrapText="1"/>
    </xf>
    <xf numFmtId="0" fontId="0" fillId="0" borderId="99" xfId="0" applyFont="1" applyFill="1" applyBorder="1" applyAlignment="1">
      <alignment horizontal="left" vertical="top" wrapText="1"/>
    </xf>
    <xf numFmtId="0" fontId="0" fillId="0" borderId="57" xfId="0" applyFont="1" applyFill="1" applyBorder="1" applyAlignment="1">
      <alignment horizontal="left" vertical="top" wrapText="1"/>
    </xf>
    <xf numFmtId="0" fontId="0" fillId="0" borderId="100" xfId="0" applyFont="1" applyFill="1" applyBorder="1" applyAlignment="1">
      <alignment horizontal="left" vertical="top" wrapText="1"/>
    </xf>
    <xf numFmtId="0" fontId="4" fillId="34" borderId="60" xfId="0" applyFont="1" applyFill="1" applyBorder="1" applyAlignment="1">
      <alignment vertical="top" wrapText="1"/>
    </xf>
    <xf numFmtId="0" fontId="44" fillId="38" borderId="60" xfId="0" applyFont="1" applyFill="1" applyBorder="1" applyAlignment="1">
      <alignment vertical="top" wrapText="1"/>
    </xf>
    <xf numFmtId="0" fontId="47" fillId="38" borderId="126" xfId="0" applyFont="1" applyFill="1" applyBorder="1" applyAlignment="1">
      <alignment vertical="top" wrapText="1"/>
    </xf>
    <xf numFmtId="0" fontId="20" fillId="33" borderId="94" xfId="0" applyFont="1" applyFill="1" applyBorder="1" applyAlignment="1">
      <alignment vertical="top" wrapText="1"/>
    </xf>
    <xf numFmtId="0" fontId="20" fillId="33" borderId="33" xfId="0" applyFont="1" applyFill="1" applyBorder="1" applyAlignment="1">
      <alignment vertical="top" wrapText="1"/>
    </xf>
    <xf numFmtId="0" fontId="9" fillId="33" borderId="135" xfId="0" applyFont="1" applyFill="1" applyBorder="1" applyAlignment="1">
      <alignment horizontal="right" vertical="top" wrapText="1"/>
    </xf>
    <xf numFmtId="0" fontId="9" fillId="33" borderId="136" xfId="0" applyFont="1" applyFill="1" applyBorder="1" applyAlignment="1">
      <alignment horizontal="right" vertical="top" wrapText="1"/>
    </xf>
    <xf numFmtId="0" fontId="0" fillId="0" borderId="137" xfId="0" applyFont="1" applyBorder="1" applyAlignment="1">
      <alignment horizontal="right" vertical="top" wrapText="1"/>
    </xf>
    <xf numFmtId="0" fontId="22" fillId="34" borderId="138" xfId="0" applyFont="1" applyFill="1" applyBorder="1" applyAlignment="1">
      <alignment vertical="top" wrapText="1"/>
    </xf>
    <xf numFmtId="0" fontId="22" fillId="34" borderId="139" xfId="0" applyFont="1" applyFill="1" applyBorder="1" applyAlignment="1">
      <alignment vertical="top" wrapText="1"/>
    </xf>
    <xf numFmtId="0" fontId="22" fillId="34" borderId="140" xfId="0" applyFont="1" applyFill="1" applyBorder="1" applyAlignment="1">
      <alignment vertical="top" wrapText="1"/>
    </xf>
    <xf numFmtId="0" fontId="22" fillId="34" borderId="141" xfId="0" applyFont="1" applyFill="1" applyBorder="1" applyAlignment="1">
      <alignment vertical="top" wrapText="1"/>
    </xf>
    <xf numFmtId="0" fontId="44" fillId="38" borderId="142" xfId="0" applyFont="1" applyFill="1" applyBorder="1" applyAlignment="1">
      <alignment vertical="top" wrapText="1"/>
    </xf>
    <xf numFmtId="0" fontId="44" fillId="38" borderId="126" xfId="0" applyFont="1" applyFill="1" applyBorder="1" applyAlignment="1">
      <alignment vertical="top" wrapText="1"/>
    </xf>
    <xf numFmtId="0" fontId="9" fillId="34" borderId="138" xfId="0" applyFont="1" applyFill="1" applyBorder="1" applyAlignment="1">
      <alignment vertical="top" wrapText="1"/>
    </xf>
    <xf numFmtId="0" fontId="9" fillId="34" borderId="139" xfId="0" applyFont="1" applyFill="1" applyBorder="1" applyAlignment="1">
      <alignment vertical="top" wrapText="1"/>
    </xf>
    <xf numFmtId="0" fontId="9" fillId="34" borderId="140" xfId="0" applyFont="1" applyFill="1" applyBorder="1" applyAlignment="1">
      <alignment vertical="top" wrapText="1"/>
    </xf>
    <xf numFmtId="0" fontId="9" fillId="34" borderId="141" xfId="0" applyFont="1" applyFill="1" applyBorder="1" applyAlignment="1">
      <alignment vertical="top" wrapText="1"/>
    </xf>
    <xf numFmtId="0" fontId="4" fillId="34" borderId="94" xfId="0" applyFont="1" applyFill="1" applyBorder="1" applyAlignment="1">
      <alignment vertical="top" wrapText="1"/>
    </xf>
    <xf numFmtId="0" fontId="4" fillId="34" borderId="33" xfId="0" applyFont="1" applyFill="1" applyBorder="1" applyAlignment="1">
      <alignment vertical="top" wrapText="1"/>
    </xf>
    <xf numFmtId="0" fontId="8" fillId="0" borderId="137" xfId="0" applyFont="1" applyBorder="1" applyAlignment="1">
      <alignment horizontal="right" vertical="top" wrapText="1"/>
    </xf>
    <xf numFmtId="0" fontId="4" fillId="38" borderId="142" xfId="0" applyFont="1" applyFill="1" applyBorder="1" applyAlignment="1">
      <alignment horizontal="left" vertical="top" wrapText="1"/>
    </xf>
    <xf numFmtId="0" fontId="4" fillId="38" borderId="125" xfId="0" applyFont="1" applyFill="1" applyBorder="1" applyAlignment="1">
      <alignment horizontal="left" vertical="top" wrapText="1"/>
    </xf>
    <xf numFmtId="0" fontId="0" fillId="0" borderId="126" xfId="0" applyFont="1" applyBorder="1" applyAlignment="1">
      <alignment horizontal="left" vertical="top" wrapText="1"/>
    </xf>
    <xf numFmtId="0" fontId="44" fillId="38" borderId="10" xfId="0" applyFont="1" applyFill="1" applyBorder="1" applyAlignment="1">
      <alignment vertical="top" wrapText="1"/>
    </xf>
    <xf numFmtId="0" fontId="47" fillId="38" borderId="10" xfId="0" applyFont="1" applyFill="1" applyBorder="1" applyAlignment="1">
      <alignment vertical="top" wrapText="1"/>
    </xf>
    <xf numFmtId="0" fontId="0" fillId="0" borderId="142" xfId="0" applyFont="1" applyFill="1" applyBorder="1" applyAlignment="1">
      <alignment horizontal="left" vertical="top" wrapText="1"/>
    </xf>
    <xf numFmtId="0" fontId="0" fillId="0" borderId="125" xfId="0" applyFont="1" applyBorder="1" applyAlignment="1">
      <alignment horizontal="left" vertical="top" wrapText="1"/>
    </xf>
    <xf numFmtId="0" fontId="0" fillId="0" borderId="143" xfId="0" applyFont="1" applyBorder="1" applyAlignment="1">
      <alignment horizontal="left" vertical="top" wrapText="1"/>
    </xf>
    <xf numFmtId="0" fontId="20" fillId="0" borderId="98" xfId="0" applyFont="1" applyFill="1" applyBorder="1" applyAlignment="1">
      <alignment horizontal="left" vertical="top" wrapText="1"/>
    </xf>
    <xf numFmtId="0" fontId="20" fillId="0" borderId="99" xfId="0" applyFont="1" applyFill="1" applyBorder="1" applyAlignment="1">
      <alignment horizontal="left" vertical="top" wrapText="1"/>
    </xf>
    <xf numFmtId="0" fontId="20" fillId="0" borderId="57" xfId="0" applyFont="1" applyFill="1" applyBorder="1" applyAlignment="1">
      <alignment horizontal="left" vertical="top" wrapText="1"/>
    </xf>
    <xf numFmtId="0" fontId="20" fillId="0" borderId="100" xfId="0" applyFont="1" applyFill="1" applyBorder="1" applyAlignment="1">
      <alignment horizontal="left" vertical="top" wrapText="1"/>
    </xf>
    <xf numFmtId="0" fontId="44" fillId="38" borderId="144" xfId="0" applyFont="1" applyFill="1" applyBorder="1" applyAlignment="1">
      <alignment vertical="top" wrapText="1"/>
    </xf>
    <xf numFmtId="0" fontId="47" fillId="38" borderId="145" xfId="0" applyFont="1" applyFill="1" applyBorder="1" applyAlignment="1">
      <alignment vertical="top" wrapText="1"/>
    </xf>
    <xf numFmtId="0" fontId="4" fillId="34" borderId="116" xfId="0" applyFont="1" applyFill="1" applyBorder="1" applyAlignment="1">
      <alignment vertical="top" wrapText="1"/>
    </xf>
    <xf numFmtId="0" fontId="0" fillId="0" borderId="146" xfId="0" applyFont="1" applyBorder="1" applyAlignment="1">
      <alignment vertical="top" wrapText="1"/>
    </xf>
    <xf numFmtId="0" fontId="44" fillId="38" borderId="18" xfId="0" applyFont="1" applyFill="1" applyBorder="1" applyAlignment="1">
      <alignment horizontal="left" vertical="top" wrapText="1"/>
    </xf>
    <xf numFmtId="0" fontId="44" fillId="38" borderId="145" xfId="0" applyFont="1" applyFill="1" applyBorder="1" applyAlignment="1">
      <alignment horizontal="left" vertical="top" wrapText="1"/>
    </xf>
    <xf numFmtId="0" fontId="20" fillId="33" borderId="57" xfId="0" applyFont="1" applyFill="1" applyBorder="1" applyAlignment="1">
      <alignment vertical="top" wrapText="1"/>
    </xf>
    <xf numFmtId="0" fontId="0" fillId="0" borderId="147" xfId="0" applyFont="1" applyBorder="1" applyAlignment="1">
      <alignment vertical="top" wrapText="1"/>
    </xf>
    <xf numFmtId="0" fontId="31" fillId="0" borderId="0" xfId="0" applyFont="1" applyBorder="1" applyAlignment="1">
      <alignment horizontal="center" vertical="top" wrapText="1"/>
    </xf>
    <xf numFmtId="0" fontId="23" fillId="0" borderId="0" xfId="0" applyFont="1" applyBorder="1" applyAlignment="1">
      <alignment horizontal="center" vertical="top" wrapText="1"/>
    </xf>
    <xf numFmtId="0" fontId="0" fillId="0" borderId="148" xfId="0" applyFont="1" applyBorder="1" applyAlignment="1">
      <alignment horizontal="left" vertical="top" wrapText="1"/>
    </xf>
    <xf numFmtId="0" fontId="0" fillId="0" borderId="149" xfId="0" applyFont="1" applyBorder="1" applyAlignment="1">
      <alignment horizontal="left" vertical="top" wrapText="1"/>
    </xf>
    <xf numFmtId="0" fontId="0" fillId="0" borderId="150" xfId="0" applyFont="1" applyBorder="1" applyAlignment="1">
      <alignment horizontal="left" vertical="top" wrapText="1"/>
    </xf>
    <xf numFmtId="0" fontId="0" fillId="0" borderId="151" xfId="0" applyFont="1" applyBorder="1" applyAlignment="1">
      <alignment horizontal="left" vertical="top" wrapText="1"/>
    </xf>
    <xf numFmtId="0" fontId="4" fillId="38" borderId="152" xfId="0" applyFont="1" applyFill="1" applyBorder="1" applyAlignment="1">
      <alignment horizontal="center" vertical="top" wrapText="1"/>
    </xf>
    <xf numFmtId="0" fontId="4" fillId="38" borderId="27" xfId="0" applyFont="1" applyFill="1" applyBorder="1" applyAlignment="1">
      <alignment horizontal="center" vertical="top" wrapText="1"/>
    </xf>
    <xf numFmtId="0" fontId="4" fillId="38" borderId="153" xfId="0" applyFont="1" applyFill="1" applyBorder="1" applyAlignment="1">
      <alignment horizontal="center" vertical="top" wrapText="1"/>
    </xf>
    <xf numFmtId="9" fontId="24" fillId="35" borderId="29" xfId="0" applyNumberFormat="1" applyFont="1" applyFill="1" applyBorder="1" applyAlignment="1">
      <alignment horizontal="center" vertical="center" wrapText="1"/>
    </xf>
    <xf numFmtId="9" fontId="24" fillId="0" borderId="29" xfId="0" applyNumberFormat="1" applyFont="1" applyBorder="1" applyAlignment="1">
      <alignment horizontal="center" vertical="center" wrapText="1"/>
    </xf>
    <xf numFmtId="9" fontId="24" fillId="35" borderId="10" xfId="0" applyNumberFormat="1" applyFont="1" applyFill="1" applyBorder="1" applyAlignment="1">
      <alignment horizontal="center" vertical="center" wrapText="1"/>
    </xf>
    <xf numFmtId="9" fontId="24" fillId="0" borderId="10" xfId="0" applyNumberFormat="1" applyFont="1" applyBorder="1" applyAlignment="1">
      <alignment horizontal="center" vertical="center" wrapText="1"/>
    </xf>
    <xf numFmtId="0" fontId="21" fillId="33" borderId="78" xfId="0" applyFont="1" applyFill="1" applyBorder="1" applyAlignment="1">
      <alignment horizontal="left" vertical="top" wrapText="1"/>
    </xf>
    <xf numFmtId="0" fontId="21" fillId="33" borderId="46" xfId="0" applyFont="1" applyFill="1" applyBorder="1" applyAlignment="1">
      <alignment horizontal="left" vertical="top" wrapText="1"/>
    </xf>
    <xf numFmtId="0" fontId="21" fillId="33" borderId="23" xfId="0" applyFont="1" applyFill="1" applyBorder="1" applyAlignment="1">
      <alignment horizontal="left" vertical="top" wrapText="1"/>
    </xf>
    <xf numFmtId="9" fontId="23" fillId="35" borderId="123" xfId="0" applyNumberFormat="1" applyFont="1" applyFill="1" applyBorder="1" applyAlignment="1">
      <alignment horizontal="center" vertical="center"/>
    </xf>
    <xf numFmtId="9" fontId="24" fillId="0" borderId="112" xfId="0" applyNumberFormat="1" applyFont="1" applyBorder="1" applyAlignment="1">
      <alignment horizontal="center" vertical="center"/>
    </xf>
    <xf numFmtId="9" fontId="24" fillId="0" borderId="80" xfId="0" applyNumberFormat="1" applyFont="1" applyBorder="1" applyAlignment="1">
      <alignment horizontal="center" vertical="center"/>
    </xf>
    <xf numFmtId="9" fontId="23" fillId="35" borderId="79" xfId="0" applyNumberFormat="1" applyFont="1" applyFill="1" applyBorder="1" applyAlignment="1">
      <alignment horizontal="center" vertical="center"/>
    </xf>
    <xf numFmtId="9" fontId="24" fillId="0" borderId="154" xfId="0" applyNumberFormat="1" applyFont="1" applyBorder="1" applyAlignment="1">
      <alignment horizontal="center" vertical="center"/>
    </xf>
    <xf numFmtId="9" fontId="24" fillId="0" borderId="155" xfId="0" applyNumberFormat="1" applyFont="1" applyBorder="1" applyAlignment="1">
      <alignment horizontal="center" vertical="center"/>
    </xf>
    <xf numFmtId="9" fontId="23" fillId="35" borderId="53" xfId="0" applyNumberFormat="1" applyFont="1" applyFill="1" applyBorder="1" applyAlignment="1">
      <alignment horizontal="center" vertical="center"/>
    </xf>
    <xf numFmtId="9" fontId="24" fillId="0" borderId="55" xfId="0" applyNumberFormat="1" applyFont="1" applyBorder="1" applyAlignment="1">
      <alignment horizontal="center" vertical="center"/>
    </xf>
    <xf numFmtId="9" fontId="24" fillId="0" borderId="24" xfId="0" applyNumberFormat="1" applyFont="1" applyBorder="1" applyAlignment="1">
      <alignment horizontal="center" vertical="center"/>
    </xf>
    <xf numFmtId="9" fontId="24" fillId="0" borderId="82" xfId="0" applyNumberFormat="1" applyFont="1" applyBorder="1" applyAlignment="1">
      <alignment horizontal="center" vertical="center"/>
    </xf>
    <xf numFmtId="9" fontId="24" fillId="0" borderId="156" xfId="0" applyNumberFormat="1" applyFont="1" applyBorder="1" applyAlignment="1">
      <alignment horizontal="center" vertical="center"/>
    </xf>
    <xf numFmtId="9" fontId="24" fillId="0" borderId="157" xfId="0" applyNumberFormat="1" applyFont="1" applyBorder="1" applyAlignment="1">
      <alignment horizontal="center" vertical="center"/>
    </xf>
    <xf numFmtId="9" fontId="24" fillId="35" borderId="158" xfId="0" applyNumberFormat="1" applyFont="1" applyFill="1" applyBorder="1" applyAlignment="1">
      <alignment horizontal="center" vertical="center" wrapText="1"/>
    </xf>
    <xf numFmtId="9" fontId="24" fillId="0" borderId="159" xfId="0" applyNumberFormat="1" applyFont="1" applyBorder="1" applyAlignment="1">
      <alignment horizontal="center" vertical="center" wrapText="1"/>
    </xf>
    <xf numFmtId="9" fontId="24" fillId="0" borderId="24" xfId="0" applyNumberFormat="1" applyFont="1" applyBorder="1" applyAlignment="1">
      <alignment horizontal="center" vertical="center" wrapText="1"/>
    </xf>
    <xf numFmtId="9" fontId="24" fillId="0" borderId="160" xfId="0" applyNumberFormat="1" applyFont="1" applyBorder="1" applyAlignment="1">
      <alignment horizontal="center" vertical="center" wrapText="1"/>
    </xf>
    <xf numFmtId="9" fontId="24" fillId="0" borderId="156" xfId="0" applyNumberFormat="1" applyFont="1" applyBorder="1" applyAlignment="1">
      <alignment horizontal="center" vertical="center" wrapText="1"/>
    </xf>
    <xf numFmtId="9" fontId="24" fillId="0" borderId="161" xfId="0" applyNumberFormat="1" applyFont="1" applyBorder="1" applyAlignment="1">
      <alignment horizontal="center" vertical="center" wrapText="1"/>
    </xf>
    <xf numFmtId="9" fontId="24" fillId="35" borderId="162" xfId="0" applyNumberFormat="1" applyFont="1" applyFill="1" applyBorder="1" applyAlignment="1">
      <alignment horizontal="center" vertical="center" wrapText="1"/>
    </xf>
    <xf numFmtId="9" fontId="24" fillId="0" borderId="163" xfId="0" applyNumberFormat="1" applyFont="1" applyBorder="1" applyAlignment="1">
      <alignment horizontal="center" vertical="center" wrapText="1"/>
    </xf>
    <xf numFmtId="9" fontId="24" fillId="0" borderId="77" xfId="0" applyNumberFormat="1" applyFont="1" applyBorder="1" applyAlignment="1">
      <alignment horizontal="center" vertical="center" wrapText="1"/>
    </xf>
    <xf numFmtId="9" fontId="24" fillId="0" borderId="112" xfId="0" applyNumberFormat="1" applyFont="1" applyBorder="1" applyAlignment="1">
      <alignment horizontal="center" vertical="center" wrapText="1"/>
    </xf>
    <xf numFmtId="9" fontId="24" fillId="0" borderId="164" xfId="0" applyNumberFormat="1" applyFont="1" applyBorder="1" applyAlignment="1">
      <alignment horizontal="center" vertical="center" wrapText="1"/>
    </xf>
    <xf numFmtId="9" fontId="24" fillId="0" borderId="80" xfId="0" applyNumberFormat="1" applyFont="1" applyBorder="1" applyAlignment="1">
      <alignment horizontal="center" vertical="center" wrapText="1"/>
    </xf>
    <xf numFmtId="9" fontId="23" fillId="35" borderId="165" xfId="0" applyNumberFormat="1" applyFont="1" applyFill="1" applyBorder="1" applyAlignment="1">
      <alignment horizontal="center" vertical="center"/>
    </xf>
    <xf numFmtId="9" fontId="24" fillId="0" borderId="81" xfId="0" applyNumberFormat="1" applyFont="1" applyBorder="1" applyAlignment="1">
      <alignment horizontal="center" vertical="center"/>
    </xf>
    <xf numFmtId="9" fontId="24" fillId="0" borderId="47" xfId="0" applyNumberFormat="1" applyFont="1" applyBorder="1" applyAlignment="1">
      <alignment horizontal="center" vertical="center"/>
    </xf>
    <xf numFmtId="9" fontId="24" fillId="35" borderId="166" xfId="0" applyNumberFormat="1" applyFont="1" applyFill="1" applyBorder="1" applyAlignment="1">
      <alignment horizontal="center" vertical="center" wrapText="1"/>
    </xf>
    <xf numFmtId="9" fontId="24" fillId="0" borderId="25" xfId="0" applyNumberFormat="1" applyFont="1" applyBorder="1" applyAlignment="1">
      <alignment horizontal="center" vertical="center" wrapText="1"/>
    </xf>
    <xf numFmtId="9" fontId="24" fillId="0" borderId="104" xfId="0" applyNumberFormat="1" applyFont="1" applyBorder="1" applyAlignment="1">
      <alignment horizontal="center" vertical="center" wrapText="1"/>
    </xf>
    <xf numFmtId="9" fontId="24" fillId="0" borderId="26" xfId="0" applyNumberFormat="1" applyFont="1" applyBorder="1" applyAlignment="1">
      <alignment horizontal="center" vertical="center" wrapText="1"/>
    </xf>
    <xf numFmtId="9" fontId="24" fillId="0" borderId="167" xfId="0" applyNumberFormat="1" applyFont="1" applyBorder="1" applyAlignment="1">
      <alignment horizontal="center" vertical="center" wrapText="1"/>
    </xf>
    <xf numFmtId="9" fontId="24" fillId="0" borderId="168" xfId="0" applyNumberFormat="1" applyFont="1" applyBorder="1" applyAlignment="1">
      <alignment horizontal="center" vertical="center" wrapText="1"/>
    </xf>
    <xf numFmtId="9" fontId="24" fillId="0" borderId="124" xfId="0" applyNumberFormat="1" applyFont="1" applyBorder="1" applyAlignment="1">
      <alignment horizontal="center" vertical="center" wrapText="1"/>
    </xf>
    <xf numFmtId="0" fontId="21" fillId="33" borderId="81" xfId="0" applyFont="1" applyFill="1" applyBorder="1" applyAlignment="1">
      <alignment horizontal="left" vertical="top" wrapText="1"/>
    </xf>
    <xf numFmtId="9" fontId="24" fillId="0" borderId="22" xfId="0" applyNumberFormat="1" applyFont="1" applyBorder="1" applyAlignment="1">
      <alignment horizontal="center" vertical="center"/>
    </xf>
    <xf numFmtId="9" fontId="24" fillId="0" borderId="17" xfId="0" applyNumberFormat="1" applyFont="1" applyBorder="1" applyAlignment="1">
      <alignment horizontal="center" vertical="center"/>
    </xf>
    <xf numFmtId="9" fontId="24" fillId="0" borderId="45" xfId="0" applyNumberFormat="1" applyFont="1" applyBorder="1" applyAlignment="1">
      <alignment horizontal="center" vertical="center"/>
    </xf>
    <xf numFmtId="9" fontId="24" fillId="0" borderId="72" xfId="0" applyNumberFormat="1" applyFont="1" applyBorder="1" applyAlignment="1">
      <alignment horizontal="center" vertical="center"/>
    </xf>
    <xf numFmtId="9" fontId="24" fillId="0" borderId="45" xfId="0" applyNumberFormat="1" applyFont="1" applyBorder="1" applyAlignment="1">
      <alignment horizontal="center" vertical="center" wrapText="1"/>
    </xf>
    <xf numFmtId="0" fontId="4" fillId="37" borderId="169" xfId="0" applyFont="1" applyFill="1" applyBorder="1" applyAlignment="1">
      <alignment horizontal="center" vertical="center" wrapText="1"/>
    </xf>
    <xf numFmtId="0" fontId="4" fillId="37" borderId="170" xfId="0" applyFont="1" applyFill="1" applyBorder="1" applyAlignment="1">
      <alignment horizontal="center" vertical="center" wrapText="1"/>
    </xf>
    <xf numFmtId="0" fontId="4" fillId="37" borderId="171" xfId="0" applyFont="1" applyFill="1" applyBorder="1" applyAlignment="1">
      <alignment horizontal="center" vertical="center" wrapText="1"/>
    </xf>
    <xf numFmtId="0" fontId="4" fillId="37" borderId="110" xfId="0" applyFont="1" applyFill="1" applyBorder="1" applyAlignment="1">
      <alignment horizontal="center" vertical="center" wrapText="1"/>
    </xf>
    <xf numFmtId="0" fontId="4" fillId="37" borderId="111" xfId="0" applyFont="1" applyFill="1" applyBorder="1" applyAlignment="1">
      <alignment horizontal="center" vertical="center" wrapText="1"/>
    </xf>
    <xf numFmtId="0" fontId="22" fillId="33" borderId="165" xfId="0" applyFont="1" applyFill="1" applyBorder="1" applyAlignment="1">
      <alignment horizontal="center" vertical="center" wrapText="1"/>
    </xf>
    <xf numFmtId="0" fontId="21" fillId="0" borderId="81" xfId="0" applyFont="1" applyBorder="1" applyAlignment="1">
      <alignment horizontal="center" vertical="center" wrapText="1"/>
    </xf>
    <xf numFmtId="0" fontId="21" fillId="0" borderId="22" xfId="0" applyFont="1" applyBorder="1" applyAlignment="1">
      <alignment horizontal="center" vertical="center" wrapText="1"/>
    </xf>
    <xf numFmtId="0" fontId="4" fillId="37" borderId="172" xfId="0" applyFont="1" applyFill="1" applyBorder="1" applyAlignment="1">
      <alignment horizontal="center" vertical="center" wrapText="1"/>
    </xf>
    <xf numFmtId="0" fontId="4" fillId="37" borderId="76" xfId="0" applyFont="1" applyFill="1" applyBorder="1" applyAlignment="1">
      <alignment horizontal="center" vertical="center" wrapText="1"/>
    </xf>
    <xf numFmtId="0" fontId="25" fillId="0" borderId="0" xfId="0" applyFont="1" applyFill="1" applyBorder="1" applyAlignment="1">
      <alignment horizontal="center" wrapText="1"/>
    </xf>
    <xf numFmtId="0" fontId="22" fillId="0" borderId="53" xfId="0" applyFont="1" applyBorder="1" applyAlignment="1">
      <alignment vertical="top" wrapText="1"/>
    </xf>
    <xf numFmtId="0" fontId="22" fillId="0" borderId="54" xfId="0" applyFont="1" applyBorder="1" applyAlignment="1">
      <alignment vertical="top" wrapText="1"/>
    </xf>
    <xf numFmtId="0" fontId="21" fillId="0" borderId="54" xfId="0" applyFont="1" applyBorder="1" applyAlignment="1">
      <alignment vertical="top" wrapText="1"/>
    </xf>
    <xf numFmtId="0" fontId="21" fillId="0" borderId="55" xfId="0" applyFont="1" applyBorder="1" applyAlignment="1">
      <alignment vertical="top" wrapText="1"/>
    </xf>
    <xf numFmtId="0" fontId="4" fillId="35" borderId="173" xfId="0" applyFont="1" applyFill="1" applyBorder="1" applyAlignment="1">
      <alignment horizontal="center" vertical="top" wrapText="1"/>
    </xf>
    <xf numFmtId="0" fontId="0" fillId="0" borderId="174" xfId="0" applyFont="1" applyBorder="1" applyAlignment="1">
      <alignment horizontal="center"/>
    </xf>
    <xf numFmtId="0" fontId="0" fillId="0" borderId="21" xfId="0" applyFont="1" applyBorder="1" applyAlignment="1">
      <alignment horizontal="center"/>
    </xf>
    <xf numFmtId="0" fontId="0" fillId="0" borderId="174" xfId="0" applyFont="1" applyBorder="1" applyAlignment="1">
      <alignment horizontal="center" vertical="top" wrapText="1"/>
    </xf>
    <xf numFmtId="0" fontId="0" fillId="0" borderId="21" xfId="0" applyFont="1" applyBorder="1" applyAlignment="1">
      <alignment horizontal="center" vertical="top" wrapText="1"/>
    </xf>
    <xf numFmtId="0" fontId="4" fillId="35" borderId="174" xfId="0" applyFont="1" applyFill="1" applyBorder="1" applyAlignment="1">
      <alignment horizontal="center" vertical="top" wrapText="1"/>
    </xf>
    <xf numFmtId="0" fontId="21" fillId="35" borderId="10" xfId="0" applyFont="1" applyFill="1" applyBorder="1" applyAlignment="1">
      <alignment horizontal="center" vertical="center" wrapText="1"/>
    </xf>
    <xf numFmtId="0" fontId="21" fillId="0" borderId="10" xfId="0" applyFont="1" applyBorder="1" applyAlignment="1">
      <alignment horizontal="center" vertical="center" wrapText="1"/>
    </xf>
    <xf numFmtId="165" fontId="21" fillId="35" borderId="10" xfId="0" applyNumberFormat="1" applyFont="1" applyFill="1" applyBorder="1" applyAlignment="1">
      <alignment horizontal="center" vertical="center" wrapText="1"/>
    </xf>
    <xf numFmtId="165" fontId="21" fillId="0" borderId="10" xfId="0" applyNumberFormat="1" applyFont="1" applyBorder="1" applyAlignment="1">
      <alignment horizontal="center" vertical="center" wrapText="1"/>
    </xf>
    <xf numFmtId="167" fontId="21" fillId="35" borderId="10" xfId="0" applyNumberFormat="1" applyFont="1" applyFill="1" applyBorder="1" applyAlignment="1">
      <alignment horizontal="center" vertical="center" wrapText="1"/>
    </xf>
    <xf numFmtId="167" fontId="21" fillId="0" borderId="10" xfId="0" applyNumberFormat="1" applyFont="1" applyBorder="1" applyAlignment="1">
      <alignment horizontal="center" vertical="center" wrapText="1"/>
    </xf>
    <xf numFmtId="0" fontId="21" fillId="33" borderId="158" xfId="0" applyFont="1" applyFill="1" applyBorder="1" applyAlignment="1">
      <alignment horizontal="left" vertical="top"/>
    </xf>
    <xf numFmtId="0" fontId="21" fillId="33" borderId="24" xfId="0" applyFont="1" applyFill="1" applyBorder="1" applyAlignment="1">
      <alignment horizontal="left" vertical="top"/>
    </xf>
    <xf numFmtId="0" fontId="21" fillId="33" borderId="45" xfId="0" applyFont="1" applyFill="1" applyBorder="1" applyAlignment="1">
      <alignment horizontal="left" vertical="top"/>
    </xf>
    <xf numFmtId="0" fontId="21" fillId="33" borderId="78" xfId="0" applyFont="1" applyFill="1" applyBorder="1" applyAlignment="1">
      <alignment horizontal="left" vertical="top"/>
    </xf>
    <xf numFmtId="0" fontId="21" fillId="33" borderId="46" xfId="0" applyFont="1" applyFill="1" applyBorder="1" applyAlignment="1">
      <alignment horizontal="left" vertical="top"/>
    </xf>
    <xf numFmtId="0" fontId="21" fillId="33" borderId="23" xfId="0" applyFont="1" applyFill="1" applyBorder="1" applyAlignment="1">
      <alignment horizontal="left" vertical="top"/>
    </xf>
    <xf numFmtId="0" fontId="21" fillId="33" borderId="175" xfId="0" applyFont="1" applyFill="1" applyBorder="1" applyAlignment="1">
      <alignment horizontal="left" vertical="top"/>
    </xf>
    <xf numFmtId="0" fontId="21" fillId="33" borderId="166" xfId="0" applyFont="1" applyFill="1" applyBorder="1" applyAlignment="1">
      <alignment horizontal="left" vertical="top"/>
    </xf>
    <xf numFmtId="0" fontId="21" fillId="33" borderId="25" xfId="0" applyFont="1" applyFill="1" applyBorder="1" applyAlignment="1">
      <alignment horizontal="left" vertical="top"/>
    </xf>
    <xf numFmtId="0" fontId="4" fillId="35" borderId="25" xfId="0" applyFont="1" applyFill="1" applyBorder="1" applyAlignment="1">
      <alignment horizontal="center" vertical="top" wrapText="1"/>
    </xf>
    <xf numFmtId="0" fontId="4" fillId="35" borderId="0" xfId="0" applyFont="1" applyFill="1" applyBorder="1" applyAlignment="1">
      <alignment horizontal="center" vertical="top" wrapText="1"/>
    </xf>
    <xf numFmtId="0" fontId="4" fillId="35" borderId="45" xfId="0" applyFont="1" applyFill="1" applyBorder="1" applyAlignment="1">
      <alignment horizontal="center" vertical="top" wrapText="1"/>
    </xf>
    <xf numFmtId="0" fontId="0" fillId="0" borderId="72" xfId="0" applyFont="1" applyBorder="1" applyAlignment="1">
      <alignment/>
    </xf>
    <xf numFmtId="0" fontId="21" fillId="33" borderId="53" xfId="0" applyFont="1" applyFill="1" applyBorder="1" applyAlignment="1">
      <alignment horizontal="left" vertical="top"/>
    </xf>
    <xf numFmtId="0" fontId="21" fillId="33" borderId="122" xfId="0" applyFont="1" applyFill="1" applyBorder="1" applyAlignment="1">
      <alignment horizontal="left" vertical="top"/>
    </xf>
    <xf numFmtId="0" fontId="0" fillId="0" borderId="54" xfId="0" applyFont="1" applyBorder="1" applyAlignment="1">
      <alignment/>
    </xf>
    <xf numFmtId="0" fontId="21" fillId="0" borderId="45" xfId="0" applyFont="1" applyBorder="1" applyAlignment="1">
      <alignment vertical="top" wrapText="1"/>
    </xf>
    <xf numFmtId="0" fontId="21" fillId="0" borderId="75" xfId="0" applyFont="1" applyBorder="1" applyAlignment="1">
      <alignment vertical="top" wrapText="1"/>
    </xf>
    <xf numFmtId="0" fontId="4" fillId="35" borderId="17" xfId="0" applyFont="1" applyFill="1" applyBorder="1" applyAlignment="1">
      <alignment horizontal="center" vertical="top" wrapText="1"/>
    </xf>
    <xf numFmtId="0" fontId="4" fillId="35" borderId="23" xfId="0" applyFont="1" applyFill="1" applyBorder="1" applyAlignment="1">
      <alignment horizontal="center" vertical="top" wrapText="1"/>
    </xf>
    <xf numFmtId="0" fontId="4" fillId="35" borderId="24"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112" xfId="0" applyFont="1" applyBorder="1" applyAlignment="1">
      <alignment horizontal="center" vertical="top" wrapText="1"/>
    </xf>
    <xf numFmtId="10" fontId="21" fillId="35" borderId="10" xfId="0" applyNumberFormat="1" applyFont="1" applyFill="1" applyBorder="1" applyAlignment="1">
      <alignment horizontal="center" vertical="center" wrapText="1"/>
    </xf>
    <xf numFmtId="10" fontId="21" fillId="0" borderId="10" xfId="0" applyNumberFormat="1" applyFont="1" applyBorder="1" applyAlignment="1">
      <alignment horizontal="center" vertical="center" wrapText="1"/>
    </xf>
    <xf numFmtId="0" fontId="21" fillId="33" borderId="158" xfId="0" applyFont="1" applyFill="1" applyBorder="1" applyAlignment="1">
      <alignment vertical="top" wrapText="1"/>
    </xf>
    <xf numFmtId="0" fontId="21" fillId="33" borderId="24" xfId="0" applyFont="1" applyFill="1" applyBorder="1" applyAlignment="1">
      <alignment vertical="top" wrapText="1"/>
    </xf>
    <xf numFmtId="0" fontId="21" fillId="33" borderId="45" xfId="0" applyFont="1" applyFill="1" applyBorder="1" applyAlignment="1">
      <alignment vertical="top" wrapText="1"/>
    </xf>
    <xf numFmtId="0" fontId="21" fillId="33" borderId="10" xfId="0" applyFont="1" applyFill="1" applyBorder="1" applyAlignment="1">
      <alignment horizontal="center" vertical="center" wrapText="1"/>
    </xf>
    <xf numFmtId="164" fontId="21" fillId="35" borderId="10" xfId="0" applyNumberFormat="1" applyFont="1" applyFill="1" applyBorder="1" applyAlignment="1">
      <alignment horizontal="center" vertical="center" wrapText="1"/>
    </xf>
    <xf numFmtId="164" fontId="21" fillId="0" borderId="10" xfId="0" applyNumberFormat="1" applyFont="1" applyBorder="1" applyAlignment="1">
      <alignment horizontal="center" vertical="center" wrapText="1"/>
    </xf>
    <xf numFmtId="0" fontId="21" fillId="33" borderId="175" xfId="0" applyFont="1" applyFill="1" applyBorder="1" applyAlignment="1">
      <alignment vertical="top" wrapText="1"/>
    </xf>
    <xf numFmtId="0" fontId="21" fillId="33" borderId="53" xfId="0" applyFont="1" applyFill="1" applyBorder="1" applyAlignment="1">
      <alignment vertical="top" wrapText="1"/>
    </xf>
    <xf numFmtId="0" fontId="0" fillId="0" borderId="55" xfId="0" applyFont="1" applyBorder="1" applyAlignment="1">
      <alignment/>
    </xf>
    <xf numFmtId="0" fontId="0" fillId="0" borderId="45" xfId="0" applyFont="1" applyBorder="1" applyAlignment="1">
      <alignment vertical="top" wrapText="1"/>
    </xf>
    <xf numFmtId="0" fontId="0" fillId="0" borderId="75" xfId="0" applyFont="1" applyBorder="1" applyAlignment="1">
      <alignment vertical="top" wrapText="1"/>
    </xf>
    <xf numFmtId="0" fontId="0" fillId="0" borderId="72" xfId="0" applyFont="1" applyBorder="1" applyAlignment="1">
      <alignment vertical="top" wrapText="1"/>
    </xf>
    <xf numFmtId="0" fontId="4" fillId="0" borderId="53" xfId="0" applyFont="1" applyBorder="1" applyAlignment="1">
      <alignment vertical="top" wrapText="1"/>
    </xf>
    <xf numFmtId="0" fontId="0" fillId="0" borderId="54" xfId="0" applyFont="1" applyBorder="1" applyAlignment="1">
      <alignment vertical="top" wrapText="1"/>
    </xf>
    <xf numFmtId="0" fontId="0" fillId="0" borderId="55" xfId="0" applyFont="1" applyBorder="1" applyAlignment="1">
      <alignment vertical="top" wrapText="1"/>
    </xf>
    <xf numFmtId="0" fontId="12" fillId="0" borderId="24" xfId="0" applyFont="1" applyBorder="1" applyAlignment="1">
      <alignment horizontal="left" vertical="top" wrapText="1" indent="2"/>
    </xf>
    <xf numFmtId="0" fontId="0" fillId="0" borderId="0" xfId="0" applyFont="1" applyAlignment="1">
      <alignment vertical="top" wrapText="1"/>
    </xf>
    <xf numFmtId="0" fontId="0" fillId="0" borderId="82" xfId="0" applyFont="1" applyBorder="1" applyAlignment="1">
      <alignment vertical="top" wrapText="1"/>
    </xf>
    <xf numFmtId="0" fontId="0" fillId="0" borderId="0" xfId="0" applyFont="1" applyBorder="1" applyAlignment="1">
      <alignment horizontal="left" vertical="top" wrapText="1" indent="2"/>
    </xf>
    <xf numFmtId="0" fontId="0" fillId="0" borderId="82" xfId="0" applyFont="1" applyBorder="1" applyAlignment="1">
      <alignment horizontal="left" vertical="top" wrapText="1" indent="2"/>
    </xf>
    <xf numFmtId="0" fontId="4" fillId="35" borderId="68" xfId="0" applyFont="1" applyFill="1" applyBorder="1" applyAlignment="1">
      <alignment horizontal="center" vertical="top" wrapText="1"/>
    </xf>
    <xf numFmtId="0" fontId="4" fillId="35" borderId="69" xfId="0" applyFont="1" applyFill="1" applyBorder="1" applyAlignment="1">
      <alignment horizontal="center" vertical="top" wrapText="1"/>
    </xf>
    <xf numFmtId="0" fontId="4" fillId="35" borderId="70" xfId="0" applyFont="1" applyFill="1" applyBorder="1" applyAlignment="1">
      <alignment horizontal="center" vertical="top" wrapText="1"/>
    </xf>
    <xf numFmtId="0" fontId="4" fillId="35" borderId="106" xfId="0" applyFont="1" applyFill="1" applyBorder="1" applyAlignment="1">
      <alignment horizontal="center" vertical="top" wrapText="1"/>
    </xf>
    <xf numFmtId="0" fontId="4" fillId="35" borderId="107" xfId="0" applyFont="1" applyFill="1" applyBorder="1" applyAlignment="1">
      <alignment horizontal="center" vertical="top" wrapText="1"/>
    </xf>
    <xf numFmtId="0" fontId="4" fillId="35" borderId="108" xfId="0" applyFont="1" applyFill="1" applyBorder="1" applyAlignment="1">
      <alignment horizontal="center" vertical="top" wrapText="1"/>
    </xf>
    <xf numFmtId="0" fontId="0" fillId="33" borderId="166" xfId="0" applyFont="1" applyFill="1" applyBorder="1" applyAlignment="1">
      <alignment vertical="top" wrapText="1"/>
    </xf>
    <xf numFmtId="0" fontId="0" fillId="33" borderId="25" xfId="0" applyFont="1" applyFill="1" applyBorder="1" applyAlignment="1">
      <alignment vertical="top" wrapText="1"/>
    </xf>
    <xf numFmtId="0" fontId="0" fillId="33" borderId="76" xfId="0" applyFont="1" applyFill="1" applyBorder="1" applyAlignment="1">
      <alignment vertical="top" wrapText="1"/>
    </xf>
    <xf numFmtId="0" fontId="4" fillId="33" borderId="169" xfId="0" applyFont="1" applyFill="1" applyBorder="1" applyAlignment="1">
      <alignment horizontal="center" vertical="center" wrapText="1"/>
    </xf>
    <xf numFmtId="0" fontId="4" fillId="33" borderId="171" xfId="0" applyFont="1" applyFill="1" applyBorder="1" applyAlignment="1">
      <alignment horizontal="center" vertical="center" wrapText="1"/>
    </xf>
    <xf numFmtId="0" fontId="9" fillId="33" borderId="109" xfId="0" applyFont="1" applyFill="1" applyBorder="1" applyAlignment="1">
      <alignment horizontal="left" vertical="center" wrapText="1"/>
    </xf>
    <xf numFmtId="0" fontId="9" fillId="33" borderId="176" xfId="0" applyFont="1" applyFill="1" applyBorder="1" applyAlignment="1">
      <alignment horizontal="left" vertical="center" wrapText="1"/>
    </xf>
    <xf numFmtId="0" fontId="9" fillId="33" borderId="26" xfId="0" applyFont="1" applyFill="1" applyBorder="1" applyAlignment="1">
      <alignment horizontal="center" vertical="center" wrapText="1"/>
    </xf>
    <xf numFmtId="0" fontId="9" fillId="33" borderId="7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5" borderId="23" xfId="0" applyFont="1" applyFill="1" applyBorder="1" applyAlignment="1">
      <alignment horizontal="center" vertical="center" wrapText="1"/>
    </xf>
    <xf numFmtId="0" fontId="40" fillId="0" borderId="0" xfId="0" applyFont="1" applyFill="1" applyBorder="1" applyAlignment="1">
      <alignment horizontal="center"/>
    </xf>
    <xf numFmtId="0" fontId="22" fillId="0" borderId="106" xfId="0" applyFont="1" applyFill="1" applyBorder="1" applyAlignment="1">
      <alignment vertical="top" wrapText="1"/>
    </xf>
    <xf numFmtId="0" fontId="21" fillId="0" borderId="107" xfId="0" applyFont="1" applyFill="1" applyBorder="1" applyAlignment="1">
      <alignment vertical="top" wrapText="1"/>
    </xf>
    <xf numFmtId="0" fontId="21" fillId="0" borderId="108" xfId="0" applyFont="1" applyFill="1" applyBorder="1" applyAlignment="1">
      <alignment vertical="top" wrapText="1"/>
    </xf>
    <xf numFmtId="0" fontId="9" fillId="33"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4" borderId="122" xfId="0" applyFont="1" applyFill="1" applyBorder="1" applyAlignment="1">
      <alignment horizontal="left" vertical="center" wrapText="1"/>
    </xf>
    <xf numFmtId="0" fontId="9" fillId="34" borderId="55" xfId="0" applyFont="1" applyFill="1" applyBorder="1" applyAlignment="1">
      <alignment horizontal="left" vertical="center" wrapText="1"/>
    </xf>
    <xf numFmtId="0" fontId="9" fillId="34" borderId="26" xfId="0" applyFont="1" applyFill="1" applyBorder="1" applyAlignment="1">
      <alignment horizontal="left" vertical="center" wrapText="1"/>
    </xf>
    <xf numFmtId="0" fontId="9" fillId="34" borderId="72" xfId="0" applyFont="1" applyFill="1" applyBorder="1" applyAlignment="1">
      <alignment horizontal="left" vertical="center" wrapText="1"/>
    </xf>
    <xf numFmtId="0" fontId="22" fillId="34" borderId="177" xfId="0" applyFont="1" applyFill="1" applyBorder="1" applyAlignment="1">
      <alignment horizontal="center" vertical="top" wrapText="1"/>
    </xf>
    <xf numFmtId="0" fontId="22" fillId="34" borderId="48" xfId="0" applyFont="1" applyFill="1" applyBorder="1" applyAlignment="1">
      <alignment horizontal="center" vertical="top" wrapText="1"/>
    </xf>
    <xf numFmtId="0" fontId="22" fillId="34" borderId="178" xfId="0" applyFont="1" applyFill="1" applyBorder="1" applyAlignment="1">
      <alignment horizontal="center" vertical="top" wrapText="1"/>
    </xf>
    <xf numFmtId="0" fontId="9" fillId="35" borderId="69" xfId="0" applyFont="1" applyFill="1" applyBorder="1" applyAlignment="1">
      <alignment horizontal="center" vertical="center" wrapText="1"/>
    </xf>
    <xf numFmtId="0" fontId="4" fillId="34" borderId="68" xfId="0" applyFont="1" applyFill="1" applyBorder="1" applyAlignment="1">
      <alignment horizontal="left" vertical="center" wrapText="1"/>
    </xf>
    <xf numFmtId="0" fontId="4" fillId="34" borderId="69" xfId="0" applyFont="1" applyFill="1" applyBorder="1" applyAlignment="1">
      <alignment horizontal="left" vertical="center" wrapText="1"/>
    </xf>
    <xf numFmtId="0" fontId="9" fillId="33" borderId="69" xfId="0" applyFont="1" applyFill="1" applyBorder="1" applyAlignment="1">
      <alignment horizontal="center" vertical="center" wrapText="1"/>
    </xf>
    <xf numFmtId="5" fontId="20" fillId="33" borderId="10" xfId="44" applyNumberFormat="1" applyFont="1" applyFill="1" applyBorder="1" applyAlignment="1" applyProtection="1">
      <alignment/>
      <protection locked="0"/>
    </xf>
    <xf numFmtId="167" fontId="20" fillId="35" borderId="10" xfId="0" applyNumberFormat="1" applyFont="1" applyFill="1" applyBorder="1" applyAlignment="1">
      <alignment horizontal="right"/>
    </xf>
    <xf numFmtId="167" fontId="20" fillId="35" borderId="50" xfId="0" applyNumberFormat="1" applyFont="1" applyFill="1" applyBorder="1" applyAlignment="1">
      <alignment horizontal="right"/>
    </xf>
    <xf numFmtId="0" fontId="22" fillId="35" borderId="177" xfId="0" applyFont="1" applyFill="1" applyBorder="1" applyAlignment="1">
      <alignment horizontal="center" vertical="top" wrapText="1"/>
    </xf>
    <xf numFmtId="0" fontId="22" fillId="35" borderId="48" xfId="0" applyFont="1" applyFill="1" applyBorder="1" applyAlignment="1">
      <alignment horizontal="center" vertical="top" wrapText="1"/>
    </xf>
    <xf numFmtId="0" fontId="22" fillId="35" borderId="178" xfId="0" applyFont="1" applyFill="1" applyBorder="1" applyAlignment="1">
      <alignment horizontal="center" vertical="top" wrapText="1"/>
    </xf>
    <xf numFmtId="0" fontId="8" fillId="33" borderId="10" xfId="0" applyFont="1" applyFill="1" applyBorder="1" applyAlignment="1">
      <alignment vertical="center" wrapText="1"/>
    </xf>
    <xf numFmtId="0" fontId="43" fillId="0" borderId="75" xfId="0" applyFont="1" applyFill="1" applyBorder="1" applyAlignment="1">
      <alignment horizontal="center"/>
    </xf>
    <xf numFmtId="0" fontId="7" fillId="0" borderId="83" xfId="0" applyFont="1" applyFill="1" applyBorder="1" applyAlignment="1">
      <alignment vertical="center" wrapText="1"/>
    </xf>
    <xf numFmtId="0" fontId="8" fillId="0" borderId="27" xfId="0" applyFont="1" applyFill="1" applyBorder="1" applyAlignment="1">
      <alignment vertical="center" wrapText="1"/>
    </xf>
    <xf numFmtId="0" fontId="8" fillId="0" borderId="29" xfId="0" applyFont="1" applyFill="1" applyBorder="1" applyAlignment="1">
      <alignment vertical="center" wrapText="1"/>
    </xf>
    <xf numFmtId="0" fontId="4" fillId="35"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9" fillId="34" borderId="55" xfId="0" applyFont="1" applyFill="1" applyBorder="1" applyAlignment="1">
      <alignment horizontal="center" vertical="center" wrapText="1"/>
    </xf>
    <xf numFmtId="0" fontId="9" fillId="34" borderId="45" xfId="0" applyFont="1" applyFill="1" applyBorder="1" applyAlignment="1">
      <alignment horizontal="center" vertical="center" wrapText="1"/>
    </xf>
    <xf numFmtId="0" fontId="9" fillId="34" borderId="7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zoomScale="90" zoomScaleNormal="90" zoomScalePageLayoutView="0" workbookViewId="0" topLeftCell="A1">
      <selection activeCell="E10" sqref="E10"/>
    </sheetView>
  </sheetViews>
  <sheetFormatPr defaultColWidth="9.140625" defaultRowHeight="12.75"/>
  <cols>
    <col min="1" max="1" width="7.7109375" style="45" bestFit="1" customWidth="1"/>
    <col min="2" max="2" width="54.140625" style="46" customWidth="1"/>
    <col min="3" max="3" width="39.421875" style="46" customWidth="1"/>
    <col min="4" max="16384" width="9.140625" style="34" customWidth="1"/>
  </cols>
  <sheetData>
    <row r="1" spans="1:3" ht="20.25">
      <c r="A1" s="413" t="s">
        <v>11</v>
      </c>
      <c r="B1" s="413"/>
      <c r="C1" s="413"/>
    </row>
    <row r="2" spans="1:3" ht="27" customHeight="1">
      <c r="A2" s="413" t="s">
        <v>374</v>
      </c>
      <c r="B2" s="413"/>
      <c r="C2" s="413"/>
    </row>
    <row r="3" spans="1:3" ht="15.75">
      <c r="A3" s="35" t="s">
        <v>168</v>
      </c>
      <c r="B3" s="35" t="s">
        <v>351</v>
      </c>
      <c r="C3" s="36" t="s">
        <v>162</v>
      </c>
    </row>
    <row r="4" spans="1:3" ht="23.25" customHeight="1">
      <c r="A4" s="37" t="s">
        <v>173</v>
      </c>
      <c r="B4" s="38" t="s">
        <v>283</v>
      </c>
      <c r="C4" s="39" t="s">
        <v>330</v>
      </c>
    </row>
    <row r="5" spans="1:3" ht="35.25" customHeight="1">
      <c r="A5" s="40" t="s">
        <v>441</v>
      </c>
      <c r="B5" s="41" t="s">
        <v>448</v>
      </c>
      <c r="C5" s="39" t="s">
        <v>12</v>
      </c>
    </row>
    <row r="6" spans="1:3" ht="87.75" customHeight="1">
      <c r="A6" s="40" t="s">
        <v>442</v>
      </c>
      <c r="B6" s="42" t="s">
        <v>476</v>
      </c>
      <c r="C6" s="39" t="s">
        <v>12</v>
      </c>
    </row>
    <row r="7" spans="1:3" ht="21.75" customHeight="1">
      <c r="A7" s="360" t="s">
        <v>443</v>
      </c>
      <c r="B7" s="361" t="s">
        <v>457</v>
      </c>
      <c r="C7" s="362" t="s">
        <v>13</v>
      </c>
    </row>
    <row r="8" spans="1:3" ht="21.75" customHeight="1">
      <c r="A8" s="40" t="s">
        <v>444</v>
      </c>
      <c r="B8" s="42" t="s">
        <v>184</v>
      </c>
      <c r="C8" s="39" t="s">
        <v>330</v>
      </c>
    </row>
    <row r="9" spans="1:3" ht="61.5" customHeight="1">
      <c r="A9" s="43" t="s">
        <v>445</v>
      </c>
      <c r="B9" s="42" t="s">
        <v>477</v>
      </c>
      <c r="C9" s="39" t="s">
        <v>330</v>
      </c>
    </row>
    <row r="10" spans="1:3" ht="24" customHeight="1">
      <c r="A10" s="40" t="s">
        <v>446</v>
      </c>
      <c r="B10" s="44" t="s">
        <v>270</v>
      </c>
      <c r="C10" s="39" t="s">
        <v>330</v>
      </c>
    </row>
    <row r="11" spans="1:3" ht="69.75" customHeight="1">
      <c r="A11" s="40" t="s">
        <v>458</v>
      </c>
      <c r="B11" s="42" t="s">
        <v>478</v>
      </c>
      <c r="C11" s="39" t="s">
        <v>330</v>
      </c>
    </row>
    <row r="12" spans="1:3" ht="31.5" customHeight="1">
      <c r="A12" s="40" t="s">
        <v>459</v>
      </c>
      <c r="B12" s="44" t="s">
        <v>447</v>
      </c>
      <c r="C12" s="39" t="s">
        <v>80</v>
      </c>
    </row>
    <row r="13" spans="1:3" ht="31.5" customHeight="1">
      <c r="A13" s="40" t="s">
        <v>389</v>
      </c>
      <c r="B13" s="44" t="s">
        <v>380</v>
      </c>
      <c r="C13" s="39" t="s">
        <v>328</v>
      </c>
    </row>
    <row r="14" ht="16.5" thickBot="1"/>
    <row r="15" spans="1:3" ht="20.25">
      <c r="A15" s="417" t="s">
        <v>329</v>
      </c>
      <c r="B15" s="418"/>
      <c r="C15" s="419"/>
    </row>
    <row r="16" spans="1:3" ht="170.25" customHeight="1" thickBot="1">
      <c r="A16" s="414" t="s">
        <v>5</v>
      </c>
      <c r="B16" s="415"/>
      <c r="C16" s="416"/>
    </row>
  </sheetData>
  <sheetProtection/>
  <mergeCells count="4">
    <mergeCell ref="A1:C1"/>
    <mergeCell ref="A2:C2"/>
    <mergeCell ref="A16:C16"/>
    <mergeCell ref="A15:C15"/>
  </mergeCells>
  <printOptions horizontalCentered="1"/>
  <pageMargins left="0.75" right="0.75" top="0.75" bottom="0.75" header="0.5" footer="0.5"/>
  <pageSetup cellComments="asDisplayed" fitToHeight="1" fitToWidth="1" horizontalDpi="600" verticalDpi="600" orientation="portrait" scale="89" r:id="rId1"/>
  <headerFooter alignWithMargins="0">
    <oddFooter>&amp;L&amp;"Arial,Bold"FY 2011 CDFI Program FA Application Charts&amp;R&amp;"Arial,Bold"Chart &amp;A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H41"/>
  <sheetViews>
    <sheetView zoomScale="70" zoomScaleNormal="70" zoomScalePageLayoutView="0" workbookViewId="0" topLeftCell="A1">
      <selection activeCell="H15" sqref="H15"/>
    </sheetView>
  </sheetViews>
  <sheetFormatPr defaultColWidth="9.140625" defaultRowHeight="12.75"/>
  <cols>
    <col min="1" max="1" width="2.7109375" style="47" customWidth="1"/>
    <col min="2" max="2" width="14.7109375" style="47" customWidth="1"/>
    <col min="3" max="3" width="26.7109375" style="47" customWidth="1"/>
    <col min="4" max="6" width="16.57421875" style="47" customWidth="1"/>
    <col min="7" max="7" width="60.00390625" style="47" customWidth="1"/>
    <col min="8" max="8" width="56.421875" style="47" bestFit="1" customWidth="1"/>
    <col min="9" max="16384" width="9.140625" style="47" customWidth="1"/>
  </cols>
  <sheetData>
    <row r="1" spans="2:6" ht="20.25">
      <c r="B1" s="661" t="s">
        <v>269</v>
      </c>
      <c r="C1" s="661"/>
      <c r="D1" s="661"/>
      <c r="E1" s="661"/>
      <c r="F1" s="661"/>
    </row>
    <row r="2" spans="2:7" ht="34.5" customHeight="1">
      <c r="B2" s="662" t="s">
        <v>99</v>
      </c>
      <c r="C2" s="693"/>
      <c r="D2" s="693"/>
      <c r="E2" s="693"/>
      <c r="F2" s="693"/>
      <c r="G2" s="711"/>
    </row>
    <row r="3" spans="2:7" ht="25.5" customHeight="1">
      <c r="B3" s="694" t="s">
        <v>257</v>
      </c>
      <c r="C3" s="695"/>
      <c r="D3" s="695"/>
      <c r="E3" s="695"/>
      <c r="F3" s="695"/>
      <c r="G3" s="690"/>
    </row>
    <row r="4" spans="2:7" ht="13.5" thickBot="1">
      <c r="B4" s="189"/>
      <c r="C4" s="190"/>
      <c r="D4" s="696" t="s">
        <v>208</v>
      </c>
      <c r="E4" s="697"/>
      <c r="F4" s="697"/>
      <c r="G4" s="201"/>
    </row>
    <row r="5" spans="2:8" ht="40.5" customHeight="1">
      <c r="B5" s="192" t="s">
        <v>438</v>
      </c>
      <c r="C5" s="202" t="s">
        <v>258</v>
      </c>
      <c r="D5" s="193" t="s">
        <v>259</v>
      </c>
      <c r="E5" s="194" t="s">
        <v>260</v>
      </c>
      <c r="F5" s="195" t="s">
        <v>261</v>
      </c>
      <c r="G5" s="202" t="s">
        <v>225</v>
      </c>
      <c r="H5" s="172" t="s">
        <v>262</v>
      </c>
    </row>
    <row r="6" spans="2:8" ht="15.75">
      <c r="B6" s="710"/>
      <c r="C6" s="706"/>
      <c r="D6" s="674"/>
      <c r="E6" s="707"/>
      <c r="F6" s="701"/>
      <c r="G6" s="672"/>
      <c r="H6" s="172"/>
    </row>
    <row r="7" spans="2:8" ht="12.75">
      <c r="B7" s="704"/>
      <c r="C7" s="706"/>
      <c r="D7" s="675"/>
      <c r="E7" s="708"/>
      <c r="F7" s="702"/>
      <c r="G7" s="673"/>
      <c r="H7" s="203" t="s">
        <v>263</v>
      </c>
    </row>
    <row r="8" spans="2:8" ht="12.75">
      <c r="B8" s="704"/>
      <c r="C8" s="706"/>
      <c r="D8" s="675"/>
      <c r="E8" s="708"/>
      <c r="F8" s="702"/>
      <c r="G8" s="673"/>
      <c r="H8" s="203" t="s">
        <v>264</v>
      </c>
    </row>
    <row r="9" spans="2:8" ht="12.75">
      <c r="B9" s="709"/>
      <c r="C9" s="706"/>
      <c r="D9" s="675"/>
      <c r="E9" s="708"/>
      <c r="F9" s="702"/>
      <c r="G9" s="673"/>
      <c r="H9" s="203" t="s">
        <v>265</v>
      </c>
    </row>
    <row r="10" spans="2:8" ht="12.75" customHeight="1">
      <c r="B10" s="703"/>
      <c r="C10" s="706"/>
      <c r="D10" s="674"/>
      <c r="E10" s="707"/>
      <c r="F10" s="701"/>
      <c r="G10" s="672"/>
      <c r="H10" s="203" t="s">
        <v>266</v>
      </c>
    </row>
    <row r="11" spans="2:8" ht="12.75" customHeight="1">
      <c r="B11" s="704"/>
      <c r="C11" s="706"/>
      <c r="D11" s="675"/>
      <c r="E11" s="708"/>
      <c r="F11" s="702"/>
      <c r="G11" s="673"/>
      <c r="H11" s="203" t="s">
        <v>267</v>
      </c>
    </row>
    <row r="12" spans="2:8" ht="12.75" customHeight="1">
      <c r="B12" s="704"/>
      <c r="C12" s="706"/>
      <c r="D12" s="675"/>
      <c r="E12" s="708"/>
      <c r="F12" s="702"/>
      <c r="G12" s="673"/>
      <c r="H12" s="203" t="s">
        <v>268</v>
      </c>
    </row>
    <row r="13" spans="2:8" ht="12.75" customHeight="1">
      <c r="B13" s="709"/>
      <c r="C13" s="706"/>
      <c r="D13" s="675"/>
      <c r="E13" s="708"/>
      <c r="F13" s="702"/>
      <c r="G13" s="673"/>
      <c r="H13" s="203" t="s">
        <v>421</v>
      </c>
    </row>
    <row r="14" spans="2:8" ht="12.75" customHeight="1">
      <c r="B14" s="703"/>
      <c r="C14" s="706"/>
      <c r="D14" s="674"/>
      <c r="E14" s="707"/>
      <c r="F14" s="701"/>
      <c r="G14" s="672"/>
      <c r="H14" s="203" t="s">
        <v>432</v>
      </c>
    </row>
    <row r="15" spans="2:8" ht="12.75" customHeight="1">
      <c r="B15" s="704"/>
      <c r="C15" s="706"/>
      <c r="D15" s="675"/>
      <c r="E15" s="708"/>
      <c r="F15" s="702"/>
      <c r="G15" s="673"/>
      <c r="H15" s="203" t="s">
        <v>432</v>
      </c>
    </row>
    <row r="16" spans="2:7" ht="12.75" customHeight="1">
      <c r="B16" s="704"/>
      <c r="C16" s="706"/>
      <c r="D16" s="675"/>
      <c r="E16" s="708"/>
      <c r="F16" s="702"/>
      <c r="G16" s="673"/>
    </row>
    <row r="17" spans="2:7" ht="12.75" customHeight="1">
      <c r="B17" s="709"/>
      <c r="C17" s="706"/>
      <c r="D17" s="675"/>
      <c r="E17" s="708"/>
      <c r="F17" s="702"/>
      <c r="G17" s="673"/>
    </row>
    <row r="18" spans="2:7" ht="12" customHeight="1">
      <c r="B18" s="703"/>
      <c r="C18" s="706"/>
      <c r="D18" s="674"/>
      <c r="E18" s="707"/>
      <c r="F18" s="701"/>
      <c r="G18" s="672"/>
    </row>
    <row r="19" spans="2:7" ht="12.75" customHeight="1">
      <c r="B19" s="704"/>
      <c r="C19" s="706"/>
      <c r="D19" s="675"/>
      <c r="E19" s="708"/>
      <c r="F19" s="702"/>
      <c r="G19" s="673"/>
    </row>
    <row r="20" spans="2:8" ht="12.75" customHeight="1">
      <c r="B20" s="704"/>
      <c r="C20" s="706"/>
      <c r="D20" s="675"/>
      <c r="E20" s="708"/>
      <c r="F20" s="702"/>
      <c r="G20" s="673"/>
      <c r="H20" s="175" t="s">
        <v>432</v>
      </c>
    </row>
    <row r="21" spans="2:8" ht="12.75" customHeight="1">
      <c r="B21" s="709"/>
      <c r="C21" s="706"/>
      <c r="D21" s="675"/>
      <c r="E21" s="708"/>
      <c r="F21" s="702"/>
      <c r="G21" s="673"/>
      <c r="H21" s="175" t="s">
        <v>432</v>
      </c>
    </row>
    <row r="22" spans="2:8" ht="12.75" customHeight="1">
      <c r="B22" s="703"/>
      <c r="C22" s="706"/>
      <c r="D22" s="674"/>
      <c r="E22" s="707"/>
      <c r="F22" s="701"/>
      <c r="G22" s="672"/>
      <c r="H22" s="175" t="s">
        <v>432</v>
      </c>
    </row>
    <row r="23" spans="2:7" ht="12.75" customHeight="1">
      <c r="B23" s="704"/>
      <c r="C23" s="706"/>
      <c r="D23" s="675"/>
      <c r="E23" s="708"/>
      <c r="F23" s="702"/>
      <c r="G23" s="673"/>
    </row>
    <row r="24" spans="2:7" ht="12.75" customHeight="1">
      <c r="B24" s="704"/>
      <c r="C24" s="706"/>
      <c r="D24" s="675"/>
      <c r="E24" s="708"/>
      <c r="F24" s="702"/>
      <c r="G24" s="673"/>
    </row>
    <row r="25" spans="2:7" ht="12.75" customHeight="1">
      <c r="B25" s="709"/>
      <c r="C25" s="706"/>
      <c r="D25" s="675"/>
      <c r="E25" s="708"/>
      <c r="F25" s="702"/>
      <c r="G25" s="673"/>
    </row>
    <row r="26" spans="2:7" ht="12.75" customHeight="1">
      <c r="B26" s="703"/>
      <c r="C26" s="706"/>
      <c r="D26" s="674"/>
      <c r="E26" s="707"/>
      <c r="F26" s="701"/>
      <c r="G26" s="672"/>
    </row>
    <row r="27" spans="2:7" ht="12.75" customHeight="1">
      <c r="B27" s="704"/>
      <c r="C27" s="706"/>
      <c r="D27" s="675"/>
      <c r="E27" s="708"/>
      <c r="F27" s="702"/>
      <c r="G27" s="673"/>
    </row>
    <row r="28" spans="2:7" ht="12.75" customHeight="1">
      <c r="B28" s="704"/>
      <c r="C28" s="706"/>
      <c r="D28" s="675"/>
      <c r="E28" s="708"/>
      <c r="F28" s="702"/>
      <c r="G28" s="673"/>
    </row>
    <row r="29" spans="2:7" ht="12.75" customHeight="1">
      <c r="B29" s="709"/>
      <c r="C29" s="706"/>
      <c r="D29" s="675"/>
      <c r="E29" s="708"/>
      <c r="F29" s="702"/>
      <c r="G29" s="673"/>
    </row>
    <row r="30" spans="2:7" ht="12.75" customHeight="1">
      <c r="B30" s="703"/>
      <c r="C30" s="706"/>
      <c r="D30" s="674"/>
      <c r="E30" s="707"/>
      <c r="F30" s="701"/>
      <c r="G30" s="672"/>
    </row>
    <row r="31" spans="2:7" ht="12.75" customHeight="1">
      <c r="B31" s="704"/>
      <c r="C31" s="706"/>
      <c r="D31" s="675"/>
      <c r="E31" s="708"/>
      <c r="F31" s="702"/>
      <c r="G31" s="673"/>
    </row>
    <row r="32" spans="2:7" ht="12.75" customHeight="1">
      <c r="B32" s="704"/>
      <c r="C32" s="706"/>
      <c r="D32" s="675"/>
      <c r="E32" s="708"/>
      <c r="F32" s="702"/>
      <c r="G32" s="673"/>
    </row>
    <row r="33" spans="2:7" ht="12.75" customHeight="1">
      <c r="B33" s="709"/>
      <c r="C33" s="706"/>
      <c r="D33" s="675"/>
      <c r="E33" s="708"/>
      <c r="F33" s="702"/>
      <c r="G33" s="673"/>
    </row>
    <row r="34" spans="2:7" ht="12.75" customHeight="1">
      <c r="B34" s="703"/>
      <c r="C34" s="706"/>
      <c r="D34" s="674"/>
      <c r="E34" s="707"/>
      <c r="F34" s="701"/>
      <c r="G34" s="672"/>
    </row>
    <row r="35" spans="2:7" ht="12.75" customHeight="1">
      <c r="B35" s="704"/>
      <c r="C35" s="706"/>
      <c r="D35" s="675"/>
      <c r="E35" s="708"/>
      <c r="F35" s="702"/>
      <c r="G35" s="673"/>
    </row>
    <row r="36" spans="2:7" ht="12.75" customHeight="1">
      <c r="B36" s="704"/>
      <c r="C36" s="706"/>
      <c r="D36" s="675"/>
      <c r="E36" s="708"/>
      <c r="F36" s="702"/>
      <c r="G36" s="673"/>
    </row>
    <row r="37" spans="2:7" ht="12.75" customHeight="1">
      <c r="B37" s="709"/>
      <c r="C37" s="706"/>
      <c r="D37" s="675"/>
      <c r="E37" s="708"/>
      <c r="F37" s="702"/>
      <c r="G37" s="673"/>
    </row>
    <row r="38" spans="2:7" ht="12.75" customHeight="1">
      <c r="B38" s="703"/>
      <c r="C38" s="706"/>
      <c r="D38" s="674"/>
      <c r="E38" s="707"/>
      <c r="F38" s="701"/>
      <c r="G38" s="672"/>
    </row>
    <row r="39" spans="2:7" ht="12.75" customHeight="1">
      <c r="B39" s="704"/>
      <c r="C39" s="706"/>
      <c r="D39" s="675"/>
      <c r="E39" s="708"/>
      <c r="F39" s="702"/>
      <c r="G39" s="673"/>
    </row>
    <row r="40" spans="2:7" ht="12.75" customHeight="1">
      <c r="B40" s="704"/>
      <c r="C40" s="706"/>
      <c r="D40" s="675"/>
      <c r="E40" s="708"/>
      <c r="F40" s="702"/>
      <c r="G40" s="673"/>
    </row>
    <row r="41" spans="2:7" ht="12.75" customHeight="1">
      <c r="B41" s="705"/>
      <c r="C41" s="706"/>
      <c r="D41" s="675"/>
      <c r="E41" s="708"/>
      <c r="F41" s="702"/>
      <c r="G41" s="673"/>
    </row>
  </sheetData>
  <sheetProtection/>
  <mergeCells count="58">
    <mergeCell ref="B1:F1"/>
    <mergeCell ref="B2:G2"/>
    <mergeCell ref="B3:G3"/>
    <mergeCell ref="D4:F4"/>
    <mergeCell ref="B10:B13"/>
    <mergeCell ref="C10:C13"/>
    <mergeCell ref="D10:D13"/>
    <mergeCell ref="E10:E13"/>
    <mergeCell ref="B6:B9"/>
    <mergeCell ref="C6:C9"/>
    <mergeCell ref="D6:D9"/>
    <mergeCell ref="E6:E9"/>
    <mergeCell ref="F6:F9"/>
    <mergeCell ref="G6:G9"/>
    <mergeCell ref="F10:F13"/>
    <mergeCell ref="G10:G13"/>
    <mergeCell ref="F14:F17"/>
    <mergeCell ref="G14:G17"/>
    <mergeCell ref="F18:F21"/>
    <mergeCell ref="G18:G21"/>
    <mergeCell ref="B14:B17"/>
    <mergeCell ref="C14:C17"/>
    <mergeCell ref="B18:B21"/>
    <mergeCell ref="C18:C21"/>
    <mergeCell ref="D18:D21"/>
    <mergeCell ref="E18:E21"/>
    <mergeCell ref="D14:D17"/>
    <mergeCell ref="E14:E17"/>
    <mergeCell ref="B26:B29"/>
    <mergeCell ref="C26:C29"/>
    <mergeCell ref="D26:D29"/>
    <mergeCell ref="E26:E29"/>
    <mergeCell ref="B22:B25"/>
    <mergeCell ref="C22:C25"/>
    <mergeCell ref="D22:D25"/>
    <mergeCell ref="E22:E25"/>
    <mergeCell ref="F22:F25"/>
    <mergeCell ref="G22:G25"/>
    <mergeCell ref="F26:F29"/>
    <mergeCell ref="G26:G29"/>
    <mergeCell ref="F30:F33"/>
    <mergeCell ref="G30:G33"/>
    <mergeCell ref="F34:F37"/>
    <mergeCell ref="G34:G37"/>
    <mergeCell ref="B30:B33"/>
    <mergeCell ref="C30:C33"/>
    <mergeCell ref="B34:B37"/>
    <mergeCell ref="C34:C37"/>
    <mergeCell ref="D34:D37"/>
    <mergeCell ref="E34:E37"/>
    <mergeCell ref="D30:D33"/>
    <mergeCell ref="E30:E33"/>
    <mergeCell ref="F38:F41"/>
    <mergeCell ref="G38:G41"/>
    <mergeCell ref="B38:B41"/>
    <mergeCell ref="C38:C41"/>
    <mergeCell ref="D38:D41"/>
    <mergeCell ref="E38:E41"/>
  </mergeCells>
  <dataValidations count="1">
    <dataValidation type="list" showInputMessage="1" showErrorMessage="1" sqref="B6:B41">
      <formula1>$H$6:$H$13</formula1>
    </dataValidation>
  </dataValidations>
  <printOptions/>
  <pageMargins left="0.75" right="0.75" top="1" bottom="1" header="0.5" footer="0.5"/>
  <pageSetup fitToHeight="1" fitToWidth="1" horizontalDpi="600" verticalDpi="600" orientation="landscape" scale="80" r:id="rId3"/>
  <headerFooter alignWithMargins="0">
    <oddFooter>&amp;LFY 2011 CDFI Program FA Application Charts&amp;RChart E2</oddFooter>
  </headerFooter>
  <legacyDrawing r:id="rId2"/>
</worksheet>
</file>

<file path=xl/worksheets/sheet11.xml><?xml version="1.0" encoding="utf-8"?>
<worksheet xmlns="http://schemas.openxmlformats.org/spreadsheetml/2006/main" xmlns:r="http://schemas.openxmlformats.org/officeDocument/2006/relationships">
  <dimension ref="B1:R27"/>
  <sheetViews>
    <sheetView tabSelected="1" zoomScalePageLayoutView="0" workbookViewId="0" topLeftCell="A3">
      <selection activeCell="I32" sqref="I32"/>
    </sheetView>
  </sheetViews>
  <sheetFormatPr defaultColWidth="9.140625" defaultRowHeight="12.75"/>
  <cols>
    <col min="1" max="1" width="2.7109375" style="47" customWidth="1"/>
    <col min="2" max="2" width="14.7109375" style="47" customWidth="1"/>
    <col min="3" max="3" width="12.00390625" style="47" customWidth="1"/>
    <col min="4" max="4" width="5.28125" style="47" customWidth="1"/>
    <col min="5" max="5" width="12.00390625" style="47" customWidth="1"/>
    <col min="6" max="6" width="5.28125" style="47" customWidth="1"/>
    <col min="7" max="7" width="12.00390625" style="47" customWidth="1"/>
    <col min="8" max="8" width="5.28125" style="47" customWidth="1"/>
    <col min="9" max="9" width="12.00390625" style="47" customWidth="1"/>
    <col min="10" max="10" width="5.28125" style="47" customWidth="1"/>
    <col min="11" max="11" width="12.00390625" style="47" customWidth="1"/>
    <col min="12" max="12" width="5.28125" style="47" customWidth="1"/>
    <col min="13" max="13" width="12.00390625" style="47" customWidth="1"/>
    <col min="14" max="14" width="5.28125" style="47" customWidth="1"/>
    <col min="15" max="15" width="12.00390625" style="47" customWidth="1"/>
    <col min="16" max="16" width="5.28125" style="47" customWidth="1"/>
    <col min="17" max="17" width="4.00390625" style="47" customWidth="1"/>
    <col min="18" max="18" width="56.421875" style="47" bestFit="1" customWidth="1"/>
    <col min="19" max="16384" width="9.140625" style="47" customWidth="1"/>
  </cols>
  <sheetData>
    <row r="1" spans="2:16" ht="20.25">
      <c r="B1" s="661" t="s">
        <v>271</v>
      </c>
      <c r="C1" s="661"/>
      <c r="D1" s="661"/>
      <c r="E1" s="661"/>
      <c r="F1" s="661"/>
      <c r="G1" s="661"/>
      <c r="H1" s="661"/>
      <c r="I1" s="661"/>
      <c r="J1" s="661"/>
      <c r="K1" s="661"/>
      <c r="L1" s="661"/>
      <c r="M1" s="661"/>
      <c r="N1" s="661"/>
      <c r="O1" s="661"/>
      <c r="P1" s="661"/>
    </row>
    <row r="2" spans="2:16" ht="73.5" customHeight="1">
      <c r="B2" s="715" t="s">
        <v>100</v>
      </c>
      <c r="C2" s="716"/>
      <c r="D2" s="716"/>
      <c r="E2" s="716"/>
      <c r="F2" s="716"/>
      <c r="G2" s="716"/>
      <c r="H2" s="716"/>
      <c r="I2" s="716"/>
      <c r="J2" s="716"/>
      <c r="K2" s="716"/>
      <c r="L2" s="716"/>
      <c r="M2" s="716"/>
      <c r="N2" s="716"/>
      <c r="O2" s="716"/>
      <c r="P2" s="717"/>
    </row>
    <row r="3" spans="2:16" ht="30" customHeight="1">
      <c r="B3" s="718" t="s">
        <v>81</v>
      </c>
      <c r="C3" s="719"/>
      <c r="D3" s="719"/>
      <c r="E3" s="719"/>
      <c r="F3" s="719"/>
      <c r="G3" s="719"/>
      <c r="H3" s="719"/>
      <c r="I3" s="719"/>
      <c r="J3" s="719"/>
      <c r="K3" s="719"/>
      <c r="L3" s="719"/>
      <c r="M3" s="719"/>
      <c r="N3" s="719"/>
      <c r="O3" s="719"/>
      <c r="P3" s="720"/>
    </row>
    <row r="4" spans="2:16" ht="31.5" customHeight="1">
      <c r="B4" s="718" t="s">
        <v>82</v>
      </c>
      <c r="C4" s="721"/>
      <c r="D4" s="721"/>
      <c r="E4" s="721"/>
      <c r="F4" s="721"/>
      <c r="G4" s="721"/>
      <c r="H4" s="721"/>
      <c r="I4" s="721"/>
      <c r="J4" s="721"/>
      <c r="K4" s="721"/>
      <c r="L4" s="721"/>
      <c r="M4" s="721"/>
      <c r="N4" s="721"/>
      <c r="O4" s="721"/>
      <c r="P4" s="722"/>
    </row>
    <row r="5" spans="2:16" ht="30.75" customHeight="1" thickBot="1">
      <c r="B5" s="712" t="s">
        <v>302</v>
      </c>
      <c r="C5" s="713"/>
      <c r="D5" s="713"/>
      <c r="E5" s="713"/>
      <c r="F5" s="713"/>
      <c r="G5" s="713"/>
      <c r="H5" s="713"/>
      <c r="I5" s="713"/>
      <c r="J5" s="713"/>
      <c r="K5" s="713"/>
      <c r="L5" s="713"/>
      <c r="M5" s="713"/>
      <c r="N5" s="713"/>
      <c r="O5" s="713"/>
      <c r="P5" s="714"/>
    </row>
    <row r="6" spans="2:16" ht="12.75">
      <c r="B6" s="346"/>
      <c r="C6" s="723" t="s">
        <v>370</v>
      </c>
      <c r="D6" s="724"/>
      <c r="E6" s="724"/>
      <c r="F6" s="724"/>
      <c r="G6" s="724"/>
      <c r="H6" s="725"/>
      <c r="I6" s="726" t="s">
        <v>371</v>
      </c>
      <c r="J6" s="727"/>
      <c r="K6" s="727"/>
      <c r="L6" s="727"/>
      <c r="M6" s="727"/>
      <c r="N6" s="727"/>
      <c r="O6" s="727"/>
      <c r="P6" s="728"/>
    </row>
    <row r="7" spans="2:18" ht="25.5" customHeight="1">
      <c r="B7" s="345" t="s">
        <v>376</v>
      </c>
      <c r="C7" s="660">
        <f>E7-1</f>
        <v>2007</v>
      </c>
      <c r="D7" s="652"/>
      <c r="E7" s="651">
        <f>G7-1</f>
        <v>2008</v>
      </c>
      <c r="F7" s="652"/>
      <c r="G7" s="732">
        <v>2009</v>
      </c>
      <c r="H7" s="733"/>
      <c r="I7" s="660">
        <f>G7+1</f>
        <v>2010</v>
      </c>
      <c r="J7" s="652"/>
      <c r="K7" s="651">
        <f>I7+1</f>
        <v>2011</v>
      </c>
      <c r="L7" s="652"/>
      <c r="M7" s="651">
        <f>K7+1</f>
        <v>2012</v>
      </c>
      <c r="N7" s="652"/>
      <c r="O7" s="651">
        <f>M7+1</f>
        <v>2013</v>
      </c>
      <c r="P7" s="653"/>
      <c r="R7" s="172" t="s">
        <v>106</v>
      </c>
    </row>
    <row r="8" spans="2:18" ht="12.75">
      <c r="B8" s="729"/>
      <c r="C8" s="347" t="s">
        <v>377</v>
      </c>
      <c r="D8" s="348" t="s">
        <v>378</v>
      </c>
      <c r="E8" s="349" t="s">
        <v>377</v>
      </c>
      <c r="F8" s="348" t="s">
        <v>378</v>
      </c>
      <c r="G8" s="349" t="s">
        <v>377</v>
      </c>
      <c r="H8" s="350" t="s">
        <v>378</v>
      </c>
      <c r="I8" s="347" t="s">
        <v>377</v>
      </c>
      <c r="J8" s="348" t="s">
        <v>378</v>
      </c>
      <c r="K8" s="349" t="s">
        <v>377</v>
      </c>
      <c r="L8" s="348" t="s">
        <v>378</v>
      </c>
      <c r="M8" s="349" t="s">
        <v>377</v>
      </c>
      <c r="N8" s="348" t="s">
        <v>378</v>
      </c>
      <c r="O8" s="349" t="s">
        <v>377</v>
      </c>
      <c r="P8" s="350" t="s">
        <v>378</v>
      </c>
      <c r="R8" s="175" t="s">
        <v>422</v>
      </c>
    </row>
    <row r="9" spans="2:18" ht="12.75">
      <c r="B9" s="730"/>
      <c r="C9" s="351"/>
      <c r="D9" s="352"/>
      <c r="E9" s="353"/>
      <c r="F9" s="352"/>
      <c r="G9" s="353"/>
      <c r="H9" s="354"/>
      <c r="I9" s="351"/>
      <c r="J9" s="352"/>
      <c r="K9" s="353"/>
      <c r="L9" s="352"/>
      <c r="M9" s="353"/>
      <c r="N9" s="352"/>
      <c r="O9" s="353"/>
      <c r="P9" s="354"/>
      <c r="R9" s="175" t="s">
        <v>116</v>
      </c>
    </row>
    <row r="10" spans="2:18" ht="12.75">
      <c r="B10" s="730"/>
      <c r="C10" s="347" t="s">
        <v>379</v>
      </c>
      <c r="D10" s="348" t="s">
        <v>378</v>
      </c>
      <c r="E10" s="349" t="s">
        <v>379</v>
      </c>
      <c r="F10" s="348" t="s">
        <v>378</v>
      </c>
      <c r="G10" s="349" t="s">
        <v>379</v>
      </c>
      <c r="H10" s="350" t="s">
        <v>378</v>
      </c>
      <c r="I10" s="347" t="s">
        <v>379</v>
      </c>
      <c r="J10" s="348" t="s">
        <v>378</v>
      </c>
      <c r="K10" s="349" t="s">
        <v>379</v>
      </c>
      <c r="L10" s="348" t="s">
        <v>378</v>
      </c>
      <c r="M10" s="349" t="s">
        <v>379</v>
      </c>
      <c r="N10" s="348" t="s">
        <v>378</v>
      </c>
      <c r="O10" s="349" t="s">
        <v>379</v>
      </c>
      <c r="P10" s="350" t="s">
        <v>378</v>
      </c>
      <c r="R10" s="175" t="s">
        <v>117</v>
      </c>
    </row>
    <row r="11" spans="2:18" ht="13.5" thickBot="1">
      <c r="B11" s="731"/>
      <c r="C11" s="355"/>
      <c r="D11" s="356"/>
      <c r="E11" s="357"/>
      <c r="F11" s="356"/>
      <c r="G11" s="357"/>
      <c r="H11" s="358"/>
      <c r="I11" s="355"/>
      <c r="J11" s="356"/>
      <c r="K11" s="357"/>
      <c r="L11" s="356"/>
      <c r="M11" s="357"/>
      <c r="N11" s="356"/>
      <c r="O11" s="357"/>
      <c r="P11" s="358"/>
      <c r="R11" s="175" t="s">
        <v>115</v>
      </c>
    </row>
    <row r="12" spans="2:18" ht="12.75" customHeight="1">
      <c r="B12" s="729"/>
      <c r="C12" s="347" t="s">
        <v>377</v>
      </c>
      <c r="D12" s="348" t="s">
        <v>378</v>
      </c>
      <c r="E12" s="349" t="s">
        <v>377</v>
      </c>
      <c r="F12" s="348" t="s">
        <v>378</v>
      </c>
      <c r="G12" s="349" t="s">
        <v>377</v>
      </c>
      <c r="H12" s="350" t="s">
        <v>378</v>
      </c>
      <c r="I12" s="347" t="s">
        <v>377</v>
      </c>
      <c r="J12" s="348" t="s">
        <v>378</v>
      </c>
      <c r="K12" s="349" t="s">
        <v>377</v>
      </c>
      <c r="L12" s="348" t="s">
        <v>378</v>
      </c>
      <c r="M12" s="349" t="s">
        <v>377</v>
      </c>
      <c r="N12" s="348" t="s">
        <v>378</v>
      </c>
      <c r="O12" s="349" t="s">
        <v>377</v>
      </c>
      <c r="P12" s="350" t="s">
        <v>378</v>
      </c>
      <c r="R12" s="175" t="s">
        <v>97</v>
      </c>
    </row>
    <row r="13" spans="2:18" ht="12.75">
      <c r="B13" s="730"/>
      <c r="C13" s="351"/>
      <c r="D13" s="352"/>
      <c r="E13" s="353"/>
      <c r="F13" s="352"/>
      <c r="G13" s="353"/>
      <c r="H13" s="354"/>
      <c r="I13" s="351"/>
      <c r="J13" s="352"/>
      <c r="K13" s="353"/>
      <c r="L13" s="352"/>
      <c r="M13" s="353"/>
      <c r="N13" s="352"/>
      <c r="O13" s="353"/>
      <c r="P13" s="354"/>
      <c r="R13" s="175" t="s">
        <v>202</v>
      </c>
    </row>
    <row r="14" spans="2:18" ht="12.75" customHeight="1">
      <c r="B14" s="730"/>
      <c r="C14" s="347" t="s">
        <v>379</v>
      </c>
      <c r="D14" s="348" t="s">
        <v>378</v>
      </c>
      <c r="E14" s="349" t="s">
        <v>379</v>
      </c>
      <c r="F14" s="348" t="s">
        <v>378</v>
      </c>
      <c r="G14" s="349" t="s">
        <v>379</v>
      </c>
      <c r="H14" s="350" t="s">
        <v>378</v>
      </c>
      <c r="I14" s="347" t="s">
        <v>379</v>
      </c>
      <c r="J14" s="348" t="s">
        <v>378</v>
      </c>
      <c r="K14" s="349" t="s">
        <v>379</v>
      </c>
      <c r="L14" s="348" t="s">
        <v>378</v>
      </c>
      <c r="M14" s="349" t="s">
        <v>379</v>
      </c>
      <c r="N14" s="348" t="s">
        <v>378</v>
      </c>
      <c r="O14" s="349" t="s">
        <v>379</v>
      </c>
      <c r="P14" s="350" t="s">
        <v>378</v>
      </c>
      <c r="R14" s="175" t="s">
        <v>473</v>
      </c>
    </row>
    <row r="15" spans="2:18" ht="13.5" thickBot="1">
      <c r="B15" s="731"/>
      <c r="C15" s="355"/>
      <c r="D15" s="356"/>
      <c r="E15" s="357"/>
      <c r="F15" s="356"/>
      <c r="G15" s="357"/>
      <c r="H15" s="358"/>
      <c r="I15" s="355"/>
      <c r="J15" s="356"/>
      <c r="K15" s="357"/>
      <c r="L15" s="356"/>
      <c r="M15" s="357"/>
      <c r="N15" s="356"/>
      <c r="O15" s="357"/>
      <c r="P15" s="358"/>
      <c r="R15" s="175" t="s">
        <v>474</v>
      </c>
    </row>
    <row r="16" spans="2:18" ht="12.75" customHeight="1">
      <c r="B16" s="729"/>
      <c r="C16" s="347" t="s">
        <v>377</v>
      </c>
      <c r="D16" s="348" t="s">
        <v>378</v>
      </c>
      <c r="E16" s="349" t="s">
        <v>377</v>
      </c>
      <c r="F16" s="348" t="s">
        <v>378</v>
      </c>
      <c r="G16" s="349" t="s">
        <v>377</v>
      </c>
      <c r="H16" s="350" t="s">
        <v>378</v>
      </c>
      <c r="I16" s="347" t="s">
        <v>377</v>
      </c>
      <c r="J16" s="348" t="s">
        <v>378</v>
      </c>
      <c r="K16" s="349" t="s">
        <v>377</v>
      </c>
      <c r="L16" s="348" t="s">
        <v>378</v>
      </c>
      <c r="M16" s="349" t="s">
        <v>377</v>
      </c>
      <c r="N16" s="348" t="s">
        <v>378</v>
      </c>
      <c r="O16" s="349" t="s">
        <v>377</v>
      </c>
      <c r="P16" s="350" t="s">
        <v>378</v>
      </c>
      <c r="R16" s="175" t="s">
        <v>475</v>
      </c>
    </row>
    <row r="17" spans="2:18" ht="12.75">
      <c r="B17" s="730"/>
      <c r="C17" s="351"/>
      <c r="D17" s="352"/>
      <c r="E17" s="353"/>
      <c r="F17" s="352"/>
      <c r="G17" s="353"/>
      <c r="H17" s="354"/>
      <c r="I17" s="351"/>
      <c r="J17" s="352"/>
      <c r="K17" s="353"/>
      <c r="L17" s="352"/>
      <c r="M17" s="353"/>
      <c r="N17" s="352"/>
      <c r="O17" s="353"/>
      <c r="P17" s="354"/>
      <c r="R17" s="175" t="s">
        <v>423</v>
      </c>
    </row>
    <row r="18" spans="2:18" ht="12.75" customHeight="1">
      <c r="B18" s="730"/>
      <c r="C18" s="347" t="s">
        <v>379</v>
      </c>
      <c r="D18" s="348" t="s">
        <v>378</v>
      </c>
      <c r="E18" s="349" t="s">
        <v>379</v>
      </c>
      <c r="F18" s="348" t="s">
        <v>378</v>
      </c>
      <c r="G18" s="349" t="s">
        <v>379</v>
      </c>
      <c r="H18" s="350" t="s">
        <v>378</v>
      </c>
      <c r="I18" s="347" t="s">
        <v>379</v>
      </c>
      <c r="J18" s="348" t="s">
        <v>378</v>
      </c>
      <c r="K18" s="349" t="s">
        <v>379</v>
      </c>
      <c r="L18" s="348" t="s">
        <v>378</v>
      </c>
      <c r="M18" s="349" t="s">
        <v>379</v>
      </c>
      <c r="N18" s="348" t="s">
        <v>378</v>
      </c>
      <c r="O18" s="349" t="s">
        <v>379</v>
      </c>
      <c r="P18" s="350" t="s">
        <v>378</v>
      </c>
      <c r="R18" s="175" t="s">
        <v>118</v>
      </c>
    </row>
    <row r="19" spans="2:18" ht="13.5" thickBot="1">
      <c r="B19" s="731"/>
      <c r="C19" s="355"/>
      <c r="D19" s="356"/>
      <c r="E19" s="357"/>
      <c r="F19" s="356"/>
      <c r="G19" s="357"/>
      <c r="H19" s="358"/>
      <c r="I19" s="355"/>
      <c r="J19" s="356"/>
      <c r="K19" s="357"/>
      <c r="L19" s="356"/>
      <c r="M19" s="357"/>
      <c r="N19" s="356"/>
      <c r="O19" s="357"/>
      <c r="P19" s="358"/>
      <c r="R19" s="175" t="s">
        <v>421</v>
      </c>
    </row>
    <row r="20" spans="2:18" ht="12" customHeight="1">
      <c r="B20" s="729"/>
      <c r="C20" s="347" t="s">
        <v>377</v>
      </c>
      <c r="D20" s="348" t="s">
        <v>378</v>
      </c>
      <c r="E20" s="349" t="s">
        <v>377</v>
      </c>
      <c r="F20" s="348" t="s">
        <v>378</v>
      </c>
      <c r="G20" s="349" t="s">
        <v>377</v>
      </c>
      <c r="H20" s="350" t="s">
        <v>378</v>
      </c>
      <c r="I20" s="347" t="s">
        <v>377</v>
      </c>
      <c r="J20" s="348" t="s">
        <v>378</v>
      </c>
      <c r="K20" s="349" t="s">
        <v>377</v>
      </c>
      <c r="L20" s="348" t="s">
        <v>378</v>
      </c>
      <c r="M20" s="349" t="s">
        <v>377</v>
      </c>
      <c r="N20" s="348" t="s">
        <v>378</v>
      </c>
      <c r="O20" s="349" t="s">
        <v>377</v>
      </c>
      <c r="P20" s="350" t="s">
        <v>378</v>
      </c>
      <c r="R20" s="175" t="s">
        <v>432</v>
      </c>
    </row>
    <row r="21" spans="2:18" ht="12.75">
      <c r="B21" s="730"/>
      <c r="C21" s="351"/>
      <c r="D21" s="352"/>
      <c r="E21" s="353"/>
      <c r="F21" s="352"/>
      <c r="G21" s="353"/>
      <c r="H21" s="354"/>
      <c r="I21" s="351"/>
      <c r="J21" s="352"/>
      <c r="K21" s="353"/>
      <c r="L21" s="352"/>
      <c r="M21" s="353"/>
      <c r="N21" s="352"/>
      <c r="O21" s="353"/>
      <c r="P21" s="354"/>
      <c r="R21" s="175" t="s">
        <v>432</v>
      </c>
    </row>
    <row r="22" spans="2:16" ht="12.75" customHeight="1">
      <c r="B22" s="730"/>
      <c r="C22" s="347" t="s">
        <v>379</v>
      </c>
      <c r="D22" s="348" t="s">
        <v>378</v>
      </c>
      <c r="E22" s="349" t="s">
        <v>379</v>
      </c>
      <c r="F22" s="348" t="s">
        <v>378</v>
      </c>
      <c r="G22" s="349" t="s">
        <v>379</v>
      </c>
      <c r="H22" s="350" t="s">
        <v>378</v>
      </c>
      <c r="I22" s="347" t="s">
        <v>379</v>
      </c>
      <c r="J22" s="348" t="s">
        <v>378</v>
      </c>
      <c r="K22" s="349" t="s">
        <v>379</v>
      </c>
      <c r="L22" s="348" t="s">
        <v>378</v>
      </c>
      <c r="M22" s="349" t="s">
        <v>379</v>
      </c>
      <c r="N22" s="348" t="s">
        <v>378</v>
      </c>
      <c r="O22" s="349" t="s">
        <v>379</v>
      </c>
      <c r="P22" s="350" t="s">
        <v>378</v>
      </c>
    </row>
    <row r="23" spans="2:16" ht="13.5" thickBot="1">
      <c r="B23" s="731"/>
      <c r="C23" s="355"/>
      <c r="D23" s="356"/>
      <c r="E23" s="357"/>
      <c r="F23" s="356"/>
      <c r="G23" s="357"/>
      <c r="H23" s="358"/>
      <c r="I23" s="355"/>
      <c r="J23" s="356"/>
      <c r="K23" s="357"/>
      <c r="L23" s="356"/>
      <c r="M23" s="357"/>
      <c r="N23" s="356"/>
      <c r="O23" s="357"/>
      <c r="P23" s="358"/>
    </row>
    <row r="24" spans="2:16" ht="12.75" customHeight="1">
      <c r="B24" s="729"/>
      <c r="C24" s="347" t="s">
        <v>377</v>
      </c>
      <c r="D24" s="348" t="s">
        <v>378</v>
      </c>
      <c r="E24" s="349" t="s">
        <v>377</v>
      </c>
      <c r="F24" s="348" t="s">
        <v>378</v>
      </c>
      <c r="G24" s="349" t="s">
        <v>377</v>
      </c>
      <c r="H24" s="350" t="s">
        <v>378</v>
      </c>
      <c r="I24" s="347" t="s">
        <v>377</v>
      </c>
      <c r="J24" s="348" t="s">
        <v>378</v>
      </c>
      <c r="K24" s="349" t="s">
        <v>377</v>
      </c>
      <c r="L24" s="348" t="s">
        <v>378</v>
      </c>
      <c r="M24" s="349" t="s">
        <v>377</v>
      </c>
      <c r="N24" s="348" t="s">
        <v>378</v>
      </c>
      <c r="O24" s="349" t="s">
        <v>377</v>
      </c>
      <c r="P24" s="350" t="s">
        <v>378</v>
      </c>
    </row>
    <row r="25" spans="2:16" ht="12.75">
      <c r="B25" s="730"/>
      <c r="C25" s="351"/>
      <c r="D25" s="352"/>
      <c r="E25" s="353"/>
      <c r="F25" s="352"/>
      <c r="G25" s="353"/>
      <c r="H25" s="354"/>
      <c r="I25" s="351"/>
      <c r="J25" s="352"/>
      <c r="K25" s="353"/>
      <c r="L25" s="352"/>
      <c r="M25" s="353"/>
      <c r="N25" s="352"/>
      <c r="O25" s="353"/>
      <c r="P25" s="354"/>
    </row>
    <row r="26" spans="2:16" ht="12.75" customHeight="1">
      <c r="B26" s="730"/>
      <c r="C26" s="347" t="s">
        <v>379</v>
      </c>
      <c r="D26" s="348" t="s">
        <v>378</v>
      </c>
      <c r="E26" s="349" t="s">
        <v>379</v>
      </c>
      <c r="F26" s="348" t="s">
        <v>378</v>
      </c>
      <c r="G26" s="349" t="s">
        <v>379</v>
      </c>
      <c r="H26" s="350" t="s">
        <v>378</v>
      </c>
      <c r="I26" s="347" t="s">
        <v>379</v>
      </c>
      <c r="J26" s="348" t="s">
        <v>378</v>
      </c>
      <c r="K26" s="349" t="s">
        <v>379</v>
      </c>
      <c r="L26" s="348" t="s">
        <v>378</v>
      </c>
      <c r="M26" s="349" t="s">
        <v>379</v>
      </c>
      <c r="N26" s="348" t="s">
        <v>378</v>
      </c>
      <c r="O26" s="349" t="s">
        <v>379</v>
      </c>
      <c r="P26" s="350" t="s">
        <v>378</v>
      </c>
    </row>
    <row r="27" spans="2:16" ht="13.5" thickBot="1">
      <c r="B27" s="731"/>
      <c r="C27" s="355"/>
      <c r="D27" s="356"/>
      <c r="E27" s="357"/>
      <c r="F27" s="356"/>
      <c r="G27" s="357"/>
      <c r="H27" s="358"/>
      <c r="I27" s="355"/>
      <c r="J27" s="356"/>
      <c r="K27" s="357"/>
      <c r="L27" s="356"/>
      <c r="M27" s="357"/>
      <c r="N27" s="356"/>
      <c r="O27" s="357"/>
      <c r="P27" s="358"/>
    </row>
  </sheetData>
  <sheetProtection/>
  <mergeCells count="19">
    <mergeCell ref="B12:B15"/>
    <mergeCell ref="B16:B19"/>
    <mergeCell ref="B20:B23"/>
    <mergeCell ref="B24:B27"/>
    <mergeCell ref="K7:L7"/>
    <mergeCell ref="M7:N7"/>
    <mergeCell ref="O7:P7"/>
    <mergeCell ref="I7:J7"/>
    <mergeCell ref="B8:B11"/>
    <mergeCell ref="C7:D7"/>
    <mergeCell ref="E7:F7"/>
    <mergeCell ref="G7:H7"/>
    <mergeCell ref="B5:P5"/>
    <mergeCell ref="B1:P1"/>
    <mergeCell ref="B2:P2"/>
    <mergeCell ref="B3:P3"/>
    <mergeCell ref="B4:P4"/>
    <mergeCell ref="C6:H6"/>
    <mergeCell ref="I6:P6"/>
  </mergeCells>
  <dataValidations count="1">
    <dataValidation type="list" allowBlank="1" showInputMessage="1" showErrorMessage="1" sqref="B8:B27">
      <formula1>$R$8:$R$21</formula1>
    </dataValidation>
  </dataValidations>
  <printOptions horizontalCentered="1"/>
  <pageMargins left="0.25" right="0.25" top="0.75" bottom="0.5" header="0.25" footer="0.25"/>
  <pageSetup horizontalDpi="600" verticalDpi="600" orientation="landscape" r:id="rId3"/>
  <headerFooter alignWithMargins="0">
    <oddFooter>&amp;LFY 2011 CDFI Program FA Application Charts&amp;RChart &amp;A</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N44"/>
  <sheetViews>
    <sheetView zoomScalePageLayoutView="0" workbookViewId="0" topLeftCell="A1">
      <selection activeCell="C15" sqref="C15"/>
    </sheetView>
  </sheetViews>
  <sheetFormatPr defaultColWidth="9.140625" defaultRowHeight="12.75"/>
  <cols>
    <col min="1" max="1" width="2.7109375" style="204" customWidth="1"/>
    <col min="2" max="2" width="37.421875" style="205" customWidth="1"/>
    <col min="3" max="5" width="16.57421875" style="206" customWidth="1"/>
    <col min="6" max="6" width="12.8515625" style="206" customWidth="1"/>
    <col min="7" max="10" width="12.00390625" style="206" customWidth="1"/>
    <col min="11" max="11" width="14.7109375" style="206" customWidth="1"/>
    <col min="12" max="12" width="15.7109375" style="206" customWidth="1"/>
    <col min="13" max="13" width="9.140625" style="206" customWidth="1"/>
    <col min="14" max="14" width="0" style="206" hidden="1" customWidth="1"/>
    <col min="15" max="16384" width="9.140625" style="206" customWidth="1"/>
  </cols>
  <sheetData>
    <row r="1" ht="12.75">
      <c r="F1" s="207"/>
    </row>
    <row r="2" spans="1:14" ht="409.5" customHeight="1" hidden="1">
      <c r="A2" s="208" t="s">
        <v>101</v>
      </c>
      <c r="B2" s="209"/>
      <c r="C2" s="209"/>
      <c r="D2" s="209"/>
      <c r="E2" s="209"/>
      <c r="F2" s="210"/>
      <c r="G2" s="209"/>
      <c r="H2" s="209"/>
      <c r="I2" s="209"/>
      <c r="J2" s="211"/>
      <c r="K2" s="212"/>
      <c r="L2" s="212"/>
      <c r="M2" s="212"/>
      <c r="N2" s="212"/>
    </row>
    <row r="3" spans="1:14" ht="409.5" customHeight="1" hidden="1">
      <c r="A3" s="213" t="s">
        <v>102</v>
      </c>
      <c r="B3" s="140"/>
      <c r="C3" s="140"/>
      <c r="D3" s="140"/>
      <c r="E3" s="140"/>
      <c r="F3" s="140"/>
      <c r="G3" s="140"/>
      <c r="H3" s="140"/>
      <c r="I3" s="140"/>
      <c r="J3" s="214"/>
      <c r="K3" s="212"/>
      <c r="L3" s="212"/>
      <c r="M3" s="212"/>
      <c r="N3" s="212"/>
    </row>
    <row r="4" spans="1:10" s="219" customFormat="1" ht="45" customHeight="1">
      <c r="A4" s="215"/>
      <c r="B4" s="216" t="s">
        <v>103</v>
      </c>
      <c r="C4" s="150">
        <f>D4-1</f>
        <v>2007</v>
      </c>
      <c r="D4" s="150">
        <f>E4-1</f>
        <v>2008</v>
      </c>
      <c r="E4" s="217">
        <v>2009</v>
      </c>
      <c r="F4" s="218"/>
      <c r="G4" s="150">
        <f>E4+1</f>
        <v>2010</v>
      </c>
      <c r="H4" s="150">
        <f>G4+1</f>
        <v>2011</v>
      </c>
      <c r="I4" s="150">
        <f>H4+1</f>
        <v>2012</v>
      </c>
      <c r="J4" s="150">
        <f>I4+1</f>
        <v>2013</v>
      </c>
    </row>
    <row r="5" spans="1:14" ht="15.75">
      <c r="A5" s="215"/>
      <c r="B5" s="220" t="s">
        <v>405</v>
      </c>
      <c r="C5" s="220"/>
      <c r="D5" s="220"/>
      <c r="E5" s="220"/>
      <c r="F5" s="221"/>
      <c r="G5" s="220"/>
      <c r="H5" s="220"/>
      <c r="I5" s="220"/>
      <c r="J5" s="220"/>
      <c r="N5" s="206" t="s">
        <v>354</v>
      </c>
    </row>
    <row r="6" spans="1:10" ht="15" customHeight="1">
      <c r="A6" s="215" t="s">
        <v>404</v>
      </c>
      <c r="B6" s="222" t="s">
        <v>411</v>
      </c>
      <c r="C6" s="223"/>
      <c r="D6" s="223"/>
      <c r="E6" s="223"/>
      <c r="F6" s="224"/>
      <c r="G6" s="223"/>
      <c r="H6" s="223"/>
      <c r="I6" s="223"/>
      <c r="J6" s="223"/>
    </row>
    <row r="7" spans="1:10" ht="15" customHeight="1">
      <c r="A7" s="215" t="s">
        <v>382</v>
      </c>
      <c r="B7" s="222" t="s">
        <v>412</v>
      </c>
      <c r="C7" s="223"/>
      <c r="D7" s="223"/>
      <c r="E7" s="223"/>
      <c r="F7" s="224"/>
      <c r="G7" s="223"/>
      <c r="H7" s="223"/>
      <c r="I7" s="223"/>
      <c r="J7" s="223"/>
    </row>
    <row r="8" spans="1:10" ht="15" customHeight="1">
      <c r="A8" s="215" t="s">
        <v>383</v>
      </c>
      <c r="B8" s="222" t="s">
        <v>355</v>
      </c>
      <c r="C8" s="223"/>
      <c r="D8" s="223"/>
      <c r="E8" s="223"/>
      <c r="F8" s="224"/>
      <c r="G8" s="223"/>
      <c r="H8" s="223"/>
      <c r="I8" s="223"/>
      <c r="J8" s="223"/>
    </row>
    <row r="9" spans="1:10" ht="15" customHeight="1">
      <c r="A9" s="215" t="s">
        <v>384</v>
      </c>
      <c r="B9" s="222" t="s">
        <v>356</v>
      </c>
      <c r="C9" s="223"/>
      <c r="D9" s="223"/>
      <c r="E9" s="223"/>
      <c r="F9" s="224"/>
      <c r="G9" s="223"/>
      <c r="H9" s="223"/>
      <c r="I9" s="223"/>
      <c r="J9" s="223"/>
    </row>
    <row r="10" spans="1:10" ht="15" customHeight="1">
      <c r="A10" s="215" t="s">
        <v>385</v>
      </c>
      <c r="B10" s="222" t="s">
        <v>357</v>
      </c>
      <c r="C10" s="223"/>
      <c r="D10" s="223"/>
      <c r="E10" s="223"/>
      <c r="F10" s="224"/>
      <c r="G10" s="223"/>
      <c r="H10" s="223"/>
      <c r="I10" s="223"/>
      <c r="J10" s="223"/>
    </row>
    <row r="11" spans="1:10" ht="15" customHeight="1">
      <c r="A11" s="215" t="s">
        <v>386</v>
      </c>
      <c r="B11" s="222" t="s">
        <v>358</v>
      </c>
      <c r="C11" s="223"/>
      <c r="D11" s="223"/>
      <c r="E11" s="223"/>
      <c r="F11" s="224"/>
      <c r="G11" s="223"/>
      <c r="H11" s="223"/>
      <c r="I11" s="223"/>
      <c r="J11" s="223"/>
    </row>
    <row r="12" spans="1:10" ht="15" customHeight="1">
      <c r="A12" s="215" t="s">
        <v>387</v>
      </c>
      <c r="B12" s="222" t="s">
        <v>359</v>
      </c>
      <c r="C12" s="223"/>
      <c r="D12" s="223"/>
      <c r="E12" s="223"/>
      <c r="F12" s="224"/>
      <c r="G12" s="223"/>
      <c r="H12" s="223"/>
      <c r="I12" s="223"/>
      <c r="J12" s="223"/>
    </row>
    <row r="13" spans="1:10" ht="15" customHeight="1">
      <c r="A13" s="215" t="s">
        <v>388</v>
      </c>
      <c r="B13" s="359" t="s">
        <v>119</v>
      </c>
      <c r="C13" s="223"/>
      <c r="D13" s="223"/>
      <c r="E13" s="223"/>
      <c r="F13" s="224"/>
      <c r="G13" s="223"/>
      <c r="H13" s="223"/>
      <c r="I13" s="223"/>
      <c r="J13" s="223"/>
    </row>
    <row r="14" spans="1:10" ht="15" customHeight="1">
      <c r="A14" s="215" t="s">
        <v>389</v>
      </c>
      <c r="B14" s="222" t="s">
        <v>414</v>
      </c>
      <c r="C14" s="223"/>
      <c r="D14" s="223"/>
      <c r="E14" s="223"/>
      <c r="F14" s="224"/>
      <c r="G14" s="223"/>
      <c r="H14" s="223"/>
      <c r="I14" s="223"/>
      <c r="J14" s="223"/>
    </row>
    <row r="15" spans="1:10" ht="29.25" customHeight="1">
      <c r="A15" s="215" t="s">
        <v>390</v>
      </c>
      <c r="B15" s="225" t="s">
        <v>467</v>
      </c>
      <c r="C15" s="226">
        <f>(C8+C11+C13)-(C12+C14)</f>
        <v>0</v>
      </c>
      <c r="D15" s="226">
        <f>(D8+D11+D13)-(D12+D14)</f>
        <v>0</v>
      </c>
      <c r="E15" s="226">
        <f>(E8+E11+E13)-(E12+E14)</f>
        <v>0</v>
      </c>
      <c r="F15" s="227"/>
      <c r="G15" s="226">
        <f>(G8+G11+G13)-(G12+G14)</f>
        <v>0</v>
      </c>
      <c r="H15" s="226">
        <f>(H8+H11+H13)-(H12+H14)</f>
        <v>0</v>
      </c>
      <c r="I15" s="226">
        <f>(I8+I11+I13)-(I12+I14)</f>
        <v>0</v>
      </c>
      <c r="J15" s="226">
        <f>(J8+J11+J13)-(J12+J14)</f>
        <v>0</v>
      </c>
    </row>
    <row r="16" spans="1:10" ht="15" customHeight="1">
      <c r="A16" s="215" t="s">
        <v>391</v>
      </c>
      <c r="B16" s="222" t="s">
        <v>406</v>
      </c>
      <c r="C16" s="223" t="s">
        <v>432</v>
      </c>
      <c r="D16" s="223"/>
      <c r="E16" s="223"/>
      <c r="F16" s="224"/>
      <c r="G16" s="223"/>
      <c r="H16" s="223"/>
      <c r="I16" s="223"/>
      <c r="J16" s="223"/>
    </row>
    <row r="17" spans="1:10" ht="15.75">
      <c r="A17" s="215"/>
      <c r="B17" s="220" t="s">
        <v>407</v>
      </c>
      <c r="C17" s="228"/>
      <c r="D17" s="228"/>
      <c r="E17" s="228"/>
      <c r="F17" s="221"/>
      <c r="G17" s="228"/>
      <c r="H17" s="228"/>
      <c r="I17" s="228"/>
      <c r="J17" s="228"/>
    </row>
    <row r="18" spans="1:10" ht="15" customHeight="1">
      <c r="A18" s="215" t="s">
        <v>392</v>
      </c>
      <c r="B18" s="222" t="s">
        <v>360</v>
      </c>
      <c r="C18" s="223"/>
      <c r="D18" s="223"/>
      <c r="E18" s="223"/>
      <c r="F18" s="224"/>
      <c r="G18" s="223"/>
      <c r="H18" s="223"/>
      <c r="I18" s="223"/>
      <c r="J18" s="223"/>
    </row>
    <row r="19" spans="1:10" ht="15" customHeight="1">
      <c r="A19" s="215" t="s">
        <v>424</v>
      </c>
      <c r="B19" s="222" t="s">
        <v>416</v>
      </c>
      <c r="C19" s="223"/>
      <c r="D19" s="223"/>
      <c r="E19" s="223"/>
      <c r="F19" s="224"/>
      <c r="G19" s="223"/>
      <c r="H19" s="223"/>
      <c r="I19" s="223"/>
      <c r="J19" s="223"/>
    </row>
    <row r="20" spans="1:10" ht="15" customHeight="1">
      <c r="A20" s="215" t="s">
        <v>393</v>
      </c>
      <c r="B20" s="222" t="s">
        <v>361</v>
      </c>
      <c r="C20" s="223"/>
      <c r="D20" s="223"/>
      <c r="E20" s="223"/>
      <c r="F20" s="224"/>
      <c r="G20" s="223"/>
      <c r="H20" s="223"/>
      <c r="I20" s="223"/>
      <c r="J20" s="223"/>
    </row>
    <row r="21" spans="1:10" ht="15" customHeight="1">
      <c r="A21" s="215" t="s">
        <v>394</v>
      </c>
      <c r="B21" s="222" t="s">
        <v>408</v>
      </c>
      <c r="C21" s="223"/>
      <c r="D21" s="223"/>
      <c r="E21" s="223"/>
      <c r="F21" s="224"/>
      <c r="G21" s="223"/>
      <c r="H21" s="223"/>
      <c r="I21" s="223"/>
      <c r="J21" s="223"/>
    </row>
    <row r="22" spans="1:10" ht="15.75">
      <c r="A22" s="215"/>
      <c r="B22" s="220" t="s">
        <v>415</v>
      </c>
      <c r="C22" s="228"/>
      <c r="D22" s="228"/>
      <c r="E22" s="228"/>
      <c r="F22" s="221"/>
      <c r="G22" s="228"/>
      <c r="H22" s="228"/>
      <c r="I22" s="228"/>
      <c r="J22" s="228"/>
    </row>
    <row r="23" spans="1:10" ht="15" customHeight="1">
      <c r="A23" s="215" t="s">
        <v>395</v>
      </c>
      <c r="B23" s="222" t="s">
        <v>362</v>
      </c>
      <c r="C23" s="223"/>
      <c r="D23" s="223"/>
      <c r="E23" s="223"/>
      <c r="F23" s="224"/>
      <c r="G23" s="223"/>
      <c r="H23" s="223"/>
      <c r="I23" s="223"/>
      <c r="J23" s="223"/>
    </row>
    <row r="24" spans="1:10" ht="15" customHeight="1">
      <c r="A24" s="215" t="s">
        <v>396</v>
      </c>
      <c r="B24" s="222" t="s">
        <v>417</v>
      </c>
      <c r="C24" s="223"/>
      <c r="D24" s="223"/>
      <c r="E24" s="223"/>
      <c r="F24" s="224"/>
      <c r="G24" s="223"/>
      <c r="H24" s="223"/>
      <c r="I24" s="223"/>
      <c r="J24" s="223"/>
    </row>
    <row r="25" spans="1:10" ht="15.75">
      <c r="A25" s="215"/>
      <c r="B25" s="220" t="s">
        <v>469</v>
      </c>
      <c r="C25" s="228"/>
      <c r="D25" s="228"/>
      <c r="E25" s="228"/>
      <c r="F25" s="221"/>
      <c r="G25" s="228"/>
      <c r="H25" s="228"/>
      <c r="I25" s="228"/>
      <c r="J25" s="228"/>
    </row>
    <row r="26" spans="1:10" ht="25.5" customHeight="1">
      <c r="A26" s="215" t="s">
        <v>397</v>
      </c>
      <c r="B26" s="222" t="s">
        <v>470</v>
      </c>
      <c r="C26" s="223"/>
      <c r="D26" s="223"/>
      <c r="E26" s="223"/>
      <c r="F26" s="224"/>
      <c r="G26" s="223"/>
      <c r="H26" s="223"/>
      <c r="I26" s="223"/>
      <c r="J26" s="223"/>
    </row>
    <row r="27" spans="1:10" ht="15" customHeight="1">
      <c r="A27" s="215" t="s">
        <v>398</v>
      </c>
      <c r="B27" s="222" t="s">
        <v>468</v>
      </c>
      <c r="C27" s="223"/>
      <c r="D27" s="223"/>
      <c r="E27" s="223"/>
      <c r="F27" s="224"/>
      <c r="G27" s="223"/>
      <c r="H27" s="223"/>
      <c r="I27" s="223"/>
      <c r="J27" s="223"/>
    </row>
    <row r="28" spans="1:10" ht="15.75">
      <c r="A28" s="215"/>
      <c r="B28" s="220" t="s">
        <v>409</v>
      </c>
      <c r="C28" s="228"/>
      <c r="D28" s="228"/>
      <c r="E28" s="228"/>
      <c r="F28" s="221"/>
      <c r="G28" s="228"/>
      <c r="H28" s="228"/>
      <c r="I28" s="228"/>
      <c r="J28" s="228"/>
    </row>
    <row r="29" spans="1:10" ht="15" customHeight="1">
      <c r="A29" s="215" t="s">
        <v>399</v>
      </c>
      <c r="B29" s="222" t="s">
        <v>433</v>
      </c>
      <c r="C29" s="223"/>
      <c r="D29" s="223"/>
      <c r="E29" s="223"/>
      <c r="F29" s="224"/>
      <c r="G29" s="223"/>
      <c r="H29" s="223"/>
      <c r="I29" s="223"/>
      <c r="J29" s="223"/>
    </row>
    <row r="30" spans="1:10" ht="25.5" customHeight="1">
      <c r="A30" s="215" t="s">
        <v>400</v>
      </c>
      <c r="B30" s="222" t="s">
        <v>363</v>
      </c>
      <c r="C30" s="223"/>
      <c r="D30" s="223"/>
      <c r="E30" s="223"/>
      <c r="F30" s="224"/>
      <c r="G30" s="223"/>
      <c r="H30" s="223"/>
      <c r="I30" s="223"/>
      <c r="J30" s="223"/>
    </row>
    <row r="31" spans="1:10" ht="15" customHeight="1">
      <c r="A31" s="215" t="s">
        <v>401</v>
      </c>
      <c r="B31" s="222" t="s">
        <v>364</v>
      </c>
      <c r="C31" s="223" t="s">
        <v>432</v>
      </c>
      <c r="D31" s="223"/>
      <c r="E31" s="223"/>
      <c r="F31" s="224"/>
      <c r="G31" s="223"/>
      <c r="H31" s="223"/>
      <c r="I31" s="223"/>
      <c r="J31" s="223"/>
    </row>
    <row r="32" spans="1:10" ht="15" customHeight="1">
      <c r="A32" s="215" t="s">
        <v>402</v>
      </c>
      <c r="B32" s="222" t="s">
        <v>418</v>
      </c>
      <c r="C32" s="223" t="s">
        <v>432</v>
      </c>
      <c r="D32" s="223"/>
      <c r="E32" s="223"/>
      <c r="F32" s="224"/>
      <c r="G32" s="223"/>
      <c r="H32" s="223"/>
      <c r="I32" s="223"/>
      <c r="J32" s="223"/>
    </row>
    <row r="33" spans="1:10" ht="15" customHeight="1">
      <c r="A33" s="215" t="s">
        <v>403</v>
      </c>
      <c r="B33" s="222" t="s">
        <v>419</v>
      </c>
      <c r="C33" s="223" t="s">
        <v>432</v>
      </c>
      <c r="D33" s="223"/>
      <c r="E33" s="223"/>
      <c r="F33" s="224"/>
      <c r="G33" s="223"/>
      <c r="H33" s="223"/>
      <c r="I33" s="223"/>
      <c r="J33" s="223"/>
    </row>
    <row r="34" spans="1:10" ht="15" customHeight="1">
      <c r="A34" s="215" t="s">
        <v>425</v>
      </c>
      <c r="B34" s="222" t="s">
        <v>420</v>
      </c>
      <c r="C34" s="223" t="s">
        <v>432</v>
      </c>
      <c r="D34" s="223"/>
      <c r="E34" s="223"/>
      <c r="F34" s="224"/>
      <c r="G34" s="223"/>
      <c r="H34" s="223"/>
      <c r="I34" s="223"/>
      <c r="J34" s="223"/>
    </row>
    <row r="36" spans="1:11" ht="38.25">
      <c r="A36" s="215"/>
      <c r="B36" s="229" t="s">
        <v>120</v>
      </c>
      <c r="C36" s="230">
        <f>C4</f>
        <v>2007</v>
      </c>
      <c r="D36" s="230">
        <f>D4</f>
        <v>2008</v>
      </c>
      <c r="E36" s="230">
        <f>E4</f>
        <v>2009</v>
      </c>
      <c r="F36" s="230" t="s">
        <v>107</v>
      </c>
      <c r="G36" s="230">
        <f>G4</f>
        <v>2010</v>
      </c>
      <c r="H36" s="230">
        <f>H4</f>
        <v>2011</v>
      </c>
      <c r="I36" s="230">
        <f>I4</f>
        <v>2012</v>
      </c>
      <c r="J36" s="230">
        <f>J4</f>
        <v>2013</v>
      </c>
      <c r="K36" s="230" t="s">
        <v>108</v>
      </c>
    </row>
    <row r="37" spans="1:11" ht="18" customHeight="1">
      <c r="A37" s="215" t="s">
        <v>427</v>
      </c>
      <c r="B37" s="231" t="s">
        <v>365</v>
      </c>
      <c r="C37" s="232" t="e">
        <f>C24/C16</f>
        <v>#VALUE!</v>
      </c>
      <c r="D37" s="232" t="e">
        <f>D24/D16</f>
        <v>#DIV/0!</v>
      </c>
      <c r="E37" s="232" t="e">
        <f>E24/E16</f>
        <v>#DIV/0!</v>
      </c>
      <c r="F37" s="233" t="e">
        <f aca="true" t="shared" si="0" ref="F37:F44">AVERAGE(C37:E37)</f>
        <v>#VALUE!</v>
      </c>
      <c r="G37" s="232" t="e">
        <f>G24/G16</f>
        <v>#DIV/0!</v>
      </c>
      <c r="H37" s="232" t="e">
        <f>H24/H16</f>
        <v>#DIV/0!</v>
      </c>
      <c r="I37" s="232" t="e">
        <f>I24/I16</f>
        <v>#DIV/0!</v>
      </c>
      <c r="J37" s="232" t="e">
        <f>J24/J16</f>
        <v>#DIV/0!</v>
      </c>
      <c r="K37" s="233" t="e">
        <f>AVERAGE(H37:J37)</f>
        <v>#DIV/0!</v>
      </c>
    </row>
    <row r="38" spans="1:11" ht="18" customHeight="1">
      <c r="A38" s="215" t="s">
        <v>428</v>
      </c>
      <c r="B38" s="225" t="s">
        <v>366</v>
      </c>
      <c r="C38" s="234">
        <f>SUM(C23+C20)</f>
        <v>0</v>
      </c>
      <c r="D38" s="234">
        <f>SUM(D23+D20)</f>
        <v>0</v>
      </c>
      <c r="E38" s="234">
        <f>SUM(E23+E20)</f>
        <v>0</v>
      </c>
      <c r="F38" s="235">
        <f t="shared" si="0"/>
        <v>0</v>
      </c>
      <c r="G38" s="234">
        <f>SUM(G23+G20)</f>
        <v>0</v>
      </c>
      <c r="H38" s="234">
        <f>SUM(H23+H20)</f>
        <v>0</v>
      </c>
      <c r="I38" s="234">
        <f>SUM(I23+I20)</f>
        <v>0</v>
      </c>
      <c r="J38" s="234">
        <f>SUM(J23+J20)</f>
        <v>0</v>
      </c>
      <c r="K38" s="235">
        <f aca="true" t="shared" si="1" ref="K38:K44">AVERAGE(H38:J38)</f>
        <v>0</v>
      </c>
    </row>
    <row r="39" spans="1:11" ht="18" customHeight="1">
      <c r="A39" s="215" t="s">
        <v>429</v>
      </c>
      <c r="B39" s="231" t="s">
        <v>434</v>
      </c>
      <c r="C39" s="232" t="e">
        <f>(C15+C9)/C38</f>
        <v>#DIV/0!</v>
      </c>
      <c r="D39" s="232" t="e">
        <f>(D15+D9)/D38</f>
        <v>#DIV/0!</v>
      </c>
      <c r="E39" s="232" t="e">
        <f>(E15+E9)/E38</f>
        <v>#DIV/0!</v>
      </c>
      <c r="F39" s="233" t="e">
        <f t="shared" si="0"/>
        <v>#DIV/0!</v>
      </c>
      <c r="G39" s="232" t="e">
        <f>(G15+G9)/G38</f>
        <v>#DIV/0!</v>
      </c>
      <c r="H39" s="232" t="e">
        <f>(H15+H9)/H38</f>
        <v>#DIV/0!</v>
      </c>
      <c r="I39" s="232" t="e">
        <f>(I15+I9)/I38</f>
        <v>#DIV/0!</v>
      </c>
      <c r="J39" s="232" t="e">
        <f>(J15+J9)/J38</f>
        <v>#DIV/0!</v>
      </c>
      <c r="K39" s="233" t="e">
        <f t="shared" si="1"/>
        <v>#DIV/0!</v>
      </c>
    </row>
    <row r="40" spans="1:11" ht="18" customHeight="1">
      <c r="A40" s="215" t="s">
        <v>430</v>
      </c>
      <c r="B40" s="231" t="s">
        <v>367</v>
      </c>
      <c r="C40" s="234" t="e">
        <f>(C31+C32)-C34</f>
        <v>#VALUE!</v>
      </c>
      <c r="D40" s="234">
        <f>(D31+D32)-D34</f>
        <v>0</v>
      </c>
      <c r="E40" s="234">
        <f>(E31+E32)-E34</f>
        <v>0</v>
      </c>
      <c r="F40" s="235" t="e">
        <f t="shared" si="0"/>
        <v>#VALUE!</v>
      </c>
      <c r="G40" s="234">
        <f>(G31+G32)-G34</f>
        <v>0</v>
      </c>
      <c r="H40" s="234">
        <f>(H31+H32)-H34</f>
        <v>0</v>
      </c>
      <c r="I40" s="234">
        <f>(I31+I32)-I34</f>
        <v>0</v>
      </c>
      <c r="J40" s="234">
        <f>(J31+J32)-J34</f>
        <v>0</v>
      </c>
      <c r="K40" s="235">
        <f t="shared" si="1"/>
        <v>0</v>
      </c>
    </row>
    <row r="41" spans="1:11" ht="18" customHeight="1">
      <c r="A41" s="215" t="s">
        <v>431</v>
      </c>
      <c r="B41" s="225" t="s">
        <v>146</v>
      </c>
      <c r="C41" s="236" t="e">
        <f>C40/C16</f>
        <v>#VALUE!</v>
      </c>
      <c r="D41" s="236" t="e">
        <f>D40/D16</f>
        <v>#DIV/0!</v>
      </c>
      <c r="E41" s="236" t="e">
        <f>E40/E16</f>
        <v>#DIV/0!</v>
      </c>
      <c r="F41" s="237" t="e">
        <f t="shared" si="0"/>
        <v>#VALUE!</v>
      </c>
      <c r="G41" s="236" t="e">
        <f>G40/G16</f>
        <v>#DIV/0!</v>
      </c>
      <c r="H41" s="236" t="e">
        <f>H40/H16</f>
        <v>#DIV/0!</v>
      </c>
      <c r="I41" s="236" t="e">
        <f>I40/I16</f>
        <v>#DIV/0!</v>
      </c>
      <c r="J41" s="236" t="e">
        <f>J40/J16</f>
        <v>#DIV/0!</v>
      </c>
      <c r="K41" s="237" t="e">
        <f t="shared" si="1"/>
        <v>#DIV/0!</v>
      </c>
    </row>
    <row r="42" spans="1:11" ht="18" customHeight="1">
      <c r="A42" s="215" t="s">
        <v>350</v>
      </c>
      <c r="B42" s="231" t="s">
        <v>368</v>
      </c>
      <c r="C42" s="232" t="e">
        <f>C31/C34</f>
        <v>#VALUE!</v>
      </c>
      <c r="D42" s="232" t="e">
        <f>D31/D34</f>
        <v>#DIV/0!</v>
      </c>
      <c r="E42" s="232" t="e">
        <f>E31/E34</f>
        <v>#DIV/0!</v>
      </c>
      <c r="F42" s="233" t="e">
        <f t="shared" si="0"/>
        <v>#VALUE!</v>
      </c>
      <c r="G42" s="232" t="e">
        <f>G31/G34</f>
        <v>#DIV/0!</v>
      </c>
      <c r="H42" s="232" t="e">
        <f>H31/H34</f>
        <v>#DIV/0!</v>
      </c>
      <c r="I42" s="232" t="e">
        <f>I31/I34</f>
        <v>#DIV/0!</v>
      </c>
      <c r="J42" s="232" t="e">
        <f>J31/J34</f>
        <v>#DIV/0!</v>
      </c>
      <c r="K42" s="233" t="e">
        <f t="shared" si="1"/>
        <v>#DIV/0!</v>
      </c>
    </row>
    <row r="43" spans="1:11" ht="18" customHeight="1">
      <c r="A43" s="215" t="s">
        <v>471</v>
      </c>
      <c r="B43" s="231" t="s">
        <v>435</v>
      </c>
      <c r="C43" s="238" t="e">
        <f>C7/(C34*0.25)</f>
        <v>#VALUE!</v>
      </c>
      <c r="D43" s="238" t="e">
        <f>D7/(D34*0.25)</f>
        <v>#DIV/0!</v>
      </c>
      <c r="E43" s="238" t="e">
        <f>E7/(E34*0.25)</f>
        <v>#DIV/0!</v>
      </c>
      <c r="F43" s="239" t="e">
        <f t="shared" si="0"/>
        <v>#VALUE!</v>
      </c>
      <c r="G43" s="238" t="e">
        <f>G7/(G34*0.25)</f>
        <v>#DIV/0!</v>
      </c>
      <c r="H43" s="238" t="e">
        <f>H7/(H34*0.25)</f>
        <v>#DIV/0!</v>
      </c>
      <c r="I43" s="238" t="e">
        <f>I7/(I34*0.25)</f>
        <v>#DIV/0!</v>
      </c>
      <c r="J43" s="238" t="e">
        <f>J7/(J34*0.25)</f>
        <v>#DIV/0!</v>
      </c>
      <c r="K43" s="239" t="e">
        <f t="shared" si="1"/>
        <v>#DIV/0!</v>
      </c>
    </row>
    <row r="44" spans="1:11" ht="21" customHeight="1">
      <c r="A44" s="215" t="s">
        <v>472</v>
      </c>
      <c r="B44" s="231" t="s">
        <v>369</v>
      </c>
      <c r="C44" s="240" t="e">
        <f>C10/C18</f>
        <v>#DIV/0!</v>
      </c>
      <c r="D44" s="240" t="e">
        <f>D10/D18</f>
        <v>#DIV/0!</v>
      </c>
      <c r="E44" s="240" t="e">
        <f>E10/E18</f>
        <v>#DIV/0!</v>
      </c>
      <c r="F44" s="241" t="e">
        <f t="shared" si="0"/>
        <v>#DIV/0!</v>
      </c>
      <c r="G44" s="240" t="e">
        <f>G10/G18</f>
        <v>#DIV/0!</v>
      </c>
      <c r="H44" s="240" t="e">
        <f>H10/H18</f>
        <v>#DIV/0!</v>
      </c>
      <c r="I44" s="240" t="e">
        <f>I10/I18</f>
        <v>#DIV/0!</v>
      </c>
      <c r="J44" s="240" t="e">
        <f>J10/J18</f>
        <v>#DIV/0!</v>
      </c>
      <c r="K44" s="241" t="e">
        <f t="shared" si="1"/>
        <v>#DIV/0!</v>
      </c>
    </row>
  </sheetData>
  <sheetProtection/>
  <printOptions/>
  <pageMargins left="0.75" right="0.75" top="1" bottom="1" header="0.5" footer="0.5"/>
  <pageSetup fitToHeight="1" fitToWidth="1" horizontalDpi="600" verticalDpi="600" orientation="landscape" scale="60" r:id="rId3"/>
  <headerFooter alignWithMargins="0">
    <oddHeader>&amp;C&amp;"Arial,Bold"&amp;18F1:  Financial Data Input Chart - Non-Regulated Applicant</oddHeader>
    <oddFooter>&amp;LFY 2011 CDFI Program FA Application Charts&amp;RChart &amp;A</oddFooter>
  </headerFooter>
  <colBreaks count="1" manualBreakCount="1">
    <brk id="6" max="65535" man="1"/>
  </colBreaks>
  <legacyDrawing r:id="rId2"/>
</worksheet>
</file>

<file path=xl/worksheets/sheet13.xml><?xml version="1.0" encoding="utf-8"?>
<worksheet xmlns="http://schemas.openxmlformats.org/spreadsheetml/2006/main" xmlns:r="http://schemas.openxmlformats.org/officeDocument/2006/relationships">
  <dimension ref="A1:L41"/>
  <sheetViews>
    <sheetView zoomScalePageLayoutView="0" workbookViewId="0" topLeftCell="A1">
      <selection activeCell="D25" sqref="D25"/>
    </sheetView>
  </sheetViews>
  <sheetFormatPr defaultColWidth="9.140625" defaultRowHeight="12.75"/>
  <cols>
    <col min="1" max="1" width="2.7109375" style="204" customWidth="1"/>
    <col min="2" max="2" width="37.28125" style="242" customWidth="1"/>
    <col min="3" max="3" width="8.8515625" style="242" customWidth="1"/>
    <col min="4" max="6" width="13.7109375" style="206" customWidth="1"/>
    <col min="7" max="7" width="10.421875" style="138" customWidth="1"/>
    <col min="8" max="9" width="13.7109375" style="206" customWidth="1"/>
    <col min="10" max="10" width="15.7109375" style="206" customWidth="1"/>
    <col min="11" max="11" width="13.7109375" style="206" customWidth="1"/>
    <col min="12" max="12" width="14.7109375" style="206" customWidth="1"/>
    <col min="13" max="13" width="15.7109375" style="206" customWidth="1"/>
    <col min="14" max="14" width="9.140625" style="206" customWidth="1"/>
    <col min="15" max="15" width="0" style="206" hidden="1" customWidth="1"/>
    <col min="16" max="16384" width="9.140625" style="206" customWidth="1"/>
  </cols>
  <sheetData>
    <row r="1" spans="7:8" ht="12.75">
      <c r="G1" s="207"/>
      <c r="H1" s="207"/>
    </row>
    <row r="2" spans="1:12" s="219" customFormat="1" ht="45" customHeight="1">
      <c r="A2" s="215"/>
      <c r="B2" s="243" t="s">
        <v>104</v>
      </c>
      <c r="C2" s="244">
        <f>D2-1</f>
        <v>2006</v>
      </c>
      <c r="D2" s="150">
        <f>E2-1</f>
        <v>2007</v>
      </c>
      <c r="E2" s="150">
        <f>F2-1</f>
        <v>2008</v>
      </c>
      <c r="F2" s="217">
        <v>2009</v>
      </c>
      <c r="G2" s="245"/>
      <c r="H2" s="246">
        <f>F2+1</f>
        <v>2010</v>
      </c>
      <c r="I2" s="150">
        <f>H2+1</f>
        <v>2011</v>
      </c>
      <c r="J2" s="150">
        <f>I2+1</f>
        <v>2012</v>
      </c>
      <c r="K2" s="244">
        <f>J2+1</f>
        <v>2013</v>
      </c>
      <c r="L2" s="247"/>
    </row>
    <row r="3" spans="1:12" ht="12.75">
      <c r="A3" s="215"/>
      <c r="B3" s="248" t="s">
        <v>405</v>
      </c>
      <c r="C3" s="249"/>
      <c r="D3" s="250"/>
      <c r="E3" s="250"/>
      <c r="F3" s="250"/>
      <c r="G3" s="251"/>
      <c r="H3" s="252"/>
      <c r="I3" s="250"/>
      <c r="J3" s="250"/>
      <c r="K3" s="253"/>
      <c r="L3" s="254"/>
    </row>
    <row r="4" spans="1:12" ht="12.75">
      <c r="A4" s="215" t="s">
        <v>404</v>
      </c>
      <c r="B4" s="255" t="s">
        <v>149</v>
      </c>
      <c r="C4" s="256"/>
      <c r="D4" s="257">
        <v>0</v>
      </c>
      <c r="E4" s="257">
        <v>0</v>
      </c>
      <c r="F4" s="257">
        <v>0</v>
      </c>
      <c r="G4" s="258"/>
      <c r="H4" s="259">
        <v>0</v>
      </c>
      <c r="I4" s="257">
        <v>0</v>
      </c>
      <c r="J4" s="257">
        <v>0</v>
      </c>
      <c r="K4" s="260">
        <v>0</v>
      </c>
      <c r="L4" s="261"/>
    </row>
    <row r="5" spans="1:12" ht="12.75">
      <c r="A5" s="215" t="s">
        <v>382</v>
      </c>
      <c r="B5" s="255" t="s">
        <v>150</v>
      </c>
      <c r="C5" s="256"/>
      <c r="D5" s="257">
        <v>0</v>
      </c>
      <c r="E5" s="257">
        <v>0</v>
      </c>
      <c r="F5" s="257">
        <v>0</v>
      </c>
      <c r="G5" s="258"/>
      <c r="H5" s="259">
        <v>0</v>
      </c>
      <c r="I5" s="257">
        <v>0</v>
      </c>
      <c r="J5" s="257">
        <v>0</v>
      </c>
      <c r="K5" s="260">
        <v>0</v>
      </c>
      <c r="L5" s="261"/>
    </row>
    <row r="6" spans="1:12" ht="12.75">
      <c r="A6" s="215" t="s">
        <v>383</v>
      </c>
      <c r="B6" s="255" t="s">
        <v>151</v>
      </c>
      <c r="C6" s="256"/>
      <c r="D6" s="257">
        <v>0</v>
      </c>
      <c r="E6" s="257">
        <v>0</v>
      </c>
      <c r="F6" s="257">
        <v>0</v>
      </c>
      <c r="G6" s="258"/>
      <c r="H6" s="259">
        <v>0</v>
      </c>
      <c r="I6" s="257">
        <v>0</v>
      </c>
      <c r="J6" s="257">
        <v>0</v>
      </c>
      <c r="K6" s="260">
        <v>0</v>
      </c>
      <c r="L6" s="261"/>
    </row>
    <row r="7" spans="1:12" ht="25.5">
      <c r="A7" s="215" t="s">
        <v>384</v>
      </c>
      <c r="B7" s="225" t="s">
        <v>121</v>
      </c>
      <c r="C7" s="256"/>
      <c r="D7" s="223">
        <v>0</v>
      </c>
      <c r="E7" s="223">
        <v>0</v>
      </c>
      <c r="F7" s="223">
        <v>0</v>
      </c>
      <c r="G7" s="262"/>
      <c r="H7" s="263">
        <v>0</v>
      </c>
      <c r="I7" s="223">
        <v>0</v>
      </c>
      <c r="J7" s="223">
        <v>0</v>
      </c>
      <c r="K7" s="264">
        <v>0</v>
      </c>
      <c r="L7" s="254"/>
    </row>
    <row r="8" spans="1:12" ht="12.75">
      <c r="A8" s="215" t="s">
        <v>385</v>
      </c>
      <c r="B8" s="255" t="s">
        <v>152</v>
      </c>
      <c r="C8" s="256"/>
      <c r="D8" s="257">
        <v>0</v>
      </c>
      <c r="E8" s="257">
        <v>0</v>
      </c>
      <c r="F8" s="257">
        <v>0</v>
      </c>
      <c r="G8" s="258"/>
      <c r="H8" s="259">
        <v>0</v>
      </c>
      <c r="I8" s="257">
        <v>0</v>
      </c>
      <c r="J8" s="257">
        <v>0</v>
      </c>
      <c r="K8" s="260">
        <v>0</v>
      </c>
      <c r="L8" s="261"/>
    </row>
    <row r="9" spans="1:12" ht="12.75">
      <c r="A9" s="215" t="s">
        <v>386</v>
      </c>
      <c r="B9" s="255" t="s">
        <v>153</v>
      </c>
      <c r="C9" s="256"/>
      <c r="D9" s="257">
        <v>0</v>
      </c>
      <c r="E9" s="257">
        <v>0</v>
      </c>
      <c r="F9" s="257">
        <v>0</v>
      </c>
      <c r="G9" s="258"/>
      <c r="H9" s="259">
        <v>0</v>
      </c>
      <c r="I9" s="257">
        <v>0</v>
      </c>
      <c r="J9" s="257">
        <v>0</v>
      </c>
      <c r="K9" s="260">
        <v>0</v>
      </c>
      <c r="L9" s="261"/>
    </row>
    <row r="10" spans="1:12" ht="12.75">
      <c r="A10" s="215" t="s">
        <v>387</v>
      </c>
      <c r="B10" s="255" t="s">
        <v>122</v>
      </c>
      <c r="C10" s="256"/>
      <c r="D10" s="257">
        <v>0</v>
      </c>
      <c r="E10" s="257">
        <v>0</v>
      </c>
      <c r="F10" s="257">
        <v>0</v>
      </c>
      <c r="G10" s="258"/>
      <c r="H10" s="259">
        <v>0</v>
      </c>
      <c r="I10" s="257">
        <v>0</v>
      </c>
      <c r="J10" s="257">
        <v>0</v>
      </c>
      <c r="K10" s="260">
        <v>0</v>
      </c>
      <c r="L10" s="261"/>
    </row>
    <row r="11" spans="1:12" ht="12.75">
      <c r="A11" s="215" t="s">
        <v>388</v>
      </c>
      <c r="B11" s="255" t="s">
        <v>154</v>
      </c>
      <c r="C11" s="223">
        <v>0</v>
      </c>
      <c r="D11" s="257">
        <v>0</v>
      </c>
      <c r="E11" s="257">
        <v>0</v>
      </c>
      <c r="F11" s="257">
        <v>0</v>
      </c>
      <c r="G11" s="258"/>
      <c r="H11" s="259">
        <v>0</v>
      </c>
      <c r="I11" s="257">
        <v>0</v>
      </c>
      <c r="J11" s="257">
        <v>0</v>
      </c>
      <c r="K11" s="260">
        <v>0</v>
      </c>
      <c r="L11" s="261"/>
    </row>
    <row r="12" spans="1:12" ht="18" customHeight="1">
      <c r="A12" s="215"/>
      <c r="B12" s="265" t="s">
        <v>407</v>
      </c>
      <c r="C12" s="249"/>
      <c r="D12" s="266"/>
      <c r="E12" s="266"/>
      <c r="F12" s="266"/>
      <c r="G12" s="267"/>
      <c r="H12" s="268"/>
      <c r="I12" s="266"/>
      <c r="J12" s="266"/>
      <c r="K12" s="269"/>
      <c r="L12" s="254"/>
    </row>
    <row r="13" spans="1:12" ht="12.75">
      <c r="A13" s="215" t="s">
        <v>389</v>
      </c>
      <c r="B13" s="255" t="s">
        <v>155</v>
      </c>
      <c r="C13" s="256"/>
      <c r="D13" s="257">
        <v>0</v>
      </c>
      <c r="E13" s="257">
        <v>0</v>
      </c>
      <c r="F13" s="257">
        <v>0</v>
      </c>
      <c r="G13" s="258"/>
      <c r="H13" s="259">
        <v>0</v>
      </c>
      <c r="I13" s="257">
        <v>0</v>
      </c>
      <c r="J13" s="257">
        <v>0</v>
      </c>
      <c r="K13" s="260">
        <v>0</v>
      </c>
      <c r="L13" s="261"/>
    </row>
    <row r="14" spans="1:12" ht="25.5">
      <c r="A14" s="215" t="s">
        <v>390</v>
      </c>
      <c r="B14" s="225" t="s">
        <v>156</v>
      </c>
      <c r="C14" s="256"/>
      <c r="D14" s="223">
        <v>0</v>
      </c>
      <c r="E14" s="223">
        <v>0</v>
      </c>
      <c r="F14" s="223">
        <v>0</v>
      </c>
      <c r="G14" s="262"/>
      <c r="H14" s="263">
        <v>0</v>
      </c>
      <c r="I14" s="223">
        <v>0</v>
      </c>
      <c r="J14" s="223">
        <v>0</v>
      </c>
      <c r="K14" s="264">
        <v>0</v>
      </c>
      <c r="L14" s="254"/>
    </row>
    <row r="15" spans="1:12" ht="12.75">
      <c r="A15" s="215" t="s">
        <v>391</v>
      </c>
      <c r="B15" s="255" t="s">
        <v>159</v>
      </c>
      <c r="C15" s="256"/>
      <c r="D15" s="257">
        <v>0</v>
      </c>
      <c r="E15" s="257">
        <v>0</v>
      </c>
      <c r="F15" s="257">
        <v>0</v>
      </c>
      <c r="G15" s="258"/>
      <c r="H15" s="259">
        <v>0</v>
      </c>
      <c r="I15" s="257">
        <v>0</v>
      </c>
      <c r="J15" s="257">
        <v>0</v>
      </c>
      <c r="K15" s="260">
        <v>0</v>
      </c>
      <c r="L15" s="261"/>
    </row>
    <row r="16" spans="1:12" ht="12.75">
      <c r="A16" s="215" t="s">
        <v>392</v>
      </c>
      <c r="B16" s="255" t="s">
        <v>408</v>
      </c>
      <c r="C16" s="256"/>
      <c r="D16" s="270">
        <f>SUM(D13:D15)</f>
        <v>0</v>
      </c>
      <c r="E16" s="270">
        <f>SUM(E13:E15)</f>
        <v>0</v>
      </c>
      <c r="F16" s="270">
        <f>SUM(F13:F15)</f>
        <v>0</v>
      </c>
      <c r="G16" s="258"/>
      <c r="H16" s="271">
        <f>SUM(H13:H15)</f>
        <v>0</v>
      </c>
      <c r="I16" s="270">
        <f>SUM(I13:I15)</f>
        <v>0</v>
      </c>
      <c r="J16" s="270">
        <f>SUM(J13:J15)</f>
        <v>0</v>
      </c>
      <c r="K16" s="272">
        <f>SUM(K13:K15)</f>
        <v>0</v>
      </c>
      <c r="L16" s="261"/>
    </row>
    <row r="17" spans="1:12" ht="22.5" customHeight="1">
      <c r="A17" s="215"/>
      <c r="B17" s="231" t="s">
        <v>334</v>
      </c>
      <c r="C17" s="273"/>
      <c r="D17" s="274"/>
      <c r="E17" s="274"/>
      <c r="F17" s="274"/>
      <c r="G17" s="275"/>
      <c r="H17" s="276"/>
      <c r="I17" s="274"/>
      <c r="J17" s="274"/>
      <c r="K17" s="277"/>
      <c r="L17" s="254"/>
    </row>
    <row r="18" spans="1:12" ht="12.75">
      <c r="A18" s="215" t="s">
        <v>424</v>
      </c>
      <c r="B18" s="255" t="s">
        <v>335</v>
      </c>
      <c r="C18" s="256"/>
      <c r="D18" s="257">
        <v>0</v>
      </c>
      <c r="E18" s="257">
        <v>0</v>
      </c>
      <c r="F18" s="257">
        <v>0</v>
      </c>
      <c r="G18" s="258"/>
      <c r="H18" s="259">
        <v>0</v>
      </c>
      <c r="I18" s="257">
        <v>0</v>
      </c>
      <c r="J18" s="257">
        <v>0</v>
      </c>
      <c r="K18" s="260">
        <v>0</v>
      </c>
      <c r="L18" s="261"/>
    </row>
    <row r="19" spans="1:12" ht="12.75">
      <c r="A19" s="215" t="s">
        <v>393</v>
      </c>
      <c r="B19" s="255" t="s">
        <v>336</v>
      </c>
      <c r="C19" s="256"/>
      <c r="D19" s="257">
        <v>0</v>
      </c>
      <c r="E19" s="257">
        <v>0</v>
      </c>
      <c r="F19" s="257">
        <v>0</v>
      </c>
      <c r="G19" s="258"/>
      <c r="H19" s="259">
        <v>0</v>
      </c>
      <c r="I19" s="257">
        <v>0</v>
      </c>
      <c r="J19" s="257">
        <v>0</v>
      </c>
      <c r="K19" s="260">
        <v>0</v>
      </c>
      <c r="L19" s="261"/>
    </row>
    <row r="20" spans="1:12" ht="12.75">
      <c r="A20" s="215" t="s">
        <v>394</v>
      </c>
      <c r="B20" s="255" t="s">
        <v>337</v>
      </c>
      <c r="C20" s="256"/>
      <c r="D20" s="257">
        <f>SUM(D18:D19)</f>
        <v>0</v>
      </c>
      <c r="E20" s="257">
        <f>SUM(E18:E19)</f>
        <v>0</v>
      </c>
      <c r="F20" s="257">
        <f>SUM(F18:F19)</f>
        <v>0</v>
      </c>
      <c r="G20" s="258"/>
      <c r="H20" s="259">
        <f>SUM(H18:H19)</f>
        <v>0</v>
      </c>
      <c r="I20" s="257">
        <f>SUM(I18:I19)</f>
        <v>0</v>
      </c>
      <c r="J20" s="257">
        <f>SUM(J18:J19)</f>
        <v>0</v>
      </c>
      <c r="K20" s="260">
        <f>SUM(K18:K19)</f>
        <v>0</v>
      </c>
      <c r="L20" s="261"/>
    </row>
    <row r="21" spans="1:12" ht="22.5" customHeight="1">
      <c r="A21" s="215"/>
      <c r="B21" s="265" t="s">
        <v>148</v>
      </c>
      <c r="C21" s="249"/>
      <c r="D21" s="266"/>
      <c r="E21" s="266"/>
      <c r="F21" s="266"/>
      <c r="G21" s="267"/>
      <c r="H21" s="268"/>
      <c r="I21" s="266"/>
      <c r="J21" s="266"/>
      <c r="K21" s="269"/>
      <c r="L21" s="254"/>
    </row>
    <row r="22" spans="1:12" ht="12.75">
      <c r="A22" s="215" t="s">
        <v>395</v>
      </c>
      <c r="B22" s="255" t="s">
        <v>338</v>
      </c>
      <c r="C22" s="256"/>
      <c r="D22" s="257">
        <v>0</v>
      </c>
      <c r="E22" s="257">
        <v>0</v>
      </c>
      <c r="F22" s="257">
        <v>0</v>
      </c>
      <c r="G22" s="258"/>
      <c r="H22" s="259">
        <v>0</v>
      </c>
      <c r="I22" s="257">
        <v>0</v>
      </c>
      <c r="J22" s="257">
        <v>0</v>
      </c>
      <c r="K22" s="260">
        <v>0</v>
      </c>
      <c r="L22" s="261"/>
    </row>
    <row r="23" spans="1:12" ht="12.75">
      <c r="A23" s="215" t="s">
        <v>396</v>
      </c>
      <c r="B23" s="255" t="s">
        <v>339</v>
      </c>
      <c r="C23" s="256"/>
      <c r="D23" s="257">
        <v>0</v>
      </c>
      <c r="E23" s="257">
        <v>0</v>
      </c>
      <c r="F23" s="257">
        <v>0</v>
      </c>
      <c r="G23" s="258"/>
      <c r="H23" s="259">
        <v>0</v>
      </c>
      <c r="I23" s="257">
        <v>0</v>
      </c>
      <c r="J23" s="257">
        <v>0</v>
      </c>
      <c r="K23" s="260">
        <v>0</v>
      </c>
      <c r="L23" s="261"/>
    </row>
    <row r="24" spans="1:12" ht="25.5">
      <c r="A24" s="215" t="s">
        <v>397</v>
      </c>
      <c r="B24" s="225" t="s">
        <v>123</v>
      </c>
      <c r="C24" s="256"/>
      <c r="D24" s="223">
        <v>0</v>
      </c>
      <c r="E24" s="223">
        <v>0</v>
      </c>
      <c r="F24" s="223">
        <v>0</v>
      </c>
      <c r="G24" s="262"/>
      <c r="H24" s="263">
        <v>0</v>
      </c>
      <c r="I24" s="223">
        <v>0</v>
      </c>
      <c r="J24" s="223">
        <v>0</v>
      </c>
      <c r="K24" s="264">
        <v>0</v>
      </c>
      <c r="L24" s="254"/>
    </row>
    <row r="25" spans="1:12" ht="12.75">
      <c r="A25" s="215" t="s">
        <v>398</v>
      </c>
      <c r="B25" s="255" t="s">
        <v>340</v>
      </c>
      <c r="C25" s="256"/>
      <c r="D25" s="257">
        <v>0</v>
      </c>
      <c r="E25" s="257">
        <v>0</v>
      </c>
      <c r="F25" s="257">
        <v>0</v>
      </c>
      <c r="G25" s="258"/>
      <c r="H25" s="259">
        <v>0</v>
      </c>
      <c r="I25" s="257">
        <v>0</v>
      </c>
      <c r="J25" s="257">
        <v>0</v>
      </c>
      <c r="K25" s="260">
        <v>0</v>
      </c>
      <c r="L25" s="261"/>
    </row>
    <row r="26" spans="1:12" ht="12.75">
      <c r="A26" s="215" t="s">
        <v>399</v>
      </c>
      <c r="B26" s="255" t="s">
        <v>341</v>
      </c>
      <c r="C26" s="256"/>
      <c r="D26" s="257">
        <v>0</v>
      </c>
      <c r="E26" s="257">
        <v>0</v>
      </c>
      <c r="F26" s="257">
        <v>0</v>
      </c>
      <c r="G26" s="258"/>
      <c r="H26" s="259">
        <v>0</v>
      </c>
      <c r="I26" s="257">
        <v>0</v>
      </c>
      <c r="J26" s="257">
        <v>0</v>
      </c>
      <c r="K26" s="260">
        <v>0</v>
      </c>
      <c r="L26" s="261"/>
    </row>
    <row r="27" spans="1:12" ht="25.5">
      <c r="A27" s="215" t="s">
        <v>400</v>
      </c>
      <c r="B27" s="225" t="s">
        <v>124</v>
      </c>
      <c r="C27" s="256"/>
      <c r="D27" s="223">
        <v>0</v>
      </c>
      <c r="E27" s="223">
        <v>0</v>
      </c>
      <c r="F27" s="223">
        <v>0</v>
      </c>
      <c r="G27" s="262"/>
      <c r="H27" s="263">
        <v>0</v>
      </c>
      <c r="I27" s="223">
        <v>0</v>
      </c>
      <c r="J27" s="223">
        <v>0</v>
      </c>
      <c r="K27" s="264">
        <v>0</v>
      </c>
      <c r="L27" s="254"/>
    </row>
    <row r="28" spans="1:12" ht="12.75">
      <c r="A28" s="215" t="s">
        <v>401</v>
      </c>
      <c r="B28" s="255" t="s">
        <v>342</v>
      </c>
      <c r="C28" s="256"/>
      <c r="D28" s="257">
        <f>SUM(D22:D27)</f>
        <v>0</v>
      </c>
      <c r="E28" s="257">
        <f>SUM(E22:E27)</f>
        <v>0</v>
      </c>
      <c r="F28" s="257">
        <f>SUM(F22:F27)</f>
        <v>0</v>
      </c>
      <c r="G28" s="258"/>
      <c r="H28" s="259">
        <f>SUM(H22:H27)</f>
        <v>0</v>
      </c>
      <c r="I28" s="257">
        <f>SUM(I22:I27)</f>
        <v>0</v>
      </c>
      <c r="J28" s="257">
        <f>SUM(J22:J27)</f>
        <v>0</v>
      </c>
      <c r="K28" s="260">
        <f>SUM(K22:K27)</f>
        <v>0</v>
      </c>
      <c r="L28" s="261"/>
    </row>
    <row r="29" spans="1:12" ht="22.5" customHeight="1">
      <c r="A29" s="215"/>
      <c r="B29" s="265" t="s">
        <v>409</v>
      </c>
      <c r="C29" s="249"/>
      <c r="D29" s="266"/>
      <c r="E29" s="266"/>
      <c r="F29" s="266"/>
      <c r="G29" s="267"/>
      <c r="H29" s="268"/>
      <c r="I29" s="266"/>
      <c r="J29" s="266"/>
      <c r="K29" s="269"/>
      <c r="L29" s="254"/>
    </row>
    <row r="30" spans="1:12" ht="12.75">
      <c r="A30" s="215" t="s">
        <v>402</v>
      </c>
      <c r="B30" s="255" t="s">
        <v>343</v>
      </c>
      <c r="C30" s="278"/>
      <c r="D30" s="257">
        <v>0</v>
      </c>
      <c r="E30" s="257">
        <v>0</v>
      </c>
      <c r="F30" s="257">
        <v>0</v>
      </c>
      <c r="G30" s="258"/>
      <c r="H30" s="259">
        <v>0</v>
      </c>
      <c r="I30" s="257">
        <v>0</v>
      </c>
      <c r="J30" s="257">
        <v>0</v>
      </c>
      <c r="K30" s="260">
        <v>0</v>
      </c>
      <c r="L30" s="261"/>
    </row>
    <row r="31" spans="1:12" ht="12.75">
      <c r="A31" s="215" t="s">
        <v>403</v>
      </c>
      <c r="B31" s="255" t="s">
        <v>344</v>
      </c>
      <c r="C31" s="278"/>
      <c r="D31" s="257">
        <v>0</v>
      </c>
      <c r="E31" s="257">
        <v>0</v>
      </c>
      <c r="F31" s="257">
        <v>0</v>
      </c>
      <c r="G31" s="258"/>
      <c r="H31" s="259">
        <v>0</v>
      </c>
      <c r="I31" s="257">
        <v>0</v>
      </c>
      <c r="J31" s="257">
        <v>0</v>
      </c>
      <c r="K31" s="260">
        <v>0</v>
      </c>
      <c r="L31" s="261"/>
    </row>
    <row r="32" spans="1:12" ht="12.75">
      <c r="A32" s="215" t="s">
        <v>425</v>
      </c>
      <c r="B32" s="255" t="s">
        <v>345</v>
      </c>
      <c r="C32" s="278"/>
      <c r="D32" s="257">
        <v>0</v>
      </c>
      <c r="E32" s="257">
        <v>0</v>
      </c>
      <c r="F32" s="257">
        <v>0</v>
      </c>
      <c r="G32" s="258"/>
      <c r="H32" s="259">
        <v>0</v>
      </c>
      <c r="I32" s="257">
        <v>0</v>
      </c>
      <c r="J32" s="257">
        <v>0</v>
      </c>
      <c r="K32" s="260">
        <v>0</v>
      </c>
      <c r="L32" s="261"/>
    </row>
    <row r="33" spans="1:12" ht="12.75">
      <c r="A33" s="215" t="s">
        <v>426</v>
      </c>
      <c r="B33" s="255" t="s">
        <v>346</v>
      </c>
      <c r="C33" s="278"/>
      <c r="D33" s="257">
        <v>0</v>
      </c>
      <c r="E33" s="257">
        <v>0</v>
      </c>
      <c r="F33" s="257">
        <v>0</v>
      </c>
      <c r="G33" s="258"/>
      <c r="H33" s="259">
        <v>0</v>
      </c>
      <c r="I33" s="257">
        <v>0</v>
      </c>
      <c r="J33" s="257">
        <v>0</v>
      </c>
      <c r="K33" s="260">
        <v>0</v>
      </c>
      <c r="L33" s="261"/>
    </row>
    <row r="34" spans="1:12" ht="12.75">
      <c r="A34" s="215" t="s">
        <v>427</v>
      </c>
      <c r="B34" s="255" t="s">
        <v>347</v>
      </c>
      <c r="C34" s="256"/>
      <c r="D34" s="257">
        <v>0</v>
      </c>
      <c r="E34" s="257">
        <v>0</v>
      </c>
      <c r="F34" s="257">
        <v>0</v>
      </c>
      <c r="G34" s="258"/>
      <c r="H34" s="259">
        <v>0</v>
      </c>
      <c r="I34" s="257">
        <v>0</v>
      </c>
      <c r="J34" s="257">
        <v>0</v>
      </c>
      <c r="K34" s="260">
        <v>0</v>
      </c>
      <c r="L34" s="261"/>
    </row>
    <row r="35" spans="1:12" ht="12.75">
      <c r="A35" s="215" t="s">
        <v>428</v>
      </c>
      <c r="B35" s="255" t="s">
        <v>367</v>
      </c>
      <c r="C35" s="256"/>
      <c r="D35" s="257">
        <v>0</v>
      </c>
      <c r="E35" s="257">
        <v>0</v>
      </c>
      <c r="F35" s="257">
        <v>0</v>
      </c>
      <c r="G35" s="258"/>
      <c r="H35" s="259">
        <v>0</v>
      </c>
      <c r="I35" s="257">
        <v>0</v>
      </c>
      <c r="J35" s="257">
        <v>0</v>
      </c>
      <c r="K35" s="260">
        <v>0</v>
      </c>
      <c r="L35" s="261"/>
    </row>
    <row r="36" ht="8.25" customHeight="1">
      <c r="G36" s="279"/>
    </row>
    <row r="37" spans="1:12" ht="36.75" customHeight="1">
      <c r="A37" s="215"/>
      <c r="B37" s="280" t="s">
        <v>120</v>
      </c>
      <c r="C37" s="280"/>
      <c r="D37" s="230">
        <f>D2</f>
        <v>2007</v>
      </c>
      <c r="E37" s="230">
        <f>E2</f>
        <v>2008</v>
      </c>
      <c r="F37" s="230">
        <f>F2</f>
        <v>2009</v>
      </c>
      <c r="G37" s="281" t="s">
        <v>107</v>
      </c>
      <c r="H37" s="230">
        <f>H2</f>
        <v>2010</v>
      </c>
      <c r="I37" s="230">
        <f>I2</f>
        <v>2011</v>
      </c>
      <c r="J37" s="230">
        <f>J2</f>
        <v>2012</v>
      </c>
      <c r="K37" s="230">
        <f>K2</f>
        <v>2013</v>
      </c>
      <c r="L37" s="230" t="s">
        <v>108</v>
      </c>
    </row>
    <row r="38" spans="1:12" ht="12.75">
      <c r="A38" s="215" t="s">
        <v>429</v>
      </c>
      <c r="B38" s="255" t="s">
        <v>348</v>
      </c>
      <c r="C38" s="282"/>
      <c r="D38" s="236" t="e">
        <f>D28/D11</f>
        <v>#DIV/0!</v>
      </c>
      <c r="E38" s="236" t="e">
        <f aca="true" t="shared" si="0" ref="E38:K38">E28/E11</f>
        <v>#DIV/0!</v>
      </c>
      <c r="F38" s="236" t="e">
        <f t="shared" si="0"/>
        <v>#DIV/0!</v>
      </c>
      <c r="G38" s="237" t="e">
        <f>AVERAGE(D38:F38)</f>
        <v>#DIV/0!</v>
      </c>
      <c r="H38" s="236" t="e">
        <f t="shared" si="0"/>
        <v>#DIV/0!</v>
      </c>
      <c r="I38" s="236" t="e">
        <f t="shared" si="0"/>
        <v>#DIV/0!</v>
      </c>
      <c r="J38" s="236" t="e">
        <f t="shared" si="0"/>
        <v>#DIV/0!</v>
      </c>
      <c r="K38" s="236" t="e">
        <f t="shared" si="0"/>
        <v>#DIV/0!</v>
      </c>
      <c r="L38" s="237" t="e">
        <f>AVERAGE(I38:K38)</f>
        <v>#DIV/0!</v>
      </c>
    </row>
    <row r="39" spans="1:12" ht="12.75">
      <c r="A39" s="215" t="s">
        <v>430</v>
      </c>
      <c r="B39" s="255" t="s">
        <v>160</v>
      </c>
      <c r="C39" s="282"/>
      <c r="D39" s="236" t="e">
        <f>D9/D20</f>
        <v>#DIV/0!</v>
      </c>
      <c r="E39" s="236" t="e">
        <f aca="true" t="shared" si="1" ref="E39:K39">E9/E20</f>
        <v>#DIV/0!</v>
      </c>
      <c r="F39" s="236" t="e">
        <f t="shared" si="1"/>
        <v>#DIV/0!</v>
      </c>
      <c r="G39" s="237" t="e">
        <f>AVERAGE(D39:F39)</f>
        <v>#DIV/0!</v>
      </c>
      <c r="H39" s="236" t="e">
        <f t="shared" si="1"/>
        <v>#DIV/0!</v>
      </c>
      <c r="I39" s="236" t="e">
        <f t="shared" si="1"/>
        <v>#DIV/0!</v>
      </c>
      <c r="J39" s="236" t="e">
        <f t="shared" si="1"/>
        <v>#DIV/0!</v>
      </c>
      <c r="K39" s="236" t="e">
        <f t="shared" si="1"/>
        <v>#DIV/0!</v>
      </c>
      <c r="L39" s="237" t="e">
        <f>AVERAGE(I39:K39)</f>
        <v>#DIV/0!</v>
      </c>
    </row>
    <row r="40" spans="1:12" ht="12.75">
      <c r="A40" s="283" t="s">
        <v>431</v>
      </c>
      <c r="B40" s="284" t="s">
        <v>349</v>
      </c>
      <c r="C40" s="285"/>
      <c r="D40" s="236" t="e">
        <f>(D35/((C11+D11)/2))</f>
        <v>#DIV/0!</v>
      </c>
      <c r="E40" s="236" t="e">
        <f aca="true" t="shared" si="2" ref="E40:K40">(E35/((D11+E11)/2))</f>
        <v>#DIV/0!</v>
      </c>
      <c r="F40" s="236" t="e">
        <f t="shared" si="2"/>
        <v>#DIV/0!</v>
      </c>
      <c r="G40" s="237" t="e">
        <f>AVERAGE(D40:F40)</f>
        <v>#DIV/0!</v>
      </c>
      <c r="H40" s="236" t="e">
        <f>(H35/((F11+H11)/2))</f>
        <v>#DIV/0!</v>
      </c>
      <c r="I40" s="236" t="e">
        <f t="shared" si="2"/>
        <v>#DIV/0!</v>
      </c>
      <c r="J40" s="236" t="e">
        <f t="shared" si="2"/>
        <v>#DIV/0!</v>
      </c>
      <c r="K40" s="236" t="e">
        <f t="shared" si="2"/>
        <v>#DIV/0!</v>
      </c>
      <c r="L40" s="237" t="e">
        <f>AVERAGE(I40:K40)</f>
        <v>#DIV/0!</v>
      </c>
    </row>
    <row r="41" spans="1:12" ht="12.75">
      <c r="A41" s="215" t="s">
        <v>350</v>
      </c>
      <c r="B41" s="255" t="s">
        <v>161</v>
      </c>
      <c r="C41" s="282"/>
      <c r="D41" s="236" t="e">
        <f>D7/(D5+D6+D8)</f>
        <v>#DIV/0!</v>
      </c>
      <c r="E41" s="236" t="e">
        <f aca="true" t="shared" si="3" ref="E41:K41">E7/(E5+E6+E8)</f>
        <v>#DIV/0!</v>
      </c>
      <c r="F41" s="236" t="e">
        <f t="shared" si="3"/>
        <v>#DIV/0!</v>
      </c>
      <c r="G41" s="237" t="e">
        <f>AVERAGE(D41:F41)</f>
        <v>#DIV/0!</v>
      </c>
      <c r="H41" s="236" t="e">
        <f t="shared" si="3"/>
        <v>#DIV/0!</v>
      </c>
      <c r="I41" s="236" t="e">
        <f t="shared" si="3"/>
        <v>#DIV/0!</v>
      </c>
      <c r="J41" s="236" t="e">
        <f t="shared" si="3"/>
        <v>#DIV/0!</v>
      </c>
      <c r="K41" s="236" t="e">
        <f t="shared" si="3"/>
        <v>#DIV/0!</v>
      </c>
      <c r="L41" s="237" t="e">
        <f>AVERAGE(I41:K41)</f>
        <v>#DIV/0!</v>
      </c>
    </row>
  </sheetData>
  <sheetProtection/>
  <printOptions/>
  <pageMargins left="0.75" right="0.75" top="1" bottom="1" header="0.5" footer="0.5"/>
  <pageSetup fitToWidth="2" horizontalDpi="600" verticalDpi="600" orientation="portrait" scale="75" r:id="rId1"/>
  <headerFooter alignWithMargins="0">
    <oddHeader>&amp;C&amp;"Arial,Bold"&amp;18F2:  Financial Data Input Chart - Credit Union Applicants</oddHeader>
    <oddFooter>&amp;LFY 2011 CDFI Program FA Application Charts&amp;RChart &amp;A</oddFooter>
  </headerFooter>
  <colBreaks count="1" manualBreakCount="1">
    <brk id="7" max="65535" man="1"/>
  </colBreaks>
  <ignoredErrors>
    <ignoredError sqref="G38" evalError="1"/>
  </ignoredErrors>
</worksheet>
</file>

<file path=xl/worksheets/sheet14.xml><?xml version="1.0" encoding="utf-8"?>
<worksheet xmlns="http://schemas.openxmlformats.org/spreadsheetml/2006/main" xmlns:r="http://schemas.openxmlformats.org/officeDocument/2006/relationships">
  <dimension ref="A1:K40"/>
  <sheetViews>
    <sheetView zoomScalePageLayoutView="0" workbookViewId="0" topLeftCell="A1">
      <selection activeCell="D28" sqref="D28"/>
    </sheetView>
  </sheetViews>
  <sheetFormatPr defaultColWidth="9.140625" defaultRowHeight="12.75"/>
  <cols>
    <col min="1" max="1" width="2.7109375" style="204" customWidth="1"/>
    <col min="2" max="2" width="37.28125" style="242" customWidth="1"/>
    <col min="3" max="5" width="15.140625" style="206" customWidth="1"/>
    <col min="6" max="6" width="12.421875" style="138" customWidth="1"/>
    <col min="7" max="10" width="16.140625" style="206" customWidth="1"/>
    <col min="11" max="11" width="14.7109375" style="206" customWidth="1"/>
    <col min="12" max="12" width="15.7109375" style="206" customWidth="1"/>
    <col min="13" max="13" width="9.140625" style="206" customWidth="1"/>
    <col min="14" max="14" width="0" style="206" hidden="1" customWidth="1"/>
    <col min="15" max="16384" width="9.140625" style="206" customWidth="1"/>
  </cols>
  <sheetData>
    <row r="1" spans="6:7" ht="12.75">
      <c r="F1" s="207"/>
      <c r="G1" s="207"/>
    </row>
    <row r="2" spans="1:10" s="219" customFormat="1" ht="45" customHeight="1">
      <c r="A2" s="215"/>
      <c r="B2" s="216" t="s">
        <v>105</v>
      </c>
      <c r="C2" s="150">
        <f>D2-1</f>
        <v>2007</v>
      </c>
      <c r="D2" s="150">
        <f>E2-1</f>
        <v>2008</v>
      </c>
      <c r="E2" s="217">
        <v>2009</v>
      </c>
      <c r="F2" s="218"/>
      <c r="G2" s="150">
        <f>E2+1</f>
        <v>2010</v>
      </c>
      <c r="H2" s="150">
        <f>G2+1</f>
        <v>2011</v>
      </c>
      <c r="I2" s="150">
        <f>H2+1</f>
        <v>2012</v>
      </c>
      <c r="J2" s="150">
        <f>I2+1</f>
        <v>2013</v>
      </c>
    </row>
    <row r="3" spans="1:10" ht="12.75">
      <c r="A3" s="215"/>
      <c r="B3" s="248" t="s">
        <v>405</v>
      </c>
      <c r="C3" s="250"/>
      <c r="D3" s="250"/>
      <c r="E3" s="250"/>
      <c r="F3" s="286"/>
      <c r="G3" s="250"/>
      <c r="H3" s="250"/>
      <c r="I3" s="250"/>
      <c r="J3" s="250"/>
    </row>
    <row r="4" spans="1:10" ht="25.5">
      <c r="A4" s="215" t="s">
        <v>404</v>
      </c>
      <c r="B4" s="225" t="s">
        <v>125</v>
      </c>
      <c r="C4" s="223">
        <v>0</v>
      </c>
      <c r="D4" s="223">
        <v>0</v>
      </c>
      <c r="E4" s="223">
        <v>0</v>
      </c>
      <c r="F4" s="224"/>
      <c r="G4" s="223">
        <v>0</v>
      </c>
      <c r="H4" s="223">
        <v>0</v>
      </c>
      <c r="I4" s="223">
        <v>0</v>
      </c>
      <c r="J4" s="223">
        <v>0</v>
      </c>
    </row>
    <row r="5" spans="1:10" ht="12.75">
      <c r="A5" s="215" t="s">
        <v>382</v>
      </c>
      <c r="B5" s="225" t="s">
        <v>126</v>
      </c>
      <c r="C5" s="223">
        <v>0</v>
      </c>
      <c r="D5" s="223">
        <v>0</v>
      </c>
      <c r="E5" s="223">
        <v>0</v>
      </c>
      <c r="F5" s="224"/>
      <c r="G5" s="223">
        <v>0</v>
      </c>
      <c r="H5" s="223">
        <v>0</v>
      </c>
      <c r="I5" s="223">
        <v>0</v>
      </c>
      <c r="J5" s="223">
        <v>0</v>
      </c>
    </row>
    <row r="6" spans="1:10" ht="12.75">
      <c r="A6" s="287" t="s">
        <v>383</v>
      </c>
      <c r="B6" s="225" t="s">
        <v>152</v>
      </c>
      <c r="C6" s="223">
        <v>0</v>
      </c>
      <c r="D6" s="223">
        <v>0</v>
      </c>
      <c r="E6" s="223">
        <v>0</v>
      </c>
      <c r="F6" s="224"/>
      <c r="G6" s="223">
        <v>0</v>
      </c>
      <c r="H6" s="223">
        <v>0</v>
      </c>
      <c r="I6" s="223">
        <v>0</v>
      </c>
      <c r="J6" s="223">
        <v>0</v>
      </c>
    </row>
    <row r="7" spans="1:10" ht="25.5">
      <c r="A7" s="287" t="s">
        <v>384</v>
      </c>
      <c r="B7" s="225" t="s">
        <v>127</v>
      </c>
      <c r="C7" s="223">
        <v>0</v>
      </c>
      <c r="D7" s="223">
        <v>0</v>
      </c>
      <c r="E7" s="223">
        <v>0</v>
      </c>
      <c r="F7" s="224"/>
      <c r="G7" s="223">
        <v>0</v>
      </c>
      <c r="H7" s="223">
        <v>0</v>
      </c>
      <c r="I7" s="223">
        <v>0</v>
      </c>
      <c r="J7" s="223">
        <v>0</v>
      </c>
    </row>
    <row r="8" spans="1:10" ht="12.75">
      <c r="A8" s="287" t="s">
        <v>385</v>
      </c>
      <c r="B8" s="225" t="s">
        <v>122</v>
      </c>
      <c r="C8" s="223">
        <v>0</v>
      </c>
      <c r="D8" s="223">
        <v>0</v>
      </c>
      <c r="E8" s="223">
        <v>0</v>
      </c>
      <c r="F8" s="224"/>
      <c r="G8" s="223">
        <v>0</v>
      </c>
      <c r="H8" s="223">
        <v>0</v>
      </c>
      <c r="I8" s="223">
        <v>0</v>
      </c>
      <c r="J8" s="223">
        <v>0</v>
      </c>
    </row>
    <row r="9" spans="1:10" ht="12.75">
      <c r="A9" s="287" t="s">
        <v>386</v>
      </c>
      <c r="B9" s="225" t="s">
        <v>128</v>
      </c>
      <c r="C9" s="223">
        <v>0</v>
      </c>
      <c r="D9" s="223">
        <v>0</v>
      </c>
      <c r="E9" s="223">
        <v>0</v>
      </c>
      <c r="F9" s="224"/>
      <c r="G9" s="223">
        <v>0</v>
      </c>
      <c r="H9" s="223">
        <v>0</v>
      </c>
      <c r="I9" s="223">
        <v>0</v>
      </c>
      <c r="J9" s="223">
        <v>0</v>
      </c>
    </row>
    <row r="10" spans="1:10" ht="12.75">
      <c r="A10" s="287" t="s">
        <v>387</v>
      </c>
      <c r="B10" s="225" t="s">
        <v>129</v>
      </c>
      <c r="C10" s="223">
        <v>0</v>
      </c>
      <c r="D10" s="223">
        <v>0</v>
      </c>
      <c r="E10" s="223">
        <v>0</v>
      </c>
      <c r="F10" s="224"/>
      <c r="G10" s="223">
        <v>0</v>
      </c>
      <c r="H10" s="223">
        <v>0</v>
      </c>
      <c r="I10" s="223">
        <v>0</v>
      </c>
      <c r="J10" s="223">
        <v>0</v>
      </c>
    </row>
    <row r="11" spans="1:10" ht="12.75">
      <c r="A11" s="287" t="s">
        <v>388</v>
      </c>
      <c r="B11" s="225" t="s">
        <v>154</v>
      </c>
      <c r="C11" s="223">
        <v>0</v>
      </c>
      <c r="D11" s="223">
        <v>0</v>
      </c>
      <c r="E11" s="223">
        <v>0</v>
      </c>
      <c r="F11" s="224"/>
      <c r="G11" s="223">
        <v>0</v>
      </c>
      <c r="H11" s="223">
        <v>0</v>
      </c>
      <c r="I11" s="223">
        <v>0</v>
      </c>
      <c r="J11" s="223">
        <v>0</v>
      </c>
    </row>
    <row r="12" spans="1:10" ht="12.75">
      <c r="A12" s="287"/>
      <c r="B12" s="248" t="s">
        <v>407</v>
      </c>
      <c r="C12" s="250"/>
      <c r="D12" s="250"/>
      <c r="E12" s="250"/>
      <c r="F12" s="286"/>
      <c r="G12" s="250"/>
      <c r="H12" s="250"/>
      <c r="I12" s="250"/>
      <c r="J12" s="250"/>
    </row>
    <row r="13" spans="1:10" ht="12.75">
      <c r="A13" s="287" t="s">
        <v>389</v>
      </c>
      <c r="B13" s="225" t="s">
        <v>130</v>
      </c>
      <c r="C13" s="223">
        <v>0</v>
      </c>
      <c r="D13" s="223">
        <v>0</v>
      </c>
      <c r="E13" s="223">
        <v>0</v>
      </c>
      <c r="F13" s="224"/>
      <c r="G13" s="223">
        <v>0</v>
      </c>
      <c r="H13" s="223">
        <v>0</v>
      </c>
      <c r="I13" s="223">
        <v>0</v>
      </c>
      <c r="J13" s="223">
        <v>0</v>
      </c>
    </row>
    <row r="14" spans="1:10" ht="12.75">
      <c r="A14" s="287" t="s">
        <v>390</v>
      </c>
      <c r="B14" s="225" t="s">
        <v>131</v>
      </c>
      <c r="C14" s="223">
        <v>0</v>
      </c>
      <c r="D14" s="223">
        <v>0</v>
      </c>
      <c r="E14" s="223">
        <v>0</v>
      </c>
      <c r="F14" s="224"/>
      <c r="G14" s="223">
        <v>0</v>
      </c>
      <c r="H14" s="223">
        <v>0</v>
      </c>
      <c r="I14" s="223">
        <v>0</v>
      </c>
      <c r="J14" s="223">
        <v>0</v>
      </c>
    </row>
    <row r="15" spans="1:10" ht="12.75">
      <c r="A15" s="287" t="s">
        <v>391</v>
      </c>
      <c r="B15" s="225" t="s">
        <v>416</v>
      </c>
      <c r="C15" s="223">
        <v>0</v>
      </c>
      <c r="D15" s="223">
        <v>0</v>
      </c>
      <c r="E15" s="223">
        <v>0</v>
      </c>
      <c r="F15" s="224"/>
      <c r="G15" s="223">
        <v>0</v>
      </c>
      <c r="H15" s="223">
        <v>0</v>
      </c>
      <c r="I15" s="223">
        <v>0</v>
      </c>
      <c r="J15" s="223">
        <v>0</v>
      </c>
    </row>
    <row r="16" spans="1:10" ht="12.75">
      <c r="A16" s="287" t="s">
        <v>392</v>
      </c>
      <c r="B16" s="225" t="s">
        <v>132</v>
      </c>
      <c r="C16" s="223">
        <v>0</v>
      </c>
      <c r="D16" s="223">
        <v>0</v>
      </c>
      <c r="E16" s="223">
        <v>0</v>
      </c>
      <c r="F16" s="288"/>
      <c r="G16" s="223">
        <v>0</v>
      </c>
      <c r="H16" s="223">
        <v>0</v>
      </c>
      <c r="I16" s="223">
        <v>0</v>
      </c>
      <c r="J16" s="223">
        <v>0</v>
      </c>
    </row>
    <row r="17" spans="1:10" ht="12.75">
      <c r="A17" s="287" t="s">
        <v>424</v>
      </c>
      <c r="B17" s="225" t="s">
        <v>133</v>
      </c>
      <c r="C17" s="223">
        <v>0</v>
      </c>
      <c r="D17" s="223">
        <v>0</v>
      </c>
      <c r="E17" s="223">
        <v>0</v>
      </c>
      <c r="F17" s="288"/>
      <c r="G17" s="223">
        <v>0</v>
      </c>
      <c r="H17" s="223">
        <v>0</v>
      </c>
      <c r="I17" s="223">
        <v>0</v>
      </c>
      <c r="J17" s="223">
        <v>0</v>
      </c>
    </row>
    <row r="18" spans="1:10" ht="12.75">
      <c r="A18" s="287" t="s">
        <v>393</v>
      </c>
      <c r="B18" s="225" t="s">
        <v>134</v>
      </c>
      <c r="C18" s="223">
        <v>0</v>
      </c>
      <c r="D18" s="223">
        <v>0</v>
      </c>
      <c r="E18" s="223">
        <v>0</v>
      </c>
      <c r="F18" s="288"/>
      <c r="G18" s="223">
        <v>0</v>
      </c>
      <c r="H18" s="223">
        <v>0</v>
      </c>
      <c r="I18" s="223">
        <v>0</v>
      </c>
      <c r="J18" s="223">
        <v>0</v>
      </c>
    </row>
    <row r="19" spans="1:10" ht="12.75">
      <c r="A19" s="287"/>
      <c r="B19" s="248" t="s">
        <v>135</v>
      </c>
      <c r="C19" s="289"/>
      <c r="D19" s="289"/>
      <c r="E19" s="289"/>
      <c r="F19" s="290"/>
      <c r="G19" s="289"/>
      <c r="H19" s="289"/>
      <c r="I19" s="289"/>
      <c r="J19" s="289"/>
    </row>
    <row r="20" spans="1:10" ht="12.75">
      <c r="A20" s="287" t="s">
        <v>394</v>
      </c>
      <c r="B20" s="225" t="s">
        <v>136</v>
      </c>
      <c r="C20" s="223">
        <v>0</v>
      </c>
      <c r="D20" s="223">
        <v>0</v>
      </c>
      <c r="E20" s="223">
        <v>0</v>
      </c>
      <c r="F20" s="224"/>
      <c r="G20" s="223">
        <v>0</v>
      </c>
      <c r="H20" s="223">
        <v>0</v>
      </c>
      <c r="I20" s="223">
        <v>0</v>
      </c>
      <c r="J20" s="223">
        <v>0</v>
      </c>
    </row>
    <row r="21" spans="1:10" ht="12.75">
      <c r="A21" s="287" t="s">
        <v>395</v>
      </c>
      <c r="B21" s="225" t="s">
        <v>137</v>
      </c>
      <c r="C21" s="223">
        <v>0</v>
      </c>
      <c r="D21" s="223">
        <v>0</v>
      </c>
      <c r="E21" s="223">
        <v>0</v>
      </c>
      <c r="F21" s="224"/>
      <c r="G21" s="223">
        <v>0</v>
      </c>
      <c r="H21" s="223">
        <v>0</v>
      </c>
      <c r="I21" s="223">
        <v>0</v>
      </c>
      <c r="J21" s="223">
        <v>0</v>
      </c>
    </row>
    <row r="22" spans="1:10" ht="12.75">
      <c r="A22" s="287" t="s">
        <v>396</v>
      </c>
      <c r="B22" s="225" t="s">
        <v>138</v>
      </c>
      <c r="C22" s="223">
        <v>0</v>
      </c>
      <c r="D22" s="223">
        <v>0</v>
      </c>
      <c r="E22" s="223">
        <v>0</v>
      </c>
      <c r="F22" s="288"/>
      <c r="G22" s="223">
        <v>0</v>
      </c>
      <c r="H22" s="223">
        <v>0</v>
      </c>
      <c r="I22" s="223">
        <v>0</v>
      </c>
      <c r="J22" s="223">
        <v>0</v>
      </c>
    </row>
    <row r="23" spans="1:10" ht="12.75">
      <c r="A23" s="287" t="s">
        <v>397</v>
      </c>
      <c r="B23" s="225" t="s">
        <v>139</v>
      </c>
      <c r="C23" s="223">
        <v>0</v>
      </c>
      <c r="D23" s="223">
        <v>0</v>
      </c>
      <c r="E23" s="223">
        <v>0</v>
      </c>
      <c r="F23" s="224"/>
      <c r="G23" s="223">
        <v>0</v>
      </c>
      <c r="H23" s="223">
        <v>0</v>
      </c>
      <c r="I23" s="223">
        <v>0</v>
      </c>
      <c r="J23" s="223">
        <v>0</v>
      </c>
    </row>
    <row r="24" spans="1:10" ht="12.75">
      <c r="A24" s="287" t="s">
        <v>398</v>
      </c>
      <c r="B24" s="225" t="s">
        <v>140</v>
      </c>
      <c r="C24" s="223">
        <v>0</v>
      </c>
      <c r="D24" s="223">
        <v>0</v>
      </c>
      <c r="E24" s="223">
        <v>0</v>
      </c>
      <c r="F24" s="224"/>
      <c r="G24" s="223">
        <v>0</v>
      </c>
      <c r="H24" s="223">
        <v>0</v>
      </c>
      <c r="I24" s="223">
        <v>0</v>
      </c>
      <c r="J24" s="223">
        <v>0</v>
      </c>
    </row>
    <row r="25" spans="1:10" ht="12.75">
      <c r="A25" s="215" t="s">
        <v>399</v>
      </c>
      <c r="B25" s="225" t="s">
        <v>141</v>
      </c>
      <c r="C25" s="223">
        <v>0</v>
      </c>
      <c r="D25" s="223">
        <v>0</v>
      </c>
      <c r="E25" s="223">
        <v>0</v>
      </c>
      <c r="F25" s="224"/>
      <c r="G25" s="223">
        <v>0</v>
      </c>
      <c r="H25" s="223">
        <v>0</v>
      </c>
      <c r="I25" s="223">
        <v>0</v>
      </c>
      <c r="J25" s="223">
        <v>0</v>
      </c>
    </row>
    <row r="26" spans="1:10" ht="12.75">
      <c r="A26" s="215" t="s">
        <v>400</v>
      </c>
      <c r="B26" s="225" t="s">
        <v>142</v>
      </c>
      <c r="C26" s="223">
        <v>0</v>
      </c>
      <c r="D26" s="223">
        <v>0</v>
      </c>
      <c r="E26" s="223">
        <v>0</v>
      </c>
      <c r="F26" s="224"/>
      <c r="G26" s="223">
        <v>0</v>
      </c>
      <c r="H26" s="223">
        <v>0</v>
      </c>
      <c r="I26" s="223">
        <v>0</v>
      </c>
      <c r="J26" s="223">
        <v>0</v>
      </c>
    </row>
    <row r="27" spans="1:10" ht="12.75">
      <c r="A27" s="215"/>
      <c r="B27" s="248" t="s">
        <v>409</v>
      </c>
      <c r="C27" s="250"/>
      <c r="D27" s="250"/>
      <c r="E27" s="250"/>
      <c r="F27" s="286"/>
      <c r="G27" s="250"/>
      <c r="H27" s="250"/>
      <c r="I27" s="250"/>
      <c r="J27" s="250"/>
    </row>
    <row r="28" spans="1:10" ht="12.75">
      <c r="A28" s="215" t="s">
        <v>401</v>
      </c>
      <c r="B28" s="222" t="s">
        <v>343</v>
      </c>
      <c r="C28" s="223">
        <v>0</v>
      </c>
      <c r="D28" s="223">
        <v>0</v>
      </c>
      <c r="E28" s="223">
        <v>0</v>
      </c>
      <c r="F28" s="224"/>
      <c r="G28" s="223">
        <v>0</v>
      </c>
      <c r="H28" s="223">
        <v>0</v>
      </c>
      <c r="I28" s="223">
        <v>0</v>
      </c>
      <c r="J28" s="223">
        <v>0</v>
      </c>
    </row>
    <row r="29" spans="1:10" ht="12.75">
      <c r="A29" s="215" t="s">
        <v>402</v>
      </c>
      <c r="B29" s="222" t="s">
        <v>344</v>
      </c>
      <c r="C29" s="223">
        <v>0</v>
      </c>
      <c r="D29" s="223">
        <v>0</v>
      </c>
      <c r="E29" s="223">
        <v>0</v>
      </c>
      <c r="F29" s="224"/>
      <c r="G29" s="223">
        <v>0</v>
      </c>
      <c r="H29" s="223">
        <v>0</v>
      </c>
      <c r="I29" s="223">
        <v>0</v>
      </c>
      <c r="J29" s="223">
        <v>0</v>
      </c>
    </row>
    <row r="30" spans="1:10" ht="12.75">
      <c r="A30" s="215" t="s">
        <v>403</v>
      </c>
      <c r="B30" s="222" t="s">
        <v>345</v>
      </c>
      <c r="C30" s="223">
        <v>0</v>
      </c>
      <c r="D30" s="223">
        <v>0</v>
      </c>
      <c r="E30" s="223">
        <v>0</v>
      </c>
      <c r="F30" s="224"/>
      <c r="G30" s="223">
        <v>0</v>
      </c>
      <c r="H30" s="223">
        <v>0</v>
      </c>
      <c r="I30" s="223">
        <v>0</v>
      </c>
      <c r="J30" s="223">
        <v>0</v>
      </c>
    </row>
    <row r="31" spans="1:10" ht="12.75">
      <c r="A31" s="215" t="s">
        <v>425</v>
      </c>
      <c r="B31" s="222" t="s">
        <v>346</v>
      </c>
      <c r="C31" s="223">
        <v>0</v>
      </c>
      <c r="D31" s="223">
        <v>0</v>
      </c>
      <c r="E31" s="223">
        <v>0</v>
      </c>
      <c r="F31" s="224"/>
      <c r="G31" s="223">
        <v>0</v>
      </c>
      <c r="H31" s="223">
        <v>0</v>
      </c>
      <c r="I31" s="223">
        <v>0</v>
      </c>
      <c r="J31" s="223">
        <v>0</v>
      </c>
    </row>
    <row r="32" spans="1:11" ht="12.75">
      <c r="A32" s="215" t="s">
        <v>426</v>
      </c>
      <c r="B32" s="225" t="s">
        <v>347</v>
      </c>
      <c r="C32" s="223">
        <v>0</v>
      </c>
      <c r="D32" s="223">
        <v>0</v>
      </c>
      <c r="E32" s="223">
        <v>0</v>
      </c>
      <c r="F32" s="224"/>
      <c r="G32" s="223">
        <v>0</v>
      </c>
      <c r="H32" s="223">
        <v>0</v>
      </c>
      <c r="I32" s="223">
        <v>0</v>
      </c>
      <c r="J32" s="223">
        <v>0</v>
      </c>
      <c r="K32" s="218"/>
    </row>
    <row r="33" spans="1:11" ht="25.5">
      <c r="A33" s="215" t="s">
        <v>427</v>
      </c>
      <c r="B33" s="225" t="s">
        <v>143</v>
      </c>
      <c r="C33" s="223">
        <v>0</v>
      </c>
      <c r="D33" s="223">
        <v>0</v>
      </c>
      <c r="E33" s="223">
        <v>0</v>
      </c>
      <c r="F33" s="224"/>
      <c r="G33" s="223">
        <v>0</v>
      </c>
      <c r="H33" s="223">
        <v>0</v>
      </c>
      <c r="I33" s="223">
        <v>0</v>
      </c>
      <c r="J33" s="223">
        <v>0</v>
      </c>
      <c r="K33" s="291"/>
    </row>
    <row r="34" spans="1:11" ht="12.75">
      <c r="A34" s="215" t="s">
        <v>428</v>
      </c>
      <c r="B34" s="225" t="s">
        <v>144</v>
      </c>
      <c r="C34" s="223">
        <v>0</v>
      </c>
      <c r="D34" s="223">
        <v>0</v>
      </c>
      <c r="E34" s="223">
        <v>0</v>
      </c>
      <c r="F34" s="207"/>
      <c r="G34" s="223">
        <v>0</v>
      </c>
      <c r="H34" s="223">
        <v>0</v>
      </c>
      <c r="I34" s="223">
        <v>0</v>
      </c>
      <c r="J34" s="223">
        <v>0</v>
      </c>
      <c r="K34" s="291"/>
    </row>
    <row r="35" spans="1:11" s="294" customFormat="1" ht="13.5" customHeight="1">
      <c r="A35" s="292"/>
      <c r="B35" s="293"/>
      <c r="C35" s="218"/>
      <c r="D35" s="218"/>
      <c r="E35" s="218"/>
      <c r="F35" s="218"/>
      <c r="G35" s="218"/>
      <c r="H35" s="218"/>
      <c r="I35" s="218"/>
      <c r="J35" s="218"/>
      <c r="K35" s="291"/>
    </row>
    <row r="36" spans="1:11" ht="38.25" customHeight="1">
      <c r="A36" s="215"/>
      <c r="B36" s="229" t="s">
        <v>120</v>
      </c>
      <c r="C36" s="295">
        <f>C2</f>
        <v>2007</v>
      </c>
      <c r="D36" s="295">
        <f>D2</f>
        <v>2008</v>
      </c>
      <c r="E36" s="295">
        <f>E2</f>
        <v>2009</v>
      </c>
      <c r="F36" s="230" t="s">
        <v>107</v>
      </c>
      <c r="G36" s="295">
        <f>G2</f>
        <v>2010</v>
      </c>
      <c r="H36" s="295">
        <f>H2</f>
        <v>2011</v>
      </c>
      <c r="I36" s="295">
        <f>I2</f>
        <v>2012</v>
      </c>
      <c r="J36" s="295">
        <f>J2</f>
        <v>2013</v>
      </c>
      <c r="K36" s="230" t="s">
        <v>108</v>
      </c>
    </row>
    <row r="37" spans="1:11" ht="23.25" customHeight="1">
      <c r="A37" s="215" t="s">
        <v>429</v>
      </c>
      <c r="B37" s="296" t="s">
        <v>145</v>
      </c>
      <c r="C37" s="236" t="e">
        <f>C24/C9</f>
        <v>#DIV/0!</v>
      </c>
      <c r="D37" s="236" t="e">
        <f>D24/D9</f>
        <v>#DIV/0!</v>
      </c>
      <c r="E37" s="236" t="e">
        <f>E24/E9</f>
        <v>#DIV/0!</v>
      </c>
      <c r="F37" s="237" t="e">
        <f>AVERAGE(C37:E37)</f>
        <v>#DIV/0!</v>
      </c>
      <c r="G37" s="236" t="e">
        <f>G24/G9</f>
        <v>#DIV/0!</v>
      </c>
      <c r="H37" s="236" t="e">
        <f>H24/H9</f>
        <v>#DIV/0!</v>
      </c>
      <c r="I37" s="236" t="e">
        <f>I24/I9</f>
        <v>#DIV/0!</v>
      </c>
      <c r="J37" s="236" t="e">
        <f>J24/J9</f>
        <v>#DIV/0!</v>
      </c>
      <c r="K37" s="237" t="e">
        <f>AVERAGE(H37:J37)</f>
        <v>#DIV/0!</v>
      </c>
    </row>
    <row r="38" spans="1:11" ht="23.25" customHeight="1">
      <c r="A38" s="215" t="s">
        <v>430</v>
      </c>
      <c r="B38" s="296" t="s">
        <v>160</v>
      </c>
      <c r="C38" s="236" t="e">
        <f>C7/C14</f>
        <v>#DIV/0!</v>
      </c>
      <c r="D38" s="236" t="e">
        <f>D7/D14</f>
        <v>#DIV/0!</v>
      </c>
      <c r="E38" s="236" t="e">
        <f>E7/E14</f>
        <v>#DIV/0!</v>
      </c>
      <c r="F38" s="237" t="e">
        <f>AVERAGE(C38:E38)</f>
        <v>#DIV/0!</v>
      </c>
      <c r="G38" s="236" t="e">
        <f>G7/G14</f>
        <v>#DIV/0!</v>
      </c>
      <c r="H38" s="236" t="e">
        <f>H7/H14</f>
        <v>#DIV/0!</v>
      </c>
      <c r="I38" s="236" t="e">
        <f>I7/I14</f>
        <v>#DIV/0!</v>
      </c>
      <c r="J38" s="236" t="e">
        <f>J7/J14</f>
        <v>#DIV/0!</v>
      </c>
      <c r="K38" s="237" t="e">
        <f>AVERAGE(H38:J38)</f>
        <v>#DIV/0!</v>
      </c>
    </row>
    <row r="39" spans="1:11" ht="23.25" customHeight="1">
      <c r="A39" s="283" t="s">
        <v>431</v>
      </c>
      <c r="B39" s="296" t="s">
        <v>146</v>
      </c>
      <c r="C39" s="236" t="e">
        <f>C34/C9</f>
        <v>#DIV/0!</v>
      </c>
      <c r="D39" s="236" t="e">
        <f>D34/D9</f>
        <v>#DIV/0!</v>
      </c>
      <c r="E39" s="236" t="e">
        <f>E34/E9</f>
        <v>#DIV/0!</v>
      </c>
      <c r="F39" s="237" t="e">
        <f>AVERAGE(C39:E39)</f>
        <v>#DIV/0!</v>
      </c>
      <c r="G39" s="236" t="e">
        <f>G34/G9</f>
        <v>#DIV/0!</v>
      </c>
      <c r="H39" s="236" t="e">
        <f>H34/H9</f>
        <v>#DIV/0!</v>
      </c>
      <c r="I39" s="236" t="e">
        <f>I34/I9</f>
        <v>#DIV/0!</v>
      </c>
      <c r="J39" s="236" t="e">
        <f>J34/J9</f>
        <v>#DIV/0!</v>
      </c>
      <c r="K39" s="237" t="e">
        <f>AVERAGE(H39:J39)</f>
        <v>#DIV/0!</v>
      </c>
    </row>
    <row r="40" spans="1:11" ht="23.25" customHeight="1">
      <c r="A40" s="215" t="s">
        <v>350</v>
      </c>
      <c r="B40" s="296" t="s">
        <v>147</v>
      </c>
      <c r="C40" s="297" t="e">
        <f>(C18-C5)/C10</f>
        <v>#DIV/0!</v>
      </c>
      <c r="D40" s="297" t="e">
        <f>(D18-D5)/D10</f>
        <v>#DIV/0!</v>
      </c>
      <c r="E40" s="297" t="e">
        <f>(E18-E5)/E10</f>
        <v>#DIV/0!</v>
      </c>
      <c r="F40" s="237" t="e">
        <f>AVERAGE(C40:E40)</f>
        <v>#DIV/0!</v>
      </c>
      <c r="G40" s="297" t="e">
        <f>(G18-G5)/G10</f>
        <v>#DIV/0!</v>
      </c>
      <c r="H40" s="297" t="e">
        <f>(H18-H5)/H10</f>
        <v>#DIV/0!</v>
      </c>
      <c r="I40" s="297" t="e">
        <f>(I18-I5)/I10</f>
        <v>#DIV/0!</v>
      </c>
      <c r="J40" s="297" t="e">
        <f>(J18-J5)/J10</f>
        <v>#DIV/0!</v>
      </c>
      <c r="K40" s="237" t="e">
        <f>AVERAGE(H40:J40)</f>
        <v>#DIV/0!</v>
      </c>
    </row>
  </sheetData>
  <sheetProtection/>
  <printOptions/>
  <pageMargins left="0.75" right="0.75" top="1" bottom="1" header="0.5" footer="0.5"/>
  <pageSetup fitToWidth="2" horizontalDpi="600" verticalDpi="600" orientation="portrait" scale="75" r:id="rId1"/>
  <headerFooter alignWithMargins="0">
    <oddHeader>&amp;C&amp;"Arial,Bold"&amp;18F3:  Financial Data Input Chart - Bank/Thrift/ Holding Companies</oddHeader>
    <oddFooter>&amp;LFY 2011 CDFI Program FA Application Charts&amp;RChart &amp;A</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B1:Q25"/>
  <sheetViews>
    <sheetView zoomScale="75" zoomScaleNormal="75" zoomScalePageLayoutView="0" workbookViewId="0" topLeftCell="A1">
      <selection activeCell="T20" sqref="T20"/>
    </sheetView>
  </sheetViews>
  <sheetFormatPr defaultColWidth="9.140625" defaultRowHeight="12.75"/>
  <cols>
    <col min="1" max="2" width="2.7109375" style="141" customWidth="1"/>
    <col min="3" max="3" width="38.7109375" style="141" bestFit="1" customWidth="1"/>
    <col min="4" max="4" width="8.7109375" style="141" customWidth="1"/>
    <col min="5" max="5" width="12.7109375" style="141" customWidth="1"/>
    <col min="6" max="6" width="8.7109375" style="141" customWidth="1"/>
    <col min="7" max="7" width="12.7109375" style="141" customWidth="1"/>
    <col min="8" max="8" width="8.7109375" style="141" customWidth="1"/>
    <col min="9" max="9" width="12.7109375" style="141" customWidth="1"/>
    <col min="10" max="10" width="8.7109375" style="141" customWidth="1"/>
    <col min="11" max="12" width="12.7109375" style="141" customWidth="1"/>
    <col min="13" max="13" width="4.421875" style="141" customWidth="1"/>
    <col min="14" max="14" width="3.7109375" style="141" hidden="1" customWidth="1"/>
    <col min="15" max="15" width="11.421875" style="141" hidden="1" customWidth="1"/>
    <col min="16" max="17" width="9.140625" style="141" hidden="1" customWidth="1"/>
    <col min="18" max="18" width="0" style="141" hidden="1" customWidth="1"/>
    <col min="19" max="16384" width="9.140625" style="141" customWidth="1"/>
  </cols>
  <sheetData>
    <row r="1" spans="2:12" ht="27" thickBot="1">
      <c r="B1" s="740" t="s">
        <v>273</v>
      </c>
      <c r="C1" s="740"/>
      <c r="D1" s="740"/>
      <c r="E1" s="740"/>
      <c r="F1" s="740"/>
      <c r="G1" s="740"/>
      <c r="H1" s="740"/>
      <c r="I1" s="740"/>
      <c r="J1" s="740"/>
      <c r="K1" s="740"/>
      <c r="L1" s="740"/>
    </row>
    <row r="2" spans="2:12" ht="89.25" customHeight="1">
      <c r="B2" s="741" t="s">
        <v>10</v>
      </c>
      <c r="C2" s="742"/>
      <c r="D2" s="742"/>
      <c r="E2" s="742"/>
      <c r="F2" s="742"/>
      <c r="G2" s="742"/>
      <c r="H2" s="742"/>
      <c r="I2" s="742"/>
      <c r="J2" s="742"/>
      <c r="K2" s="742"/>
      <c r="L2" s="743"/>
    </row>
    <row r="3" spans="2:17" ht="15" customHeight="1">
      <c r="B3" s="746" t="s">
        <v>166</v>
      </c>
      <c r="C3" s="747"/>
      <c r="D3" s="744">
        <v>2009</v>
      </c>
      <c r="E3" s="744"/>
      <c r="F3" s="745">
        <f>+D3-1</f>
        <v>2008</v>
      </c>
      <c r="G3" s="745"/>
      <c r="H3" s="745">
        <f>+F3-1</f>
        <v>2007</v>
      </c>
      <c r="I3" s="745"/>
      <c r="J3" s="745">
        <f>+H3-1</f>
        <v>2006</v>
      </c>
      <c r="K3" s="745"/>
      <c r="L3" s="750" t="s">
        <v>286</v>
      </c>
      <c r="O3" s="760" t="s">
        <v>288</v>
      </c>
      <c r="Q3" s="298" t="e">
        <f>E5/P5*E7</f>
        <v>#DIV/0!</v>
      </c>
    </row>
    <row r="4" spans="2:17" ht="12.75" customHeight="1">
      <c r="B4" s="748"/>
      <c r="C4" s="749"/>
      <c r="D4" s="299" t="s">
        <v>377</v>
      </c>
      <c r="E4" s="299" t="s">
        <v>379</v>
      </c>
      <c r="F4" s="299" t="s">
        <v>377</v>
      </c>
      <c r="G4" s="299" t="s">
        <v>379</v>
      </c>
      <c r="H4" s="299" t="s">
        <v>377</v>
      </c>
      <c r="I4" s="299" t="s">
        <v>379</v>
      </c>
      <c r="J4" s="299" t="s">
        <v>377</v>
      </c>
      <c r="K4" s="299" t="s">
        <v>379</v>
      </c>
      <c r="L4" s="751"/>
      <c r="O4" s="761"/>
      <c r="P4" s="300" t="s">
        <v>287</v>
      </c>
      <c r="Q4" s="298" t="e">
        <f>G5/P5*G7</f>
        <v>#DIV/0!</v>
      </c>
    </row>
    <row r="5" spans="2:17" ht="19.5" customHeight="1">
      <c r="B5" s="301" t="s">
        <v>441</v>
      </c>
      <c r="C5" s="302" t="s">
        <v>375</v>
      </c>
      <c r="D5" s="303"/>
      <c r="E5" s="304"/>
      <c r="F5" s="305"/>
      <c r="G5" s="304"/>
      <c r="H5" s="305"/>
      <c r="I5" s="304"/>
      <c r="J5" s="305"/>
      <c r="K5" s="304"/>
      <c r="L5" s="751"/>
      <c r="O5" s="761"/>
      <c r="P5" s="306">
        <f>E5+G5+I5</f>
        <v>0</v>
      </c>
      <c r="Q5" s="307" t="e">
        <f>I5/P5*I7</f>
        <v>#DIV/0!</v>
      </c>
    </row>
    <row r="6" spans="2:17" ht="19.5" customHeight="1">
      <c r="B6" s="308" t="s">
        <v>442</v>
      </c>
      <c r="C6" s="302" t="s">
        <v>167</v>
      </c>
      <c r="D6" s="309"/>
      <c r="E6" s="310"/>
      <c r="F6" s="311"/>
      <c r="G6" s="312"/>
      <c r="H6" s="311"/>
      <c r="I6" s="312"/>
      <c r="J6" s="311"/>
      <c r="K6" s="312"/>
      <c r="L6" s="752"/>
      <c r="O6" s="762"/>
      <c r="Q6" s="313" t="e">
        <f>SUM(Q3:Q5)</f>
        <v>#DIV/0!</v>
      </c>
    </row>
    <row r="7" spans="2:12" ht="19.5" customHeight="1" thickBot="1">
      <c r="B7" s="314" t="s">
        <v>443</v>
      </c>
      <c r="C7" s="315" t="s">
        <v>171</v>
      </c>
      <c r="D7" s="316">
        <f aca="true" t="shared" si="0" ref="D7:K7">IF(D5=0,0,D6/D5)</f>
        <v>0</v>
      </c>
      <c r="E7" s="316">
        <f t="shared" si="0"/>
        <v>0</v>
      </c>
      <c r="F7" s="316">
        <f t="shared" si="0"/>
        <v>0</v>
      </c>
      <c r="G7" s="316">
        <f t="shared" si="0"/>
        <v>0</v>
      </c>
      <c r="H7" s="316">
        <f t="shared" si="0"/>
        <v>0</v>
      </c>
      <c r="I7" s="316">
        <f t="shared" si="0"/>
        <v>0</v>
      </c>
      <c r="J7" s="316">
        <f t="shared" si="0"/>
        <v>0</v>
      </c>
      <c r="K7" s="316">
        <f t="shared" si="0"/>
        <v>0</v>
      </c>
      <c r="L7" s="317" t="e">
        <f>Q6</f>
        <v>#DIV/0!</v>
      </c>
    </row>
    <row r="8" spans="2:17" ht="15" customHeight="1">
      <c r="B8" s="734" t="s">
        <v>172</v>
      </c>
      <c r="C8" s="735"/>
      <c r="D8" s="738">
        <v>2009</v>
      </c>
      <c r="E8" s="738"/>
      <c r="F8" s="739">
        <f>+D8-1</f>
        <v>2008</v>
      </c>
      <c r="G8" s="739"/>
      <c r="H8" s="739">
        <f>+F8-1</f>
        <v>2007</v>
      </c>
      <c r="I8" s="739"/>
      <c r="J8" s="739">
        <f>+H8-1</f>
        <v>2006</v>
      </c>
      <c r="K8" s="739"/>
      <c r="L8" s="750" t="s">
        <v>286</v>
      </c>
      <c r="Q8" s="298" t="e">
        <f>E10/P10*E12</f>
        <v>#DIV/0!</v>
      </c>
    </row>
    <row r="9" spans="2:17" s="319" customFormat="1" ht="15.75">
      <c r="B9" s="736"/>
      <c r="C9" s="737"/>
      <c r="D9" s="299" t="s">
        <v>377</v>
      </c>
      <c r="E9" s="299" t="s">
        <v>379</v>
      </c>
      <c r="F9" s="299" t="s">
        <v>377</v>
      </c>
      <c r="G9" s="299" t="s">
        <v>379</v>
      </c>
      <c r="H9" s="299" t="s">
        <v>377</v>
      </c>
      <c r="I9" s="299" t="s">
        <v>379</v>
      </c>
      <c r="J9" s="299" t="s">
        <v>377</v>
      </c>
      <c r="K9" s="299" t="s">
        <v>379</v>
      </c>
      <c r="L9" s="751"/>
      <c r="M9" s="318"/>
      <c r="P9" s="300" t="s">
        <v>287</v>
      </c>
      <c r="Q9" s="298" t="e">
        <f>G10/P10*G12</f>
        <v>#DIV/0!</v>
      </c>
    </row>
    <row r="10" spans="2:17" s="319" customFormat="1" ht="19.5" customHeight="1">
      <c r="B10" s="320" t="s">
        <v>441</v>
      </c>
      <c r="C10" s="302" t="s">
        <v>375</v>
      </c>
      <c r="D10" s="303"/>
      <c r="E10" s="304"/>
      <c r="F10" s="305"/>
      <c r="G10" s="304"/>
      <c r="H10" s="305"/>
      <c r="I10" s="304"/>
      <c r="J10" s="305"/>
      <c r="K10" s="304"/>
      <c r="L10" s="751"/>
      <c r="M10" s="318"/>
      <c r="P10" s="306">
        <f>E10+G10+I10</f>
        <v>0</v>
      </c>
      <c r="Q10" s="307" t="e">
        <f>I10/P10*I12</f>
        <v>#DIV/0!</v>
      </c>
    </row>
    <row r="11" spans="2:17" s="319" customFormat="1" ht="19.5" customHeight="1">
      <c r="B11" s="321" t="s">
        <v>442</v>
      </c>
      <c r="C11" s="302" t="s">
        <v>167</v>
      </c>
      <c r="D11" s="309"/>
      <c r="E11" s="310"/>
      <c r="F11" s="311"/>
      <c r="G11" s="312"/>
      <c r="H11" s="311"/>
      <c r="I11" s="312"/>
      <c r="J11" s="311"/>
      <c r="K11" s="312"/>
      <c r="L11" s="752"/>
      <c r="M11" s="318"/>
      <c r="P11" s="141"/>
      <c r="Q11" s="313" t="e">
        <f>SUM(Q8:Q10)</f>
        <v>#DIV/0!</v>
      </c>
    </row>
    <row r="12" spans="2:17" ht="19.5" customHeight="1" thickBot="1">
      <c r="B12" s="322" t="s">
        <v>443</v>
      </c>
      <c r="C12" s="315" t="s">
        <v>171</v>
      </c>
      <c r="D12" s="316">
        <f aca="true" t="shared" si="1" ref="D12:K12">IF(D10=0,0,D11/D10)</f>
        <v>0</v>
      </c>
      <c r="E12" s="316">
        <f t="shared" si="1"/>
        <v>0</v>
      </c>
      <c r="F12" s="316">
        <f t="shared" si="1"/>
        <v>0</v>
      </c>
      <c r="G12" s="316">
        <f t="shared" si="1"/>
        <v>0</v>
      </c>
      <c r="H12" s="316">
        <f t="shared" si="1"/>
        <v>0</v>
      </c>
      <c r="I12" s="316">
        <f t="shared" si="1"/>
        <v>0</v>
      </c>
      <c r="J12" s="316">
        <f t="shared" si="1"/>
        <v>0</v>
      </c>
      <c r="K12" s="316">
        <f t="shared" si="1"/>
        <v>0</v>
      </c>
      <c r="L12" s="317" t="e">
        <f>Q11</f>
        <v>#DIV/0!</v>
      </c>
      <c r="P12" s="319"/>
      <c r="Q12" s="323"/>
    </row>
    <row r="13" spans="2:17" ht="15" customHeight="1">
      <c r="B13" s="734" t="s">
        <v>172</v>
      </c>
      <c r="C13" s="735"/>
      <c r="D13" s="738">
        <v>2009</v>
      </c>
      <c r="E13" s="738"/>
      <c r="F13" s="739">
        <f>+D13-1</f>
        <v>2008</v>
      </c>
      <c r="G13" s="739"/>
      <c r="H13" s="739">
        <f>+F13-1</f>
        <v>2007</v>
      </c>
      <c r="I13" s="739"/>
      <c r="J13" s="739">
        <f>+H13-1</f>
        <v>2006</v>
      </c>
      <c r="K13" s="739"/>
      <c r="L13" s="750" t="s">
        <v>286</v>
      </c>
      <c r="Q13" s="298" t="e">
        <f>E15/P15*E17</f>
        <v>#DIV/0!</v>
      </c>
    </row>
    <row r="14" spans="2:17" ht="15.75">
      <c r="B14" s="736"/>
      <c r="C14" s="737"/>
      <c r="D14" s="299" t="s">
        <v>377</v>
      </c>
      <c r="E14" s="299" t="s">
        <v>379</v>
      </c>
      <c r="F14" s="299" t="s">
        <v>377</v>
      </c>
      <c r="G14" s="299" t="s">
        <v>379</v>
      </c>
      <c r="H14" s="299" t="s">
        <v>377</v>
      </c>
      <c r="I14" s="299" t="s">
        <v>379</v>
      </c>
      <c r="J14" s="299" t="s">
        <v>377</v>
      </c>
      <c r="K14" s="299" t="s">
        <v>379</v>
      </c>
      <c r="L14" s="751"/>
      <c r="P14" s="300" t="s">
        <v>287</v>
      </c>
      <c r="Q14" s="298" t="e">
        <f>G15/P15*G17</f>
        <v>#DIV/0!</v>
      </c>
    </row>
    <row r="15" spans="2:17" s="319" customFormat="1" ht="19.5" customHeight="1">
      <c r="B15" s="324" t="s">
        <v>441</v>
      </c>
      <c r="C15" s="325" t="s">
        <v>375</v>
      </c>
      <c r="D15" s="303"/>
      <c r="E15" s="304"/>
      <c r="F15" s="305"/>
      <c r="G15" s="304"/>
      <c r="H15" s="305"/>
      <c r="I15" s="304"/>
      <c r="J15" s="305"/>
      <c r="K15" s="304"/>
      <c r="L15" s="751"/>
      <c r="M15" s="318"/>
      <c r="P15" s="306">
        <f>E15+G15+I15</f>
        <v>0</v>
      </c>
      <c r="Q15" s="307" t="e">
        <f>I15/P15*I17</f>
        <v>#DIV/0!</v>
      </c>
    </row>
    <row r="16" spans="2:17" s="319" customFormat="1" ht="19.5" customHeight="1">
      <c r="B16" s="321" t="s">
        <v>442</v>
      </c>
      <c r="C16" s="302" t="s">
        <v>167</v>
      </c>
      <c r="D16" s="309"/>
      <c r="E16" s="310"/>
      <c r="F16" s="311"/>
      <c r="G16" s="312"/>
      <c r="H16" s="311"/>
      <c r="I16" s="312"/>
      <c r="J16" s="311"/>
      <c r="K16" s="312"/>
      <c r="L16" s="752"/>
      <c r="M16" s="318"/>
      <c r="P16" s="141"/>
      <c r="Q16" s="313" t="e">
        <f>SUM(Q13:Q15)</f>
        <v>#DIV/0!</v>
      </c>
    </row>
    <row r="17" spans="2:13" s="319" customFormat="1" ht="19.5" customHeight="1" thickBot="1">
      <c r="B17" s="322" t="s">
        <v>443</v>
      </c>
      <c r="C17" s="315" t="s">
        <v>171</v>
      </c>
      <c r="D17" s="316">
        <f aca="true" t="shared" si="2" ref="D17:K17">IF(D15=0,0,D16/D15)</f>
        <v>0</v>
      </c>
      <c r="E17" s="316">
        <f t="shared" si="2"/>
        <v>0</v>
      </c>
      <c r="F17" s="316">
        <f t="shared" si="2"/>
        <v>0</v>
      </c>
      <c r="G17" s="316">
        <f t="shared" si="2"/>
        <v>0</v>
      </c>
      <c r="H17" s="316">
        <f t="shared" si="2"/>
        <v>0</v>
      </c>
      <c r="I17" s="316">
        <f t="shared" si="2"/>
        <v>0</v>
      </c>
      <c r="J17" s="316">
        <f t="shared" si="2"/>
        <v>0</v>
      </c>
      <c r="K17" s="316">
        <f t="shared" si="2"/>
        <v>0</v>
      </c>
      <c r="L17" s="317" t="e">
        <f>Q16</f>
        <v>#DIV/0!</v>
      </c>
      <c r="M17" s="318"/>
    </row>
    <row r="18" spans="2:17" ht="13.5" thickBot="1">
      <c r="B18" s="326"/>
      <c r="C18" s="326"/>
      <c r="D18" s="327"/>
      <c r="E18" s="328"/>
      <c r="F18" s="329"/>
      <c r="G18" s="330"/>
      <c r="H18" s="329"/>
      <c r="I18" s="330"/>
      <c r="J18" s="329"/>
      <c r="K18" s="330"/>
      <c r="L18" s="331"/>
      <c r="P18" s="319"/>
      <c r="Q18" s="319"/>
    </row>
    <row r="19" spans="2:17" s="333" customFormat="1" ht="35.25" customHeight="1">
      <c r="B19" s="754" t="s">
        <v>180</v>
      </c>
      <c r="C19" s="755"/>
      <c r="D19" s="756">
        <v>2009</v>
      </c>
      <c r="E19" s="756"/>
      <c r="F19" s="753">
        <f>+D19-1</f>
        <v>2008</v>
      </c>
      <c r="G19" s="753"/>
      <c r="H19" s="753">
        <f>+F19-1</f>
        <v>2007</v>
      </c>
      <c r="I19" s="753"/>
      <c r="J19" s="753">
        <f>+H19-1</f>
        <v>2006</v>
      </c>
      <c r="K19" s="753"/>
      <c r="L19" s="332" t="s">
        <v>381</v>
      </c>
      <c r="P19" s="319"/>
      <c r="Q19" s="323"/>
    </row>
    <row r="20" spans="2:17" ht="19.5" customHeight="1">
      <c r="B20" s="334" t="s">
        <v>441</v>
      </c>
      <c r="C20" s="335" t="s">
        <v>174</v>
      </c>
      <c r="D20" s="757"/>
      <c r="E20" s="757"/>
      <c r="F20" s="757"/>
      <c r="G20" s="757"/>
      <c r="H20" s="757"/>
      <c r="I20" s="757"/>
      <c r="J20" s="757"/>
      <c r="K20" s="757"/>
      <c r="L20" s="336"/>
      <c r="P20" s="337"/>
      <c r="Q20" s="323"/>
    </row>
    <row r="21" spans="2:17" ht="19.5" customHeight="1">
      <c r="B21" s="334" t="s">
        <v>442</v>
      </c>
      <c r="C21" s="335" t="s">
        <v>175</v>
      </c>
      <c r="D21" s="757"/>
      <c r="E21" s="757"/>
      <c r="F21" s="757"/>
      <c r="G21" s="757"/>
      <c r="H21" s="757"/>
      <c r="I21" s="757"/>
      <c r="J21" s="757"/>
      <c r="K21" s="757"/>
      <c r="L21" s="338"/>
      <c r="P21" s="339"/>
      <c r="Q21" s="323"/>
    </row>
    <row r="22" spans="2:17" ht="19.5" customHeight="1">
      <c r="B22" s="334" t="s">
        <v>443</v>
      </c>
      <c r="C22" s="335" t="s">
        <v>176</v>
      </c>
      <c r="D22" s="758">
        <f>IF(D20=0,0,D21/D20)</f>
        <v>0</v>
      </c>
      <c r="E22" s="758"/>
      <c r="F22" s="758">
        <f>IF(F20=0,0,F21/F20)</f>
        <v>0</v>
      </c>
      <c r="G22" s="758"/>
      <c r="H22" s="758">
        <f>IF(H20=0,0,H21/H20)</f>
        <v>0</v>
      </c>
      <c r="I22" s="758"/>
      <c r="J22" s="758">
        <f>IF(J20=0,0,J21/J20)</f>
        <v>0</v>
      </c>
      <c r="K22" s="758"/>
      <c r="L22" s="340">
        <f>AVERAGE(D22,F22,H22)</f>
        <v>0</v>
      </c>
      <c r="P22" s="319"/>
      <c r="Q22" s="341"/>
    </row>
    <row r="23" spans="2:12" ht="19.5" customHeight="1">
      <c r="B23" s="334" t="s">
        <v>444</v>
      </c>
      <c r="C23" s="335" t="s">
        <v>177</v>
      </c>
      <c r="D23" s="757"/>
      <c r="E23" s="757"/>
      <c r="F23" s="757"/>
      <c r="G23" s="757"/>
      <c r="H23" s="757"/>
      <c r="I23" s="757"/>
      <c r="J23" s="757"/>
      <c r="K23" s="757"/>
      <c r="L23" s="336"/>
    </row>
    <row r="24" spans="2:12" ht="19.5" customHeight="1">
      <c r="B24" s="334" t="s">
        <v>445</v>
      </c>
      <c r="C24" s="335" t="s">
        <v>178</v>
      </c>
      <c r="D24" s="757"/>
      <c r="E24" s="757"/>
      <c r="F24" s="757"/>
      <c r="G24" s="757"/>
      <c r="H24" s="757"/>
      <c r="I24" s="757"/>
      <c r="J24" s="757"/>
      <c r="K24" s="757"/>
      <c r="L24" s="338"/>
    </row>
    <row r="25" spans="2:12" ht="19.5" customHeight="1" thickBot="1">
      <c r="B25" s="342" t="s">
        <v>446</v>
      </c>
      <c r="C25" s="343" t="s">
        <v>179</v>
      </c>
      <c r="D25" s="759">
        <f>IF(D20=0,0,(+D23+D24)/D20)</f>
        <v>0</v>
      </c>
      <c r="E25" s="759"/>
      <c r="F25" s="759">
        <f>IF(F20=0,0,(+F23+F24)/F20)</f>
        <v>0</v>
      </c>
      <c r="G25" s="759"/>
      <c r="H25" s="759">
        <f>IF(H20=0,0,(+H23+H24)/H20)</f>
        <v>0</v>
      </c>
      <c r="I25" s="759"/>
      <c r="J25" s="759">
        <f>IF(J20=0,0,(+J23+J24)/J20)</f>
        <v>0</v>
      </c>
      <c r="K25" s="759"/>
      <c r="L25" s="344">
        <f>AVERAGE(D25,F25,H25)</f>
        <v>0</v>
      </c>
    </row>
  </sheetData>
  <sheetProtection/>
  <mergeCells count="52">
    <mergeCell ref="F13:G13"/>
    <mergeCell ref="O3:O6"/>
    <mergeCell ref="H13:I13"/>
    <mergeCell ref="J13:K13"/>
    <mergeCell ref="L13:L16"/>
    <mergeCell ref="L8:L11"/>
    <mergeCell ref="H8:I8"/>
    <mergeCell ref="J8:K8"/>
    <mergeCell ref="F24:G24"/>
    <mergeCell ref="H24:I24"/>
    <mergeCell ref="J24:K24"/>
    <mergeCell ref="D23:E23"/>
    <mergeCell ref="F23:G23"/>
    <mergeCell ref="H23:I23"/>
    <mergeCell ref="D22:E22"/>
    <mergeCell ref="F22:G22"/>
    <mergeCell ref="H22:I22"/>
    <mergeCell ref="J22:K22"/>
    <mergeCell ref="D25:E25"/>
    <mergeCell ref="F25:G25"/>
    <mergeCell ref="H25:I25"/>
    <mergeCell ref="J25:K25"/>
    <mergeCell ref="J23:K23"/>
    <mergeCell ref="D24:E24"/>
    <mergeCell ref="F20:G20"/>
    <mergeCell ref="H20:I20"/>
    <mergeCell ref="D20:E20"/>
    <mergeCell ref="J20:K20"/>
    <mergeCell ref="D21:E21"/>
    <mergeCell ref="F21:G21"/>
    <mergeCell ref="H21:I21"/>
    <mergeCell ref="J21:K21"/>
    <mergeCell ref="B3:C4"/>
    <mergeCell ref="L3:L6"/>
    <mergeCell ref="F19:G19"/>
    <mergeCell ref="H19:I19"/>
    <mergeCell ref="J19:K19"/>
    <mergeCell ref="B19:C19"/>
    <mergeCell ref="D19:E19"/>
    <mergeCell ref="B13:C13"/>
    <mergeCell ref="B14:C14"/>
    <mergeCell ref="D13:E13"/>
    <mergeCell ref="B8:C8"/>
    <mergeCell ref="B9:C9"/>
    <mergeCell ref="D8:E8"/>
    <mergeCell ref="F8:G8"/>
    <mergeCell ref="B1:L1"/>
    <mergeCell ref="B2:L2"/>
    <mergeCell ref="D3:E3"/>
    <mergeCell ref="F3:G3"/>
    <mergeCell ref="H3:I3"/>
    <mergeCell ref="J3:K3"/>
  </mergeCells>
  <printOptions horizontalCentered="1"/>
  <pageMargins left="0.25" right="0.25" top="0.5" bottom="0.75" header="0.25" footer="0.25"/>
  <pageSetup horizontalDpi="600" verticalDpi="600" orientation="landscape" scale="95" r:id="rId3"/>
  <headerFooter alignWithMargins="0">
    <oddFooter>&amp;LFY 2011 CDFI Program FA Application Charts&amp;RChart &amp;A</oddFooter>
  </headerFooter>
  <legacyDrawing r:id="rId2"/>
</worksheet>
</file>

<file path=xl/worksheets/sheet16.xml><?xml version="1.0" encoding="utf-8"?>
<worksheet xmlns="http://schemas.openxmlformats.org/spreadsheetml/2006/main" xmlns:r="http://schemas.openxmlformats.org/officeDocument/2006/relationships">
  <dimension ref="B1:K12"/>
  <sheetViews>
    <sheetView zoomScalePageLayoutView="0" workbookViewId="0" topLeftCell="A1">
      <selection activeCell="H14" sqref="H14"/>
    </sheetView>
  </sheetViews>
  <sheetFormatPr defaultColWidth="9.140625" defaultRowHeight="12.75"/>
  <cols>
    <col min="1" max="1" width="2.7109375" style="2" customWidth="1"/>
    <col min="2" max="2" width="2.57421875" style="8" customWidth="1"/>
    <col min="3" max="3" width="30.7109375" style="9" customWidth="1"/>
    <col min="4" max="4" width="9.140625" style="2" bestFit="1" customWidth="1"/>
    <col min="5" max="5" width="12.7109375" style="2" customWidth="1"/>
    <col min="6" max="6" width="9.140625" style="2" bestFit="1" customWidth="1"/>
    <col min="7" max="7" width="12.7109375" style="2" customWidth="1"/>
    <col min="8" max="8" width="9.140625" style="2" bestFit="1" customWidth="1"/>
    <col min="9" max="9" width="12.7109375" style="2" customWidth="1"/>
    <col min="10" max="10" width="9.140625" style="2" bestFit="1" customWidth="1"/>
    <col min="11" max="11" width="12.7109375" style="2" customWidth="1"/>
    <col min="12" max="16384" width="9.140625" style="2" customWidth="1"/>
  </cols>
  <sheetData>
    <row r="1" spans="2:11" s="1" customFormat="1" ht="20.25">
      <c r="B1" s="764" t="s">
        <v>272</v>
      </c>
      <c r="C1" s="764"/>
      <c r="D1" s="764"/>
      <c r="E1" s="764"/>
      <c r="F1" s="764"/>
      <c r="G1" s="764"/>
      <c r="H1" s="764"/>
      <c r="I1" s="764"/>
      <c r="J1" s="764"/>
      <c r="K1" s="764"/>
    </row>
    <row r="2" spans="2:11" ht="60" customHeight="1">
      <c r="B2" s="765" t="s">
        <v>165</v>
      </c>
      <c r="C2" s="766"/>
      <c r="D2" s="766"/>
      <c r="E2" s="766"/>
      <c r="F2" s="766"/>
      <c r="G2" s="766"/>
      <c r="H2" s="766"/>
      <c r="I2" s="766"/>
      <c r="J2" s="766"/>
      <c r="K2" s="767"/>
    </row>
    <row r="3" spans="2:11" s="4" customFormat="1" ht="42.75" customHeight="1">
      <c r="B3" s="770" t="s">
        <v>436</v>
      </c>
      <c r="C3" s="771"/>
      <c r="D3" s="768">
        <f>+F3-1</f>
        <v>2006</v>
      </c>
      <c r="E3" s="768"/>
      <c r="F3" s="768">
        <f>+H3-1</f>
        <v>2007</v>
      </c>
      <c r="G3" s="768"/>
      <c r="H3" s="768">
        <f>+J3-1</f>
        <v>2008</v>
      </c>
      <c r="I3" s="768"/>
      <c r="J3" s="769">
        <v>2009</v>
      </c>
      <c r="K3" s="769"/>
    </row>
    <row r="4" spans="2:11" s="5" customFormat="1" ht="25.5">
      <c r="B4" s="772"/>
      <c r="C4" s="773"/>
      <c r="D4" s="3" t="s">
        <v>410</v>
      </c>
      <c r="E4" s="3" t="s">
        <v>413</v>
      </c>
      <c r="F4" s="3" t="s">
        <v>410</v>
      </c>
      <c r="G4" s="3" t="s">
        <v>413</v>
      </c>
      <c r="H4" s="3" t="s">
        <v>410</v>
      </c>
      <c r="I4" s="3" t="s">
        <v>413</v>
      </c>
      <c r="J4" s="3" t="s">
        <v>410</v>
      </c>
      <c r="K4" s="3" t="s">
        <v>413</v>
      </c>
    </row>
    <row r="5" spans="2:11" ht="45">
      <c r="B5" s="15" t="s">
        <v>441</v>
      </c>
      <c r="C5" s="6" t="s">
        <v>163</v>
      </c>
      <c r="D5" s="10"/>
      <c r="E5" s="11">
        <v>0</v>
      </c>
      <c r="F5" s="10"/>
      <c r="G5" s="11">
        <v>0</v>
      </c>
      <c r="H5" s="12"/>
      <c r="I5" s="11">
        <v>0</v>
      </c>
      <c r="J5" s="10"/>
      <c r="K5" s="11">
        <v>0</v>
      </c>
    </row>
    <row r="6" spans="2:11" ht="37.5" customHeight="1">
      <c r="B6" s="15" t="s">
        <v>442</v>
      </c>
      <c r="C6" s="6" t="s">
        <v>181</v>
      </c>
      <c r="D6" s="10"/>
      <c r="E6" s="11">
        <v>0</v>
      </c>
      <c r="F6" s="10"/>
      <c r="G6" s="11">
        <v>0</v>
      </c>
      <c r="H6" s="12"/>
      <c r="I6" s="11">
        <v>0</v>
      </c>
      <c r="J6" s="10"/>
      <c r="K6" s="11">
        <v>0</v>
      </c>
    </row>
    <row r="7" spans="2:11" ht="36.75" customHeight="1">
      <c r="B7" s="15" t="s">
        <v>443</v>
      </c>
      <c r="C7" s="6" t="s">
        <v>291</v>
      </c>
      <c r="D7" s="10"/>
      <c r="E7" s="11">
        <v>0</v>
      </c>
      <c r="F7" s="10"/>
      <c r="G7" s="11">
        <v>0</v>
      </c>
      <c r="H7" s="12"/>
      <c r="I7" s="11">
        <v>0</v>
      </c>
      <c r="J7" s="10"/>
      <c r="K7" s="11">
        <v>0</v>
      </c>
    </row>
    <row r="8" spans="2:11" ht="21.75" customHeight="1">
      <c r="B8" s="15" t="s">
        <v>444</v>
      </c>
      <c r="C8" s="6" t="s">
        <v>439</v>
      </c>
      <c r="D8" s="26"/>
      <c r="E8" s="11">
        <v>0</v>
      </c>
      <c r="F8" s="26"/>
      <c r="G8" s="11">
        <v>0</v>
      </c>
      <c r="H8" s="27"/>
      <c r="I8" s="11">
        <v>0</v>
      </c>
      <c r="J8" s="26"/>
      <c r="K8" s="11">
        <v>0</v>
      </c>
    </row>
    <row r="9" spans="2:11" ht="26.25" customHeight="1">
      <c r="B9" s="15" t="s">
        <v>445</v>
      </c>
      <c r="C9" s="6" t="s">
        <v>440</v>
      </c>
      <c r="D9" s="14"/>
      <c r="E9" s="11">
        <v>0</v>
      </c>
      <c r="F9" s="14"/>
      <c r="G9" s="11">
        <v>0</v>
      </c>
      <c r="H9" s="14"/>
      <c r="I9" s="11">
        <v>0</v>
      </c>
      <c r="J9" s="14"/>
      <c r="K9" s="11">
        <v>0</v>
      </c>
    </row>
    <row r="10" spans="2:11" s="7" customFormat="1" ht="15">
      <c r="B10" s="15" t="s">
        <v>446</v>
      </c>
      <c r="C10" s="6" t="s">
        <v>303</v>
      </c>
      <c r="D10" s="763"/>
      <c r="E10" s="763"/>
      <c r="F10" s="763"/>
      <c r="G10" s="763"/>
      <c r="H10" s="763"/>
      <c r="I10" s="763"/>
      <c r="J10" s="763"/>
      <c r="K10" s="763"/>
    </row>
    <row r="11" spans="2:11" s="7" customFormat="1" ht="30">
      <c r="B11" s="15" t="s">
        <v>458</v>
      </c>
      <c r="C11" s="6" t="s">
        <v>164</v>
      </c>
      <c r="D11" s="763"/>
      <c r="E11" s="763"/>
      <c r="F11" s="763"/>
      <c r="G11" s="763"/>
      <c r="H11" s="763"/>
      <c r="I11" s="763"/>
      <c r="J11" s="763"/>
      <c r="K11" s="763"/>
    </row>
    <row r="12" ht="15">
      <c r="B12" s="8" t="s">
        <v>432</v>
      </c>
    </row>
  </sheetData>
  <sheetProtection/>
  <mergeCells count="9">
    <mergeCell ref="D10:K10"/>
    <mergeCell ref="D11:K11"/>
    <mergeCell ref="B1:K1"/>
    <mergeCell ref="B2:K2"/>
    <mergeCell ref="D3:E3"/>
    <mergeCell ref="F3:G3"/>
    <mergeCell ref="H3:I3"/>
    <mergeCell ref="J3:K3"/>
    <mergeCell ref="B3:C4"/>
  </mergeCells>
  <printOptions horizontalCentered="1"/>
  <pageMargins left="0.75" right="0.75" top="1" bottom="0.5" header="0.25" footer="0.25"/>
  <pageSetup horizontalDpi="600" verticalDpi="600" orientation="landscape" r:id="rId1"/>
  <headerFooter alignWithMargins="0">
    <oddFooter>&amp;LFY 2011 CDFI Program FA Application Charts&amp;RChart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B21" sqref="B21"/>
    </sheetView>
  </sheetViews>
  <sheetFormatPr defaultColWidth="9.140625" defaultRowHeight="12.75"/>
  <cols>
    <col min="1" max="1" width="9.140625" style="47" customWidth="1"/>
    <col min="2" max="2" width="27.57421875" style="47" customWidth="1"/>
    <col min="3" max="8" width="13.00390625" style="47" customWidth="1"/>
    <col min="9" max="16384" width="9.140625" style="47" customWidth="1"/>
  </cols>
  <sheetData>
    <row r="1" spans="1:8" ht="28.5" thickBot="1">
      <c r="A1" s="429" t="s">
        <v>14</v>
      </c>
      <c r="B1" s="430"/>
      <c r="C1" s="430"/>
      <c r="D1" s="430"/>
      <c r="E1" s="430"/>
      <c r="F1" s="430"/>
      <c r="G1" s="430"/>
      <c r="H1" s="430"/>
    </row>
    <row r="2" spans="1:8" ht="31.5" customHeight="1">
      <c r="A2" s="431" t="s">
        <v>6</v>
      </c>
      <c r="B2" s="432"/>
      <c r="C2" s="432"/>
      <c r="D2" s="432"/>
      <c r="E2" s="432"/>
      <c r="F2" s="433"/>
      <c r="G2" s="433"/>
      <c r="H2" s="434"/>
    </row>
    <row r="3" spans="1:8" ht="18">
      <c r="A3" s="435" t="s">
        <v>275</v>
      </c>
      <c r="B3" s="436"/>
      <c r="C3" s="436"/>
      <c r="D3" s="436"/>
      <c r="E3" s="436"/>
      <c r="F3" s="437"/>
      <c r="G3" s="437"/>
      <c r="H3" s="438"/>
    </row>
    <row r="4" spans="1:8" ht="15.75">
      <c r="A4" s="439" t="s">
        <v>276</v>
      </c>
      <c r="B4" s="439"/>
      <c r="C4" s="440"/>
      <c r="D4" s="440"/>
      <c r="E4" s="440"/>
      <c r="F4" s="440"/>
      <c r="G4" s="440"/>
      <c r="H4" s="440"/>
    </row>
    <row r="5" spans="1:8" ht="18">
      <c r="A5" s="441" t="s">
        <v>277</v>
      </c>
      <c r="B5" s="442"/>
      <c r="C5" s="442"/>
      <c r="D5" s="442"/>
      <c r="E5" s="442"/>
      <c r="F5" s="443"/>
      <c r="G5" s="443"/>
      <c r="H5" s="444"/>
    </row>
    <row r="6" spans="1:8" ht="18.75" thickBot="1">
      <c r="A6" s="445" t="s">
        <v>278</v>
      </c>
      <c r="B6" s="446"/>
      <c r="C6" s="446"/>
      <c r="D6" s="446"/>
      <c r="E6" s="447">
        <f>H10</f>
        <v>0</v>
      </c>
      <c r="F6" s="448"/>
      <c r="G6" s="448"/>
      <c r="H6" s="449"/>
    </row>
    <row r="7" spans="1:8" ht="18">
      <c r="A7" s="450" t="s">
        <v>279</v>
      </c>
      <c r="B7" s="451"/>
      <c r="C7" s="451"/>
      <c r="D7" s="451"/>
      <c r="E7" s="451"/>
      <c r="F7" s="451"/>
      <c r="G7" s="451"/>
      <c r="H7" s="452"/>
    </row>
    <row r="8" spans="1:8" ht="15.75">
      <c r="A8" s="453" t="s">
        <v>432</v>
      </c>
      <c r="B8" s="454"/>
      <c r="C8" s="457" t="s">
        <v>280</v>
      </c>
      <c r="D8" s="458"/>
      <c r="E8" s="458"/>
      <c r="F8" s="458"/>
      <c r="G8" s="459"/>
      <c r="H8" s="460" t="s">
        <v>281</v>
      </c>
    </row>
    <row r="9" spans="1:8" ht="31.5" customHeight="1">
      <c r="A9" s="455"/>
      <c r="B9" s="456"/>
      <c r="C9" s="48" t="s">
        <v>462</v>
      </c>
      <c r="D9" s="48" t="s">
        <v>461</v>
      </c>
      <c r="E9" s="48" t="s">
        <v>148</v>
      </c>
      <c r="F9" s="48" t="s">
        <v>284</v>
      </c>
      <c r="G9" s="48" t="s">
        <v>464</v>
      </c>
      <c r="H9" s="461"/>
    </row>
    <row r="10" spans="1:8" ht="18.75" thickBot="1">
      <c r="A10" s="445" t="s">
        <v>282</v>
      </c>
      <c r="B10" s="446"/>
      <c r="C10" s="363"/>
      <c r="D10" s="363"/>
      <c r="E10" s="363"/>
      <c r="F10" s="363"/>
      <c r="G10" s="363"/>
      <c r="H10" s="364">
        <f>C10+D10+E10+F10+G10</f>
        <v>0</v>
      </c>
    </row>
    <row r="11" spans="1:8" ht="12.75">
      <c r="A11" s="420" t="s">
        <v>15</v>
      </c>
      <c r="B11" s="421"/>
      <c r="C11" s="421"/>
      <c r="D11" s="421"/>
      <c r="E11" s="421"/>
      <c r="F11" s="421"/>
      <c r="G11" s="421"/>
      <c r="H11" s="422"/>
    </row>
    <row r="12" spans="1:8" ht="12.75">
      <c r="A12" s="423"/>
      <c r="B12" s="424"/>
      <c r="C12" s="424"/>
      <c r="D12" s="424"/>
      <c r="E12" s="424"/>
      <c r="F12" s="424"/>
      <c r="G12" s="424"/>
      <c r="H12" s="425"/>
    </row>
    <row r="13" spans="1:8" ht="12.75">
      <c r="A13" s="423"/>
      <c r="B13" s="424"/>
      <c r="C13" s="424"/>
      <c r="D13" s="424"/>
      <c r="E13" s="424"/>
      <c r="F13" s="424"/>
      <c r="G13" s="424"/>
      <c r="H13" s="425"/>
    </row>
    <row r="14" spans="1:8" ht="13.5" thickBot="1">
      <c r="A14" s="426"/>
      <c r="B14" s="427"/>
      <c r="C14" s="427"/>
      <c r="D14" s="427"/>
      <c r="E14" s="427"/>
      <c r="F14" s="427"/>
      <c r="G14" s="427"/>
      <c r="H14" s="428"/>
    </row>
  </sheetData>
  <sheetProtection/>
  <mergeCells count="14">
    <mergeCell ref="A8:B9"/>
    <mergeCell ref="C8:G8"/>
    <mergeCell ref="H8:H9"/>
    <mergeCell ref="A10:B10"/>
    <mergeCell ref="A11:H14"/>
    <mergeCell ref="A1:H1"/>
    <mergeCell ref="A2:H2"/>
    <mergeCell ref="A3:H3"/>
    <mergeCell ref="A4:B4"/>
    <mergeCell ref="C4:H4"/>
    <mergeCell ref="A5:H5"/>
    <mergeCell ref="A6:D6"/>
    <mergeCell ref="E6:H6"/>
    <mergeCell ref="A7:H7"/>
  </mergeCells>
  <printOptions/>
  <pageMargins left="0.75" right="0.75" top="0.5" bottom="0.5" header="0.25" footer="0.25"/>
  <pageSetup fitToHeight="1" fitToWidth="1" horizontalDpi="600" verticalDpi="600" orientation="landscape" r:id="rId1"/>
  <headerFooter alignWithMargins="0">
    <oddFooter>&amp;LFY 2011 CDFI Program FA Application Charts&amp;RChart &amp;A</oddFooter>
  </headerFooter>
</worksheet>
</file>

<file path=xl/worksheets/sheet3.xml><?xml version="1.0" encoding="utf-8"?>
<worksheet xmlns="http://schemas.openxmlformats.org/spreadsheetml/2006/main" xmlns:r="http://schemas.openxmlformats.org/officeDocument/2006/relationships">
  <dimension ref="B1:J80"/>
  <sheetViews>
    <sheetView zoomScalePageLayoutView="0" workbookViewId="0" topLeftCell="A1">
      <selection activeCell="I5" sqref="I5"/>
    </sheetView>
  </sheetViews>
  <sheetFormatPr defaultColWidth="9.140625" defaultRowHeight="12.75"/>
  <cols>
    <col min="1" max="1" width="2.7109375" style="47" customWidth="1"/>
    <col min="2" max="2" width="16.140625" style="47" customWidth="1"/>
    <col min="3" max="3" width="13.7109375" style="47" customWidth="1"/>
    <col min="4" max="6" width="10.140625" style="47" customWidth="1"/>
    <col min="7" max="7" width="9.8515625" style="47" customWidth="1"/>
    <col min="8" max="8" width="18.140625" style="47" customWidth="1"/>
    <col min="9" max="9" width="9.140625" style="47" customWidth="1"/>
    <col min="10" max="10" width="9.140625" style="47" hidden="1" customWidth="1"/>
    <col min="11" max="16384" width="9.140625" style="47" customWidth="1"/>
  </cols>
  <sheetData>
    <row r="1" spans="2:8" ht="21" thickBot="1">
      <c r="B1" s="462" t="s">
        <v>292</v>
      </c>
      <c r="C1" s="462"/>
      <c r="D1" s="462"/>
      <c r="E1" s="462"/>
      <c r="F1" s="462"/>
      <c r="G1" s="462"/>
      <c r="H1" s="462"/>
    </row>
    <row r="2" spans="2:8" ht="163.5" customHeight="1">
      <c r="B2" s="463" t="s">
        <v>8</v>
      </c>
      <c r="C2" s="464"/>
      <c r="D2" s="464"/>
      <c r="E2" s="464"/>
      <c r="F2" s="464"/>
      <c r="G2" s="464"/>
      <c r="H2" s="465"/>
    </row>
    <row r="3" spans="2:10" ht="29.25" customHeight="1">
      <c r="B3" s="90" t="s">
        <v>449</v>
      </c>
      <c r="C3" s="91" t="s">
        <v>450</v>
      </c>
      <c r="D3" s="92" t="s">
        <v>451</v>
      </c>
      <c r="E3" s="92" t="s">
        <v>452</v>
      </c>
      <c r="F3" s="92" t="s">
        <v>453</v>
      </c>
      <c r="G3" s="92" t="s">
        <v>454</v>
      </c>
      <c r="H3" s="93" t="s">
        <v>455</v>
      </c>
      <c r="J3" s="94" t="s">
        <v>463</v>
      </c>
    </row>
    <row r="4" spans="2:10" ht="28.5" customHeight="1">
      <c r="B4" s="95"/>
      <c r="C4" s="96"/>
      <c r="D4" s="97"/>
      <c r="E4" s="98"/>
      <c r="F4" s="97"/>
      <c r="G4" s="99"/>
      <c r="H4" s="100"/>
      <c r="J4" s="47" t="s">
        <v>461</v>
      </c>
    </row>
    <row r="5" spans="2:10" ht="28.5" customHeight="1">
      <c r="B5" s="95"/>
      <c r="C5" s="96"/>
      <c r="D5" s="97"/>
      <c r="E5" s="98"/>
      <c r="F5" s="97"/>
      <c r="G5" s="99"/>
      <c r="H5" s="100"/>
      <c r="J5" s="47" t="s">
        <v>462</v>
      </c>
    </row>
    <row r="6" spans="2:10" ht="28.5" customHeight="1">
      <c r="B6" s="95"/>
      <c r="C6" s="96"/>
      <c r="D6" s="97"/>
      <c r="E6" s="98"/>
      <c r="F6" s="97"/>
      <c r="G6" s="99"/>
      <c r="H6" s="100"/>
      <c r="J6" s="47" t="s">
        <v>464</v>
      </c>
    </row>
    <row r="7" spans="2:10" ht="28.5" customHeight="1">
      <c r="B7" s="95"/>
      <c r="C7" s="96"/>
      <c r="D7" s="97"/>
      <c r="E7" s="98"/>
      <c r="F7" s="97"/>
      <c r="G7" s="99"/>
      <c r="H7" s="100"/>
      <c r="J7" s="47" t="s">
        <v>334</v>
      </c>
    </row>
    <row r="8" spans="2:10" ht="28.5" customHeight="1">
      <c r="B8" s="95"/>
      <c r="C8" s="96"/>
      <c r="D8" s="97"/>
      <c r="E8" s="98"/>
      <c r="F8" s="97"/>
      <c r="G8" s="99"/>
      <c r="H8" s="100"/>
      <c r="J8" s="47" t="s">
        <v>466</v>
      </c>
    </row>
    <row r="9" spans="2:10" ht="28.5" customHeight="1">
      <c r="B9" s="95"/>
      <c r="C9" s="96"/>
      <c r="D9" s="97"/>
      <c r="E9" s="98"/>
      <c r="F9" s="97"/>
      <c r="G9" s="99"/>
      <c r="H9" s="100"/>
      <c r="J9" s="47" t="s">
        <v>465</v>
      </c>
    </row>
    <row r="10" spans="2:8" ht="28.5" customHeight="1">
      <c r="B10" s="95"/>
      <c r="C10" s="96"/>
      <c r="D10" s="97"/>
      <c r="E10" s="97"/>
      <c r="F10" s="97"/>
      <c r="G10" s="99"/>
      <c r="H10" s="100"/>
    </row>
    <row r="11" spans="2:8" ht="28.5" customHeight="1">
      <c r="B11" s="95"/>
      <c r="C11" s="96"/>
      <c r="D11" s="101"/>
      <c r="E11" s="97"/>
      <c r="F11" s="97"/>
      <c r="G11" s="99"/>
      <c r="H11" s="100"/>
    </row>
    <row r="12" spans="2:8" ht="28.5" customHeight="1">
      <c r="B12" s="95"/>
      <c r="C12" s="96"/>
      <c r="D12" s="97"/>
      <c r="E12" s="97"/>
      <c r="F12" s="97"/>
      <c r="G12" s="99"/>
      <c r="H12" s="100"/>
    </row>
    <row r="13" spans="2:8" ht="28.5" customHeight="1">
      <c r="B13" s="95"/>
      <c r="C13" s="96"/>
      <c r="D13" s="97"/>
      <c r="E13" s="97"/>
      <c r="F13" s="97"/>
      <c r="G13" s="99"/>
      <c r="H13" s="100"/>
    </row>
    <row r="14" spans="2:8" ht="28.5" customHeight="1">
      <c r="B14" s="95"/>
      <c r="C14" s="96"/>
      <c r="D14" s="102"/>
      <c r="E14" s="97"/>
      <c r="F14" s="97"/>
      <c r="G14" s="99"/>
      <c r="H14" s="100"/>
    </row>
    <row r="15" spans="2:8" ht="28.5" customHeight="1">
      <c r="B15" s="95"/>
      <c r="C15" s="96"/>
      <c r="D15" s="102"/>
      <c r="E15" s="97"/>
      <c r="F15" s="97"/>
      <c r="G15" s="99"/>
      <c r="H15" s="100"/>
    </row>
    <row r="16" spans="2:8" ht="28.5" customHeight="1">
      <c r="B16" s="95"/>
      <c r="C16" s="96"/>
      <c r="D16" s="97"/>
      <c r="E16" s="97"/>
      <c r="F16" s="97"/>
      <c r="G16" s="99"/>
      <c r="H16" s="100"/>
    </row>
    <row r="17" spans="2:8" ht="28.5" customHeight="1">
      <c r="B17" s="95"/>
      <c r="C17" s="96"/>
      <c r="D17" s="97"/>
      <c r="E17" s="97"/>
      <c r="F17" s="97"/>
      <c r="G17" s="99"/>
      <c r="H17" s="100"/>
    </row>
    <row r="18" spans="2:8" ht="28.5" customHeight="1">
      <c r="B18" s="95"/>
      <c r="C18" s="96"/>
      <c r="D18" s="97"/>
      <c r="E18" s="97"/>
      <c r="F18" s="97"/>
      <c r="G18" s="99"/>
      <c r="H18" s="100"/>
    </row>
    <row r="19" spans="2:8" ht="28.5" customHeight="1">
      <c r="B19" s="95"/>
      <c r="C19" s="96"/>
      <c r="D19" s="97"/>
      <c r="E19" s="97"/>
      <c r="F19" s="97"/>
      <c r="G19" s="99"/>
      <c r="H19" s="100"/>
    </row>
    <row r="20" spans="2:8" ht="15.75" customHeight="1" thickBot="1">
      <c r="B20" s="103" t="s">
        <v>456</v>
      </c>
      <c r="C20" s="104"/>
      <c r="D20" s="105">
        <f>SUM(D4:D19)</f>
        <v>0</v>
      </c>
      <c r="E20" s="106">
        <f>SUM(E4:E19)</f>
        <v>0</v>
      </c>
      <c r="F20" s="105">
        <f>SUM(F4:F19)</f>
        <v>0</v>
      </c>
      <c r="G20" s="104"/>
      <c r="H20" s="107"/>
    </row>
    <row r="75" ht="12.75">
      <c r="B75" s="47" t="s">
        <v>463</v>
      </c>
    </row>
    <row r="76" ht="12.75">
      <c r="B76" s="47" t="s">
        <v>461</v>
      </c>
    </row>
    <row r="77" ht="12.75">
      <c r="B77" s="47" t="s">
        <v>462</v>
      </c>
    </row>
    <row r="78" ht="12.75">
      <c r="B78" s="47" t="s">
        <v>464</v>
      </c>
    </row>
    <row r="79" ht="12.75">
      <c r="B79" s="47" t="s">
        <v>334</v>
      </c>
    </row>
    <row r="80" ht="12.75">
      <c r="B80" s="47" t="s">
        <v>465</v>
      </c>
    </row>
  </sheetData>
  <sheetProtection/>
  <mergeCells count="2">
    <mergeCell ref="B1:H1"/>
    <mergeCell ref="B2:H2"/>
  </mergeCells>
  <dataValidations count="1">
    <dataValidation type="list" allowBlank="1" showInputMessage="1" showErrorMessage="1" sqref="C4:C19">
      <formula1>$B$75:$B$80</formula1>
    </dataValidation>
  </dataValidations>
  <printOptions horizontalCentered="1"/>
  <pageMargins left="0.75" right="0.75" top="0.75" bottom="0.75" header="0.5" footer="0.5"/>
  <pageSetup horizontalDpi="600" verticalDpi="600" orientation="portrait" r:id="rId1"/>
  <headerFooter alignWithMargins="0">
    <oddFooter>&amp;LFY 2011 CDFI Program FA Application Charts&amp;RChart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6"/>
  <sheetViews>
    <sheetView zoomScale="90" zoomScaleNormal="90" zoomScalePageLayoutView="0" workbookViewId="0" topLeftCell="A19">
      <selection activeCell="B36" sqref="B36:F36"/>
    </sheetView>
  </sheetViews>
  <sheetFormatPr defaultColWidth="9.140625" defaultRowHeight="12.75"/>
  <cols>
    <col min="1" max="1" width="2.7109375" style="47" customWidth="1"/>
    <col min="2" max="2" width="4.7109375" style="47" customWidth="1"/>
    <col min="3" max="3" width="51.7109375" style="47" customWidth="1"/>
    <col min="4" max="6" width="12.7109375" style="47" customWidth="1"/>
    <col min="7" max="16384" width="9.140625" style="47" customWidth="1"/>
  </cols>
  <sheetData>
    <row r="1" spans="2:6" ht="48" customHeight="1" thickBot="1">
      <c r="B1" s="468" t="s">
        <v>293</v>
      </c>
      <c r="C1" s="469"/>
      <c r="D1" s="469"/>
      <c r="E1" s="469"/>
      <c r="F1" s="469"/>
    </row>
    <row r="2" spans="2:6" ht="84" customHeight="1">
      <c r="B2" s="475" t="s">
        <v>0</v>
      </c>
      <c r="C2" s="476"/>
      <c r="D2" s="476"/>
      <c r="E2" s="476"/>
      <c r="F2" s="477"/>
    </row>
    <row r="3" spans="2:6" ht="51.75" customHeight="1">
      <c r="B3" s="481" t="s">
        <v>296</v>
      </c>
      <c r="C3" s="482"/>
      <c r="D3" s="482"/>
      <c r="E3" s="482"/>
      <c r="F3" s="483"/>
    </row>
    <row r="4" spans="2:6" ht="42" customHeight="1">
      <c r="B4" s="484" t="s">
        <v>310</v>
      </c>
      <c r="C4" s="485"/>
      <c r="D4" s="485"/>
      <c r="E4" s="485"/>
      <c r="F4" s="486"/>
    </row>
    <row r="5" spans="2:6" ht="12.75">
      <c r="B5" s="487" t="s">
        <v>311</v>
      </c>
      <c r="C5" s="466"/>
      <c r="D5" s="466"/>
      <c r="E5" s="466"/>
      <c r="F5" s="467"/>
    </row>
    <row r="6" spans="2:6" ht="27" customHeight="1">
      <c r="B6" s="49"/>
      <c r="C6" s="466" t="s">
        <v>332</v>
      </c>
      <c r="D6" s="466"/>
      <c r="E6" s="466"/>
      <c r="F6" s="467"/>
    </row>
    <row r="7" spans="2:6" ht="26.25" customHeight="1">
      <c r="B7" s="50"/>
      <c r="C7" s="466" t="s">
        <v>188</v>
      </c>
      <c r="D7" s="466"/>
      <c r="E7" s="466"/>
      <c r="F7" s="467"/>
    </row>
    <row r="8" spans="2:6" ht="25.5" customHeight="1">
      <c r="B8" s="50"/>
      <c r="C8" s="466" t="s">
        <v>333</v>
      </c>
      <c r="D8" s="466"/>
      <c r="E8" s="466"/>
      <c r="F8" s="467"/>
    </row>
    <row r="9" spans="2:6" ht="40.5" customHeight="1">
      <c r="B9" s="51"/>
      <c r="C9" s="488" t="s">
        <v>306</v>
      </c>
      <c r="D9" s="488"/>
      <c r="E9" s="488"/>
      <c r="F9" s="489"/>
    </row>
    <row r="10" spans="2:6" ht="12.75">
      <c r="B10" s="478" t="s">
        <v>182</v>
      </c>
      <c r="C10" s="479"/>
      <c r="D10" s="479"/>
      <c r="E10" s="479"/>
      <c r="F10" s="480"/>
    </row>
    <row r="11" spans="2:6" ht="12.75">
      <c r="B11" s="52"/>
      <c r="C11" s="53" t="s">
        <v>315</v>
      </c>
      <c r="D11" s="53" t="s">
        <v>312</v>
      </c>
      <c r="E11" s="53" t="s">
        <v>313</v>
      </c>
      <c r="F11" s="54" t="s">
        <v>314</v>
      </c>
    </row>
    <row r="12" spans="2:6" ht="18" customHeight="1">
      <c r="B12" s="23" t="s">
        <v>317</v>
      </c>
      <c r="C12" s="55" t="s">
        <v>327</v>
      </c>
      <c r="D12" s="56">
        <f>E12-1</f>
        <v>2007</v>
      </c>
      <c r="E12" s="56">
        <f>F12-1</f>
        <v>2008</v>
      </c>
      <c r="F12" s="57">
        <v>2009</v>
      </c>
    </row>
    <row r="13" spans="2:6" ht="18.75" customHeight="1">
      <c r="B13" s="17" t="s">
        <v>441</v>
      </c>
      <c r="C13" s="58" t="s">
        <v>352</v>
      </c>
      <c r="D13" s="59"/>
      <c r="E13" s="59"/>
      <c r="F13" s="60"/>
    </row>
    <row r="14" spans="2:6" ht="38.25" customHeight="1">
      <c r="B14" s="18" t="s">
        <v>442</v>
      </c>
      <c r="C14" s="61" t="s">
        <v>1</v>
      </c>
      <c r="D14" s="62">
        <f>SUM(D15:D17)</f>
        <v>0</v>
      </c>
      <c r="E14" s="62">
        <f>SUM(E15:E17)</f>
        <v>0</v>
      </c>
      <c r="F14" s="63">
        <f>SUM(F15:F17)</f>
        <v>0</v>
      </c>
    </row>
    <row r="15" spans="2:6" ht="15" customHeight="1">
      <c r="B15" s="18"/>
      <c r="C15" s="64"/>
      <c r="D15" s="65"/>
      <c r="E15" s="65"/>
      <c r="F15" s="66"/>
    </row>
    <row r="16" spans="2:6" ht="15" customHeight="1">
      <c r="B16" s="18"/>
      <c r="C16" s="64"/>
      <c r="D16" s="65"/>
      <c r="E16" s="65"/>
      <c r="F16" s="66"/>
    </row>
    <row r="17" spans="2:6" ht="15" customHeight="1">
      <c r="B17" s="18"/>
      <c r="C17" s="64"/>
      <c r="D17" s="65"/>
      <c r="E17" s="65"/>
      <c r="F17" s="66"/>
    </row>
    <row r="18" spans="2:6" ht="38.25">
      <c r="B18" s="18" t="s">
        <v>443</v>
      </c>
      <c r="C18" s="61" t="s">
        <v>2</v>
      </c>
      <c r="D18" s="62">
        <f>SUM(D19:D21)</f>
        <v>0</v>
      </c>
      <c r="E18" s="62">
        <f>SUM(E19:E21)</f>
        <v>0</v>
      </c>
      <c r="F18" s="63">
        <f>SUM(F19:F21)</f>
        <v>0</v>
      </c>
    </row>
    <row r="19" spans="2:6" ht="15" customHeight="1">
      <c r="B19" s="18"/>
      <c r="C19" s="64"/>
      <c r="D19" s="65"/>
      <c r="E19" s="65"/>
      <c r="F19" s="66"/>
    </row>
    <row r="20" spans="2:6" ht="15" customHeight="1">
      <c r="B20" s="18"/>
      <c r="C20" s="64"/>
      <c r="D20" s="65"/>
      <c r="E20" s="65"/>
      <c r="F20" s="66"/>
    </row>
    <row r="21" spans="2:6" ht="15" customHeight="1">
      <c r="B21" s="18"/>
      <c r="C21" s="64"/>
      <c r="D21" s="65"/>
      <c r="E21" s="65"/>
      <c r="F21" s="66"/>
    </row>
    <row r="22" spans="2:6" ht="18.75" customHeight="1">
      <c r="B22" s="20" t="s">
        <v>444</v>
      </c>
      <c r="C22" s="67" t="s">
        <v>110</v>
      </c>
      <c r="D22" s="68">
        <f>+D13-D14-D18</f>
        <v>0</v>
      </c>
      <c r="E22" s="68">
        <f>+E13-E14-E18</f>
        <v>0</v>
      </c>
      <c r="F22" s="69">
        <f>+F13-F14-F18</f>
        <v>0</v>
      </c>
    </row>
    <row r="23" spans="1:6" ht="18.75" customHeight="1">
      <c r="A23" s="70"/>
      <c r="B23" s="17" t="s">
        <v>445</v>
      </c>
      <c r="C23" s="58" t="s">
        <v>353</v>
      </c>
      <c r="D23" s="59"/>
      <c r="E23" s="59"/>
      <c r="F23" s="60"/>
    </row>
    <row r="24" spans="1:6" ht="38.25">
      <c r="A24" s="71"/>
      <c r="B24" s="18" t="s">
        <v>446</v>
      </c>
      <c r="C24" s="61" t="s">
        <v>3</v>
      </c>
      <c r="D24" s="62">
        <f>SUM(D25:D27)</f>
        <v>0</v>
      </c>
      <c r="E24" s="62">
        <f>SUM(E25:E27)</f>
        <v>0</v>
      </c>
      <c r="F24" s="72">
        <f>SUM(F25:F27)</f>
        <v>0</v>
      </c>
    </row>
    <row r="25" spans="1:6" ht="12.75">
      <c r="A25" s="71"/>
      <c r="B25" s="18"/>
      <c r="C25" s="64"/>
      <c r="D25" s="65"/>
      <c r="E25" s="65"/>
      <c r="F25" s="66"/>
    </row>
    <row r="26" spans="1:6" ht="12.75">
      <c r="A26" s="71"/>
      <c r="B26" s="18"/>
      <c r="C26" s="64"/>
      <c r="D26" s="65"/>
      <c r="E26" s="65"/>
      <c r="F26" s="66"/>
    </row>
    <row r="27" spans="1:6" ht="12.75">
      <c r="A27" s="71"/>
      <c r="B27" s="18"/>
      <c r="C27" s="64"/>
      <c r="D27" s="65"/>
      <c r="E27" s="65"/>
      <c r="F27" s="66"/>
    </row>
    <row r="28" spans="1:6" ht="18.75" customHeight="1">
      <c r="A28" s="71"/>
      <c r="B28" s="18" t="s">
        <v>458</v>
      </c>
      <c r="C28" s="61" t="s">
        <v>294</v>
      </c>
      <c r="D28" s="73"/>
      <c r="E28" s="73"/>
      <c r="F28" s="74"/>
    </row>
    <row r="29" spans="1:6" ht="18.75" customHeight="1">
      <c r="A29" s="75"/>
      <c r="B29" s="19" t="s">
        <v>459</v>
      </c>
      <c r="C29" s="76" t="s">
        <v>111</v>
      </c>
      <c r="D29" s="77">
        <f>D23-D24-D28</f>
        <v>0</v>
      </c>
      <c r="E29" s="77">
        <f>E23-E24-E28</f>
        <v>0</v>
      </c>
      <c r="F29" s="78">
        <f>F23-F24-F28</f>
        <v>0</v>
      </c>
    </row>
    <row r="30" spans="2:6" ht="18.75" customHeight="1">
      <c r="B30" s="21" t="s">
        <v>389</v>
      </c>
      <c r="C30" s="79" t="s">
        <v>299</v>
      </c>
      <c r="D30" s="80">
        <f>D22-D29</f>
        <v>0</v>
      </c>
      <c r="E30" s="80">
        <f>E22-E29</f>
        <v>0</v>
      </c>
      <c r="F30" s="81">
        <f>F22-F29</f>
        <v>0</v>
      </c>
    </row>
    <row r="31" spans="2:6" ht="18.75" customHeight="1">
      <c r="B31" s="472" t="s">
        <v>295</v>
      </c>
      <c r="C31" s="473"/>
      <c r="D31" s="473"/>
      <c r="E31" s="473"/>
      <c r="F31" s="474"/>
    </row>
    <row r="32" spans="2:6" ht="18.75" customHeight="1" thickBot="1">
      <c r="B32" s="22" t="s">
        <v>112</v>
      </c>
      <c r="C32" s="82" t="s">
        <v>109</v>
      </c>
      <c r="D32" s="83"/>
      <c r="E32" s="84" t="str">
        <f>IF(F30&gt;0,F30,"$0")</f>
        <v>$0</v>
      </c>
      <c r="F32" s="85"/>
    </row>
    <row r="33" spans="2:6" ht="18.75" customHeight="1" thickBot="1">
      <c r="B33" s="16" t="s">
        <v>113</v>
      </c>
      <c r="C33" s="86" t="s">
        <v>373</v>
      </c>
      <c r="D33" s="87"/>
      <c r="E33" s="88" t="str">
        <f>IF(AVERAGE(D30:F30)&gt;0,AVERAGE(D30:F30),"$0")</f>
        <v>$0</v>
      </c>
      <c r="F33" s="89"/>
    </row>
    <row r="35" ht="12.75">
      <c r="B35" s="13" t="s">
        <v>114</v>
      </c>
    </row>
    <row r="36" spans="2:6" ht="86.25" customHeight="1">
      <c r="B36" s="470" t="s">
        <v>4</v>
      </c>
      <c r="C36" s="471"/>
      <c r="D36" s="471"/>
      <c r="E36" s="471"/>
      <c r="F36" s="471"/>
    </row>
  </sheetData>
  <sheetProtection/>
  <mergeCells count="12">
    <mergeCell ref="C6:F6"/>
    <mergeCell ref="C9:F9"/>
    <mergeCell ref="C8:F8"/>
    <mergeCell ref="C7:F7"/>
    <mergeCell ref="B1:F1"/>
    <mergeCell ref="B36:F36"/>
    <mergeCell ref="B31:F31"/>
    <mergeCell ref="B2:F2"/>
    <mergeCell ref="B10:F10"/>
    <mergeCell ref="B3:F3"/>
    <mergeCell ref="B4:F4"/>
    <mergeCell ref="B5:F5"/>
  </mergeCells>
  <printOptions horizontalCentered="1"/>
  <pageMargins left="0.75" right="0.75" top="0.75" bottom="0.75" header="0.5" footer="0.5"/>
  <pageSetup fitToHeight="1" fitToWidth="1" horizontalDpi="600" verticalDpi="600" orientation="portrait" scale="76" r:id="rId1"/>
  <headerFooter alignWithMargins="0">
    <oddFooter>&amp;LFY 2011 CDFI Program FA Application Charts&amp;RChart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I30"/>
  <sheetViews>
    <sheetView zoomScale="89" zoomScaleNormal="89" zoomScalePageLayoutView="0" workbookViewId="0" topLeftCell="A13">
      <selection activeCell="B1" sqref="B1:G1"/>
    </sheetView>
  </sheetViews>
  <sheetFormatPr defaultColWidth="9.140625" defaultRowHeight="12.75"/>
  <cols>
    <col min="1" max="1" width="2.7109375" style="141" customWidth="1"/>
    <col min="2" max="2" width="4.57421875" style="141" customWidth="1"/>
    <col min="3" max="3" width="34.57421875" style="141" customWidth="1"/>
    <col min="4" max="7" width="15.7109375" style="141" customWidth="1"/>
    <col min="8" max="8" width="9.140625" style="141" customWidth="1"/>
    <col min="9" max="9" width="10.421875" style="141" bestFit="1" customWidth="1"/>
    <col min="10" max="16384" width="9.140625" style="141" customWidth="1"/>
  </cols>
  <sheetData>
    <row r="1" spans="2:7" s="108" customFormat="1" ht="20.25">
      <c r="B1" s="507" t="s">
        <v>157</v>
      </c>
      <c r="C1" s="507"/>
      <c r="D1" s="507"/>
      <c r="E1" s="507"/>
      <c r="F1" s="507"/>
      <c r="G1" s="507"/>
    </row>
    <row r="2" spans="2:7" s="108" customFormat="1" ht="46.5" customHeight="1">
      <c r="B2" s="508" t="s">
        <v>83</v>
      </c>
      <c r="C2" s="509"/>
      <c r="D2" s="509"/>
      <c r="E2" s="509"/>
      <c r="F2" s="509"/>
      <c r="G2" s="510"/>
    </row>
    <row r="3" spans="2:7" s="108" customFormat="1" ht="48" customHeight="1">
      <c r="B3" s="508" t="s">
        <v>84</v>
      </c>
      <c r="C3" s="509"/>
      <c r="D3" s="509"/>
      <c r="E3" s="509"/>
      <c r="F3" s="509"/>
      <c r="G3" s="510"/>
    </row>
    <row r="4" spans="2:7" s="109" customFormat="1" ht="48" customHeight="1">
      <c r="B4" s="508" t="s">
        <v>85</v>
      </c>
      <c r="C4" s="509"/>
      <c r="D4" s="509"/>
      <c r="E4" s="509"/>
      <c r="F4" s="509"/>
      <c r="G4" s="510"/>
    </row>
    <row r="5" spans="2:7" s="109" customFormat="1" ht="14.25" customHeight="1">
      <c r="B5" s="110" t="s">
        <v>331</v>
      </c>
      <c r="C5" s="111"/>
      <c r="D5" s="111"/>
      <c r="E5" s="111"/>
      <c r="F5" s="111"/>
      <c r="G5" s="112"/>
    </row>
    <row r="6" spans="2:7" s="109" customFormat="1" ht="24.75" customHeight="1">
      <c r="B6" s="515" t="s">
        <v>300</v>
      </c>
      <c r="C6" s="466"/>
      <c r="D6" s="466"/>
      <c r="E6" s="466"/>
      <c r="F6" s="466"/>
      <c r="G6" s="516"/>
    </row>
    <row r="7" spans="2:7" s="109" customFormat="1" ht="26.25" customHeight="1">
      <c r="B7" s="515" t="s">
        <v>86</v>
      </c>
      <c r="C7" s="466"/>
      <c r="D7" s="466"/>
      <c r="E7" s="466"/>
      <c r="F7" s="466"/>
      <c r="G7" s="516"/>
    </row>
    <row r="8" spans="2:7" s="109" customFormat="1" ht="25.5" customHeight="1">
      <c r="B8" s="515" t="s">
        <v>323</v>
      </c>
      <c r="C8" s="466"/>
      <c r="D8" s="466"/>
      <c r="E8" s="466"/>
      <c r="F8" s="466"/>
      <c r="G8" s="516"/>
    </row>
    <row r="9" spans="2:7" s="109" customFormat="1" ht="45" customHeight="1">
      <c r="B9" s="517" t="s">
        <v>326</v>
      </c>
      <c r="C9" s="518"/>
      <c r="D9" s="518"/>
      <c r="E9" s="518"/>
      <c r="F9" s="518"/>
      <c r="G9" s="519"/>
    </row>
    <row r="10" spans="2:7" s="109" customFormat="1" ht="58.5" customHeight="1">
      <c r="B10" s="512" t="s">
        <v>87</v>
      </c>
      <c r="C10" s="513"/>
      <c r="D10" s="513"/>
      <c r="E10" s="513"/>
      <c r="F10" s="513"/>
      <c r="G10" s="514"/>
    </row>
    <row r="11" spans="2:7" s="109" customFormat="1" ht="36" customHeight="1">
      <c r="B11" s="511" t="s">
        <v>308</v>
      </c>
      <c r="C11" s="498"/>
      <c r="D11" s="498"/>
      <c r="E11" s="498"/>
      <c r="F11" s="498"/>
      <c r="G11" s="499"/>
    </row>
    <row r="12" spans="2:7" s="109" customFormat="1" ht="22.5" customHeight="1">
      <c r="B12" s="496" t="s">
        <v>88</v>
      </c>
      <c r="C12" s="497"/>
      <c r="D12" s="498"/>
      <c r="E12" s="498"/>
      <c r="F12" s="498"/>
      <c r="G12" s="499"/>
    </row>
    <row r="13" spans="2:7" s="109" customFormat="1" ht="12.75">
      <c r="B13" s="113"/>
      <c r="C13" s="114" t="s">
        <v>315</v>
      </c>
      <c r="D13" s="115" t="s">
        <v>312</v>
      </c>
      <c r="E13" s="115" t="s">
        <v>313</v>
      </c>
      <c r="F13" s="115" t="s">
        <v>314</v>
      </c>
      <c r="G13" s="115" t="s">
        <v>316</v>
      </c>
    </row>
    <row r="14" spans="2:7" s="109" customFormat="1" ht="12.75">
      <c r="B14" s="116" t="s">
        <v>317</v>
      </c>
      <c r="C14" s="117" t="s">
        <v>460</v>
      </c>
      <c r="D14" s="118">
        <f>E14-1</f>
        <v>2006</v>
      </c>
      <c r="E14" s="118">
        <f>F14-1</f>
        <v>2007</v>
      </c>
      <c r="F14" s="118">
        <f>G14-1</f>
        <v>2008</v>
      </c>
      <c r="G14" s="119">
        <v>2009</v>
      </c>
    </row>
    <row r="15" spans="2:7" s="109" customFormat="1" ht="25.5">
      <c r="B15" s="120" t="s">
        <v>441</v>
      </c>
      <c r="C15" s="121" t="s">
        <v>324</v>
      </c>
      <c r="D15" s="122"/>
      <c r="E15" s="122"/>
      <c r="F15" s="122"/>
      <c r="G15" s="122"/>
    </row>
    <row r="16" spans="2:7" s="109" customFormat="1" ht="25.5">
      <c r="B16" s="120" t="s">
        <v>158</v>
      </c>
      <c r="C16" s="121" t="s">
        <v>325</v>
      </c>
      <c r="D16" s="122"/>
      <c r="E16" s="122"/>
      <c r="F16" s="122"/>
      <c r="G16" s="122"/>
    </row>
    <row r="17" spans="2:7" s="109" customFormat="1" ht="28.5" customHeight="1">
      <c r="B17" s="123" t="s">
        <v>443</v>
      </c>
      <c r="C17" s="124" t="s">
        <v>318</v>
      </c>
      <c r="D17" s="125">
        <f>D15-D16</f>
        <v>0</v>
      </c>
      <c r="E17" s="125">
        <f>E15-E16</f>
        <v>0</v>
      </c>
      <c r="F17" s="125">
        <f>F15-F16</f>
        <v>0</v>
      </c>
      <c r="G17" s="125">
        <f>G15-G16</f>
        <v>0</v>
      </c>
    </row>
    <row r="18" spans="2:7" s="109" customFormat="1" ht="15">
      <c r="B18" s="126"/>
      <c r="C18" s="117" t="s">
        <v>307</v>
      </c>
      <c r="D18" s="125"/>
      <c r="E18" s="125"/>
      <c r="F18" s="125"/>
      <c r="G18" s="125"/>
    </row>
    <row r="19" spans="2:7" s="109" customFormat="1" ht="48">
      <c r="B19" s="127" t="s">
        <v>444</v>
      </c>
      <c r="C19" s="128" t="s">
        <v>89</v>
      </c>
      <c r="D19" s="129">
        <f>SUM(D20:D21)</f>
        <v>0</v>
      </c>
      <c r="E19" s="129">
        <f>SUM(E20:E21)</f>
        <v>0</v>
      </c>
      <c r="F19" s="129">
        <f>SUM(F20:F21)</f>
        <v>0</v>
      </c>
      <c r="G19" s="129">
        <f>SUM(G20:G21)</f>
        <v>0</v>
      </c>
    </row>
    <row r="20" spans="2:7" s="109" customFormat="1" ht="14.25">
      <c r="B20" s="120"/>
      <c r="C20" s="130"/>
      <c r="D20" s="122"/>
      <c r="E20" s="122"/>
      <c r="F20" s="122"/>
      <c r="G20" s="122"/>
    </row>
    <row r="21" spans="2:7" s="109" customFormat="1" ht="14.25">
      <c r="B21" s="120"/>
      <c r="C21" s="130"/>
      <c r="D21" s="122"/>
      <c r="E21" s="122"/>
      <c r="F21" s="122"/>
      <c r="G21" s="122"/>
    </row>
    <row r="22" spans="2:9" s="109" customFormat="1" ht="48">
      <c r="B22" s="120" t="s">
        <v>445</v>
      </c>
      <c r="C22" s="121" t="s">
        <v>90</v>
      </c>
      <c r="D22" s="131">
        <f>SUM(D23:D23)</f>
        <v>0</v>
      </c>
      <c r="E22" s="131">
        <f>SUM(E23:E23)</f>
        <v>0</v>
      </c>
      <c r="F22" s="131">
        <f>SUM(F23:F23)</f>
        <v>0</v>
      </c>
      <c r="G22" s="131">
        <f>SUM(G23:G23)</f>
        <v>0</v>
      </c>
      <c r="I22" s="132"/>
    </row>
    <row r="23" spans="2:7" s="109" customFormat="1" ht="14.25">
      <c r="B23" s="120"/>
      <c r="C23" s="130"/>
      <c r="D23" s="122"/>
      <c r="E23" s="122"/>
      <c r="F23" s="122"/>
      <c r="G23" s="122"/>
    </row>
    <row r="24" spans="2:7" s="109" customFormat="1" ht="15" thickBot="1">
      <c r="B24" s="133" t="s">
        <v>446</v>
      </c>
      <c r="C24" s="134" t="s">
        <v>319</v>
      </c>
      <c r="D24" s="135">
        <f>D19+D22</f>
        <v>0</v>
      </c>
      <c r="E24" s="135">
        <f>E19+E22</f>
        <v>0</v>
      </c>
      <c r="F24" s="135">
        <f>F19+F22</f>
        <v>0</v>
      </c>
      <c r="G24" s="135">
        <f>G19+G22</f>
        <v>0</v>
      </c>
    </row>
    <row r="25" spans="2:7" s="138" customFormat="1" ht="15.75" thickBot="1">
      <c r="B25" s="136" t="s">
        <v>458</v>
      </c>
      <c r="C25" s="137" t="s">
        <v>320</v>
      </c>
      <c r="D25" s="135">
        <f>D17-D24</f>
        <v>0</v>
      </c>
      <c r="E25" s="135">
        <f>E17-E24</f>
        <v>0</v>
      </c>
      <c r="F25" s="135">
        <f>F17-F24</f>
        <v>0</v>
      </c>
      <c r="G25" s="125">
        <f>G17-G24</f>
        <v>0</v>
      </c>
    </row>
    <row r="26" spans="2:7" s="138" customFormat="1" ht="15.75" thickBot="1">
      <c r="B26" s="139" t="s">
        <v>459</v>
      </c>
      <c r="C26" s="140" t="s">
        <v>321</v>
      </c>
      <c r="D26" s="125" t="s">
        <v>322</v>
      </c>
      <c r="E26" s="135">
        <f>E25-D25</f>
        <v>0</v>
      </c>
      <c r="F26" s="135">
        <f>F25-E25</f>
        <v>0</v>
      </c>
      <c r="G26" s="125">
        <f>G25-F25</f>
        <v>0</v>
      </c>
    </row>
    <row r="27" spans="2:8" ht="18.75" thickBot="1">
      <c r="B27" s="500" t="s">
        <v>169</v>
      </c>
      <c r="C27" s="501"/>
      <c r="D27" s="502"/>
      <c r="E27" s="502"/>
      <c r="F27" s="502"/>
      <c r="G27" s="503"/>
      <c r="H27" s="47"/>
    </row>
    <row r="28" spans="2:8" ht="15">
      <c r="B28" s="24" t="s">
        <v>389</v>
      </c>
      <c r="C28" s="504" t="s">
        <v>170</v>
      </c>
      <c r="D28" s="504"/>
      <c r="E28" s="504"/>
      <c r="F28" s="505">
        <f>G26</f>
        <v>0</v>
      </c>
      <c r="G28" s="506"/>
      <c r="H28" s="142"/>
    </row>
    <row r="29" spans="2:7" ht="15">
      <c r="B29" s="25" t="s">
        <v>112</v>
      </c>
      <c r="C29" s="490" t="s">
        <v>304</v>
      </c>
      <c r="D29" s="490"/>
      <c r="E29" s="490"/>
      <c r="F29" s="491" t="str">
        <f>IF(AVERAGE(E26:G26)&gt;0,AVERAGE(E26:G26),"$0")</f>
        <v>$0</v>
      </c>
      <c r="G29" s="492"/>
    </row>
    <row r="30" spans="2:7" ht="15.75" thickBot="1">
      <c r="B30" s="143" t="s">
        <v>113</v>
      </c>
      <c r="C30" s="493" t="s">
        <v>305</v>
      </c>
      <c r="D30" s="493"/>
      <c r="E30" s="493"/>
      <c r="F30" s="494">
        <f>G25</f>
        <v>0</v>
      </c>
      <c r="G30" s="495"/>
    </row>
  </sheetData>
  <sheetProtection/>
  <mergeCells count="18">
    <mergeCell ref="B1:G1"/>
    <mergeCell ref="B2:G2"/>
    <mergeCell ref="B4:G4"/>
    <mergeCell ref="B11:G11"/>
    <mergeCell ref="B10:G10"/>
    <mergeCell ref="B3:G3"/>
    <mergeCell ref="B7:G7"/>
    <mergeCell ref="B6:G6"/>
    <mergeCell ref="B9:G9"/>
    <mergeCell ref="B8:G8"/>
    <mergeCell ref="C29:E29"/>
    <mergeCell ref="F29:G29"/>
    <mergeCell ref="C30:E30"/>
    <mergeCell ref="F30:G30"/>
    <mergeCell ref="B12:G12"/>
    <mergeCell ref="B27:G27"/>
    <mergeCell ref="C28:E28"/>
    <mergeCell ref="F28:G28"/>
  </mergeCells>
  <printOptions horizontalCentered="1"/>
  <pageMargins left="0.5" right="0.5" top="0.5" bottom="0.5" header="0.25" footer="0.25"/>
  <pageSetup fitToHeight="1" fitToWidth="1" horizontalDpi="600" verticalDpi="600" orientation="portrait" scale="93" r:id="rId1"/>
  <headerFooter alignWithMargins="0">
    <oddFooter>&amp;LFY 2011 CDFI Program FA Application Charts&amp;RChart &amp;A</oddFooter>
  </headerFooter>
  <rowBreaks count="1" manualBreakCount="1">
    <brk id="2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34"/>
  <sheetViews>
    <sheetView zoomScale="90" zoomScaleNormal="90" zoomScalePageLayoutView="0" workbookViewId="0" topLeftCell="A1">
      <selection activeCell="H1" sqref="H1"/>
    </sheetView>
  </sheetViews>
  <sheetFormatPr defaultColWidth="9.140625" defaultRowHeight="12.75"/>
  <cols>
    <col min="1" max="1" width="3.8515625" style="47" bestFit="1" customWidth="1"/>
    <col min="2" max="2" width="53.00390625" style="47" customWidth="1"/>
    <col min="3" max="5" width="12.7109375" style="47" customWidth="1"/>
    <col min="6" max="6" width="12.57421875" style="47" customWidth="1"/>
    <col min="7" max="16384" width="9.140625" style="47" customWidth="1"/>
  </cols>
  <sheetData>
    <row r="1" spans="1:6" ht="60" customHeight="1" thickBot="1">
      <c r="A1" s="520" t="s">
        <v>285</v>
      </c>
      <c r="B1" s="521"/>
      <c r="C1" s="521"/>
      <c r="D1" s="521"/>
      <c r="E1" s="521"/>
      <c r="F1" s="522"/>
    </row>
    <row r="2" spans="1:6" ht="87" customHeight="1">
      <c r="A2" s="523" t="s">
        <v>91</v>
      </c>
      <c r="B2" s="524"/>
      <c r="C2" s="524"/>
      <c r="D2" s="524"/>
      <c r="E2" s="524"/>
      <c r="F2" s="525"/>
    </row>
    <row r="3" spans="1:6" ht="51.75" customHeight="1">
      <c r="A3" s="526" t="s">
        <v>274</v>
      </c>
      <c r="B3" s="527"/>
      <c r="C3" s="527"/>
      <c r="D3" s="527"/>
      <c r="E3" s="527"/>
      <c r="F3" s="528"/>
    </row>
    <row r="4" spans="1:6" ht="38.25" customHeight="1">
      <c r="A4" s="487" t="s">
        <v>183</v>
      </c>
      <c r="B4" s="466"/>
      <c r="C4" s="466"/>
      <c r="D4" s="466"/>
      <c r="E4" s="466"/>
      <c r="F4" s="467"/>
    </row>
    <row r="5" spans="1:6" ht="12.75" customHeight="1">
      <c r="A5" s="487" t="s">
        <v>311</v>
      </c>
      <c r="B5" s="466"/>
      <c r="C5" s="466"/>
      <c r="D5" s="466"/>
      <c r="E5" s="466"/>
      <c r="F5" s="467"/>
    </row>
    <row r="6" spans="1:6" ht="26.25" customHeight="1">
      <c r="A6" s="144"/>
      <c r="B6" s="466" t="s">
        <v>297</v>
      </c>
      <c r="C6" s="466"/>
      <c r="D6" s="466"/>
      <c r="E6" s="466"/>
      <c r="F6" s="467"/>
    </row>
    <row r="7" spans="1:6" ht="24.75" customHeight="1">
      <c r="A7" s="145"/>
      <c r="B7" s="466" t="s">
        <v>301</v>
      </c>
      <c r="C7" s="466"/>
      <c r="D7" s="466"/>
      <c r="E7" s="466"/>
      <c r="F7" s="467"/>
    </row>
    <row r="8" spans="1:6" ht="24.75" customHeight="1">
      <c r="A8" s="145"/>
      <c r="B8" s="466" t="s">
        <v>298</v>
      </c>
      <c r="C8" s="466"/>
      <c r="D8" s="466"/>
      <c r="E8" s="466"/>
      <c r="F8" s="467"/>
    </row>
    <row r="9" spans="1:6" ht="50.25" customHeight="1">
      <c r="A9" s="145"/>
      <c r="B9" s="466" t="s">
        <v>309</v>
      </c>
      <c r="C9" s="466"/>
      <c r="D9" s="466"/>
      <c r="E9" s="466"/>
      <c r="F9" s="467"/>
    </row>
    <row r="10" spans="1:6" ht="15.75" customHeight="1" thickBot="1">
      <c r="A10" s="145"/>
      <c r="B10" s="466" t="s">
        <v>182</v>
      </c>
      <c r="C10" s="466"/>
      <c r="D10" s="466"/>
      <c r="E10" s="466"/>
      <c r="F10" s="467"/>
    </row>
    <row r="11" spans="1:6" ht="15.75" customHeight="1">
      <c r="A11" s="146"/>
      <c r="B11" s="147" t="s">
        <v>315</v>
      </c>
      <c r="C11" s="147" t="s">
        <v>312</v>
      </c>
      <c r="D11" s="147" t="s">
        <v>313</v>
      </c>
      <c r="E11" s="147" t="s">
        <v>314</v>
      </c>
      <c r="F11" s="148" t="s">
        <v>316</v>
      </c>
    </row>
    <row r="12" spans="1:6" ht="30" customHeight="1">
      <c r="A12" s="149" t="s">
        <v>317</v>
      </c>
      <c r="B12" s="33" t="s">
        <v>289</v>
      </c>
      <c r="C12" s="150">
        <f>D12-1</f>
        <v>2006</v>
      </c>
      <c r="D12" s="150">
        <f>E12-1</f>
        <v>2007</v>
      </c>
      <c r="E12" s="150">
        <f>F12-1</f>
        <v>2008</v>
      </c>
      <c r="F12" s="151">
        <v>2009</v>
      </c>
    </row>
    <row r="13" spans="1:6" ht="40.5" customHeight="1">
      <c r="A13" s="152" t="s">
        <v>441</v>
      </c>
      <c r="B13" s="153" t="s">
        <v>92</v>
      </c>
      <c r="C13" s="154"/>
      <c r="D13" s="154"/>
      <c r="E13" s="154"/>
      <c r="F13" s="155"/>
    </row>
    <row r="14" spans="1:6" ht="39.75" customHeight="1">
      <c r="A14" s="152" t="s">
        <v>442</v>
      </c>
      <c r="B14" s="153" t="s">
        <v>93</v>
      </c>
      <c r="C14" s="154"/>
      <c r="D14" s="154"/>
      <c r="E14" s="154"/>
      <c r="F14" s="155"/>
    </row>
    <row r="15" spans="1:6" ht="30" customHeight="1">
      <c r="A15" s="152" t="s">
        <v>443</v>
      </c>
      <c r="B15" s="153" t="s">
        <v>94</v>
      </c>
      <c r="C15" s="154"/>
      <c r="D15" s="154"/>
      <c r="E15" s="154"/>
      <c r="F15" s="155"/>
    </row>
    <row r="16" spans="1:6" ht="38.25" customHeight="1">
      <c r="A16" s="152" t="s">
        <v>444</v>
      </c>
      <c r="B16" s="156" t="s">
        <v>1</v>
      </c>
      <c r="C16" s="157"/>
      <c r="D16" s="157"/>
      <c r="E16" s="157"/>
      <c r="F16" s="158"/>
    </row>
    <row r="17" spans="1:6" ht="12.75">
      <c r="A17" s="152"/>
      <c r="B17" s="159"/>
      <c r="C17" s="154"/>
      <c r="D17" s="154"/>
      <c r="E17" s="154"/>
      <c r="F17" s="155"/>
    </row>
    <row r="18" spans="1:6" ht="12.75">
      <c r="A18" s="152"/>
      <c r="B18" s="159"/>
      <c r="C18" s="154"/>
      <c r="D18" s="154"/>
      <c r="E18" s="154"/>
      <c r="F18" s="155"/>
    </row>
    <row r="19" spans="1:6" ht="12.75">
      <c r="A19" s="152"/>
      <c r="B19" s="159"/>
      <c r="C19" s="154"/>
      <c r="D19" s="154"/>
      <c r="E19" s="154"/>
      <c r="F19" s="155"/>
    </row>
    <row r="20" spans="1:6" ht="42.75" customHeight="1">
      <c r="A20" s="152" t="s">
        <v>445</v>
      </c>
      <c r="B20" s="160" t="s">
        <v>95</v>
      </c>
      <c r="C20" s="157"/>
      <c r="D20" s="157"/>
      <c r="E20" s="157"/>
      <c r="F20" s="158"/>
    </row>
    <row r="21" spans="1:6" ht="12.75">
      <c r="A21" s="152"/>
      <c r="B21" s="159"/>
      <c r="C21" s="154"/>
      <c r="D21" s="154"/>
      <c r="E21" s="154"/>
      <c r="F21" s="155"/>
    </row>
    <row r="22" spans="1:6" ht="12.75">
      <c r="A22" s="152"/>
      <c r="B22" s="159"/>
      <c r="C22" s="154"/>
      <c r="D22" s="154"/>
      <c r="E22" s="154"/>
      <c r="F22" s="155"/>
    </row>
    <row r="23" spans="1:6" ht="12.75">
      <c r="A23" s="152"/>
      <c r="B23" s="159"/>
      <c r="C23" s="154"/>
      <c r="D23" s="154"/>
      <c r="E23" s="154"/>
      <c r="F23" s="155"/>
    </row>
    <row r="24" spans="1:6" ht="29.25" customHeight="1">
      <c r="A24" s="152" t="s">
        <v>446</v>
      </c>
      <c r="B24" s="153" t="s">
        <v>290</v>
      </c>
      <c r="C24" s="157">
        <f>C13+C14-C15-C16-C20</f>
        <v>0</v>
      </c>
      <c r="D24" s="157">
        <f>D13+D14-D15-D16-D20</f>
        <v>0</v>
      </c>
      <c r="E24" s="157">
        <f>E13+E14-E15-E16-E20</f>
        <v>0</v>
      </c>
      <c r="F24" s="158">
        <f>F13+F14-F15-F16-F20</f>
        <v>0</v>
      </c>
    </row>
    <row r="25" spans="1:6" ht="18" customHeight="1">
      <c r="A25" s="531" t="s">
        <v>7</v>
      </c>
      <c r="B25" s="532"/>
      <c r="C25" s="532"/>
      <c r="D25" s="532"/>
      <c r="E25" s="532"/>
      <c r="F25" s="533"/>
    </row>
    <row r="26" spans="1:6" ht="31.5" customHeight="1">
      <c r="A26" s="152" t="s">
        <v>458</v>
      </c>
      <c r="B26" s="161" t="s">
        <v>372</v>
      </c>
      <c r="C26" s="162"/>
      <c r="D26" s="529">
        <f>F24</f>
        <v>0</v>
      </c>
      <c r="E26" s="529"/>
      <c r="F26" s="163"/>
    </row>
    <row r="27" spans="1:6" ht="30.75" customHeight="1" thickBot="1">
      <c r="A27" s="164" t="s">
        <v>459</v>
      </c>
      <c r="B27" s="165" t="s">
        <v>373</v>
      </c>
      <c r="C27" s="166"/>
      <c r="D27" s="530">
        <f>AVERAGE((D24-C24),(E24-D24),(F24-E24))</f>
        <v>0</v>
      </c>
      <c r="E27" s="530"/>
      <c r="F27" s="167"/>
    </row>
    <row r="31" ht="12.75">
      <c r="B31" s="168"/>
    </row>
    <row r="32" ht="12.75">
      <c r="B32" s="168"/>
    </row>
    <row r="33" ht="12.75">
      <c r="B33" s="168"/>
    </row>
    <row r="34" ht="12.75">
      <c r="B34" s="168"/>
    </row>
  </sheetData>
  <sheetProtection/>
  <mergeCells count="13">
    <mergeCell ref="B7:F7"/>
    <mergeCell ref="D26:E26"/>
    <mergeCell ref="D27:E27"/>
    <mergeCell ref="B8:F8"/>
    <mergeCell ref="B9:F9"/>
    <mergeCell ref="B10:F10"/>
    <mergeCell ref="A25:F25"/>
    <mergeCell ref="A1:F1"/>
    <mergeCell ref="A2:F2"/>
    <mergeCell ref="A3:F3"/>
    <mergeCell ref="A4:F4"/>
    <mergeCell ref="A5:F5"/>
    <mergeCell ref="B6:F6"/>
  </mergeCells>
  <printOptions horizontalCentered="1"/>
  <pageMargins left="0.75" right="0.75" top="0.5" bottom="0.5" header="0.25" footer="0.25"/>
  <pageSetup fitToHeight="1" fitToWidth="1" horizontalDpi="600" verticalDpi="600" orientation="portrait" scale="84" r:id="rId1"/>
  <headerFooter alignWithMargins="0">
    <oddFooter>&amp;LFY 2011 CDFI Program FA Application Charts&amp;RChart &amp;A</oddFooter>
  </headerFooter>
</worksheet>
</file>

<file path=xl/worksheets/sheet7.xml><?xml version="1.0" encoding="utf-8"?>
<worksheet xmlns="http://schemas.openxmlformats.org/spreadsheetml/2006/main" xmlns:r="http://schemas.openxmlformats.org/officeDocument/2006/relationships">
  <dimension ref="B1:H71"/>
  <sheetViews>
    <sheetView zoomScalePageLayoutView="0" workbookViewId="0" topLeftCell="A1">
      <selection activeCell="H14" sqref="H14"/>
    </sheetView>
  </sheetViews>
  <sheetFormatPr defaultColWidth="9.140625" defaultRowHeight="12.75"/>
  <cols>
    <col min="1" max="1" width="1.8515625" style="365" customWidth="1"/>
    <col min="2" max="2" width="19.7109375" style="365" customWidth="1"/>
    <col min="3" max="3" width="21.421875" style="365" customWidth="1"/>
    <col min="4" max="4" width="27.57421875" style="365" customWidth="1"/>
    <col min="5" max="5" width="11.7109375" style="365" customWidth="1"/>
    <col min="6" max="6" width="13.28125" style="412" customWidth="1"/>
    <col min="7" max="8" width="10.57421875" style="47" customWidth="1"/>
    <col min="9" max="16384" width="9.140625" style="47" customWidth="1"/>
  </cols>
  <sheetData>
    <row r="1" spans="2:6" ht="24" thickBot="1">
      <c r="B1" s="595" t="s">
        <v>16</v>
      </c>
      <c r="C1" s="596"/>
      <c r="D1" s="596"/>
      <c r="E1" s="596"/>
      <c r="F1" s="596"/>
    </row>
    <row r="2" spans="2:6" ht="79.5" customHeight="1" thickTop="1">
      <c r="B2" s="597" t="s">
        <v>17</v>
      </c>
      <c r="C2" s="598"/>
      <c r="D2" s="598"/>
      <c r="E2" s="599"/>
      <c r="F2" s="600"/>
    </row>
    <row r="3" spans="2:6" ht="14.25">
      <c r="B3" s="601" t="s">
        <v>18</v>
      </c>
      <c r="C3" s="602"/>
      <c r="D3" s="602"/>
      <c r="E3" s="602"/>
      <c r="F3" s="603"/>
    </row>
    <row r="4" spans="2:6" ht="15.75">
      <c r="B4" s="568" t="s">
        <v>19</v>
      </c>
      <c r="C4" s="569"/>
      <c r="D4" s="569"/>
      <c r="E4" s="570"/>
      <c r="F4" s="571"/>
    </row>
    <row r="5" spans="2:6" ht="71.25" customHeight="1">
      <c r="B5" s="583" t="s">
        <v>20</v>
      </c>
      <c r="C5" s="584"/>
      <c r="D5" s="584"/>
      <c r="E5" s="585"/>
      <c r="F5" s="586"/>
    </row>
    <row r="6" spans="2:6" ht="14.25">
      <c r="B6" s="366" t="s">
        <v>21</v>
      </c>
      <c r="C6" s="367" t="s">
        <v>22</v>
      </c>
      <c r="D6" s="367" t="s">
        <v>23</v>
      </c>
      <c r="E6" s="368" t="s">
        <v>24</v>
      </c>
      <c r="F6" s="369" t="s">
        <v>25</v>
      </c>
    </row>
    <row r="7" spans="2:6" ht="14.25">
      <c r="B7" s="370" t="s">
        <v>26</v>
      </c>
      <c r="C7" s="371" t="s">
        <v>27</v>
      </c>
      <c r="D7" s="372">
        <v>16500</v>
      </c>
      <c r="E7" s="373">
        <v>0.29</v>
      </c>
      <c r="F7" s="374">
        <f>(D7)*(E7)</f>
        <v>4785</v>
      </c>
    </row>
    <row r="8" spans="2:6" ht="14.25">
      <c r="B8" s="375"/>
      <c r="C8" s="376"/>
      <c r="D8" s="377">
        <v>0</v>
      </c>
      <c r="E8" s="378">
        <v>0</v>
      </c>
      <c r="F8" s="379">
        <f>(D8)*(E8)</f>
        <v>0</v>
      </c>
    </row>
    <row r="9" spans="2:6" ht="14.25">
      <c r="B9" s="375"/>
      <c r="C9" s="376"/>
      <c r="D9" s="377">
        <v>0</v>
      </c>
      <c r="E9" s="378">
        <v>0</v>
      </c>
      <c r="F9" s="379">
        <f>(D9)*(E9)</f>
        <v>0</v>
      </c>
    </row>
    <row r="10" spans="2:6" ht="14.25">
      <c r="B10" s="375"/>
      <c r="C10" s="376"/>
      <c r="D10" s="377">
        <v>0</v>
      </c>
      <c r="E10" s="378">
        <v>0</v>
      </c>
      <c r="F10" s="379">
        <f>(D10)*(E10)</f>
        <v>0</v>
      </c>
    </row>
    <row r="11" spans="2:6" ht="14.25">
      <c r="B11" s="375"/>
      <c r="C11" s="376"/>
      <c r="D11" s="377">
        <v>0</v>
      </c>
      <c r="E11" s="378">
        <v>0</v>
      </c>
      <c r="F11" s="379">
        <f>(D11)*(E11)</f>
        <v>0</v>
      </c>
    </row>
    <row r="12" spans="2:6" ht="15.75">
      <c r="B12" s="559" t="s">
        <v>28</v>
      </c>
      <c r="C12" s="560"/>
      <c r="D12" s="560"/>
      <c r="E12" s="561"/>
      <c r="F12" s="380">
        <f>SUM(F8:F11)+SUM(D8:D11)</f>
        <v>0</v>
      </c>
    </row>
    <row r="13" spans="2:6" ht="15.75">
      <c r="B13" s="568" t="s">
        <v>29</v>
      </c>
      <c r="C13" s="569"/>
      <c r="D13" s="569"/>
      <c r="E13" s="570"/>
      <c r="F13" s="571"/>
    </row>
    <row r="14" spans="2:6" ht="75.75" customHeight="1">
      <c r="B14" s="583" t="s">
        <v>30</v>
      </c>
      <c r="C14" s="584"/>
      <c r="D14" s="584"/>
      <c r="E14" s="585"/>
      <c r="F14" s="586"/>
    </row>
    <row r="15" spans="2:6" ht="14.25">
      <c r="B15" s="381" t="s">
        <v>31</v>
      </c>
      <c r="C15" s="382" t="s">
        <v>32</v>
      </c>
      <c r="D15" s="589" t="s">
        <v>22</v>
      </c>
      <c r="E15" s="590"/>
      <c r="F15" s="383" t="s">
        <v>33</v>
      </c>
    </row>
    <row r="16" spans="2:6" ht="24">
      <c r="B16" s="384" t="s">
        <v>34</v>
      </c>
      <c r="C16" s="385" t="s">
        <v>35</v>
      </c>
      <c r="D16" s="591" t="s">
        <v>36</v>
      </c>
      <c r="E16" s="592"/>
      <c r="F16" s="386">
        <v>3000</v>
      </c>
    </row>
    <row r="17" spans="2:6" ht="14.25">
      <c r="B17" s="387"/>
      <c r="C17" s="388"/>
      <c r="D17" s="593"/>
      <c r="E17" s="594"/>
      <c r="F17" s="389"/>
    </row>
    <row r="18" spans="2:6" ht="14.25">
      <c r="B18" s="375"/>
      <c r="C18" s="376"/>
      <c r="D18" s="545"/>
      <c r="E18" s="546"/>
      <c r="F18" s="390"/>
    </row>
    <row r="19" spans="2:6" ht="14.25">
      <c r="B19" s="375"/>
      <c r="C19" s="376"/>
      <c r="D19" s="545"/>
      <c r="E19" s="546"/>
      <c r="F19" s="390"/>
    </row>
    <row r="20" spans="2:6" ht="14.25">
      <c r="B20" s="375"/>
      <c r="C20" s="376"/>
      <c r="D20" s="545"/>
      <c r="E20" s="546"/>
      <c r="F20" s="390"/>
    </row>
    <row r="21" spans="2:6" ht="15.75">
      <c r="B21" s="559" t="s">
        <v>37</v>
      </c>
      <c r="C21" s="560"/>
      <c r="D21" s="560"/>
      <c r="E21" s="561"/>
      <c r="F21" s="391">
        <f>SUM(F17:F20)</f>
        <v>0</v>
      </c>
    </row>
    <row r="22" spans="2:6" ht="15.75">
      <c r="B22" s="568" t="s">
        <v>38</v>
      </c>
      <c r="C22" s="569"/>
      <c r="D22" s="569"/>
      <c r="E22" s="570"/>
      <c r="F22" s="571"/>
    </row>
    <row r="23" spans="2:6" ht="84.75" customHeight="1">
      <c r="B23" s="583" t="s">
        <v>39</v>
      </c>
      <c r="C23" s="584"/>
      <c r="D23" s="584"/>
      <c r="E23" s="585"/>
      <c r="F23" s="586"/>
    </row>
    <row r="24" spans="2:8" ht="14.25">
      <c r="B24" s="575" t="s">
        <v>40</v>
      </c>
      <c r="C24" s="576"/>
      <c r="D24" s="576"/>
      <c r="E24" s="577"/>
      <c r="F24" s="392"/>
      <c r="G24" s="393" t="s">
        <v>41</v>
      </c>
      <c r="H24" s="47" t="s">
        <v>432</v>
      </c>
    </row>
    <row r="25" spans="2:7" ht="14.25">
      <c r="B25" s="366" t="s">
        <v>42</v>
      </c>
      <c r="C25" s="367" t="s">
        <v>437</v>
      </c>
      <c r="D25" s="554" t="s">
        <v>22</v>
      </c>
      <c r="E25" s="546"/>
      <c r="F25" s="369" t="s">
        <v>33</v>
      </c>
      <c r="G25" s="393" t="s">
        <v>43</v>
      </c>
    </row>
    <row r="26" spans="2:6" ht="36">
      <c r="B26" s="384" t="s">
        <v>44</v>
      </c>
      <c r="C26" s="385" t="s">
        <v>45</v>
      </c>
      <c r="D26" s="587" t="s">
        <v>46</v>
      </c>
      <c r="E26" s="588"/>
      <c r="F26" s="394">
        <v>900</v>
      </c>
    </row>
    <row r="27" spans="2:6" ht="14.25">
      <c r="B27" s="375"/>
      <c r="C27" s="376"/>
      <c r="D27" s="545"/>
      <c r="E27" s="546"/>
      <c r="F27" s="390"/>
    </row>
    <row r="28" spans="2:6" ht="14.25">
      <c r="B28" s="375"/>
      <c r="C28" s="376"/>
      <c r="D28" s="545"/>
      <c r="E28" s="546"/>
      <c r="F28" s="390"/>
    </row>
    <row r="29" spans="2:6" ht="14.25">
      <c r="B29" s="375"/>
      <c r="C29" s="376"/>
      <c r="D29" s="545"/>
      <c r="E29" s="546"/>
      <c r="F29" s="390"/>
    </row>
    <row r="30" spans="2:6" ht="14.25">
      <c r="B30" s="375"/>
      <c r="C30" s="376"/>
      <c r="D30" s="545"/>
      <c r="E30" s="546"/>
      <c r="F30" s="390"/>
    </row>
    <row r="31" spans="2:6" ht="15.75">
      <c r="B31" s="559" t="s">
        <v>47</v>
      </c>
      <c r="C31" s="560"/>
      <c r="D31" s="560"/>
      <c r="E31" s="561"/>
      <c r="F31" s="395">
        <f>SUM(F27:F30)</f>
        <v>0</v>
      </c>
    </row>
    <row r="32" spans="2:6" ht="15.75">
      <c r="B32" s="568" t="s">
        <v>48</v>
      </c>
      <c r="C32" s="569"/>
      <c r="D32" s="569"/>
      <c r="E32" s="570"/>
      <c r="F32" s="571"/>
    </row>
    <row r="33" spans="2:6" ht="67.5" customHeight="1">
      <c r="B33" s="550" t="s">
        <v>49</v>
      </c>
      <c r="C33" s="551"/>
      <c r="D33" s="551"/>
      <c r="E33" s="552"/>
      <c r="F33" s="553"/>
    </row>
    <row r="34" spans="2:6" ht="41.25" customHeight="1">
      <c r="B34" s="580" t="s">
        <v>50</v>
      </c>
      <c r="C34" s="581"/>
      <c r="D34" s="581"/>
      <c r="E34" s="581"/>
      <c r="F34" s="582"/>
    </row>
    <row r="35" spans="2:6" ht="14.25">
      <c r="B35" s="575" t="s">
        <v>51</v>
      </c>
      <c r="C35" s="576"/>
      <c r="D35" s="576"/>
      <c r="E35" s="577"/>
      <c r="F35" s="392"/>
    </row>
    <row r="36" spans="2:6" ht="14.25">
      <c r="B36" s="366" t="s">
        <v>52</v>
      </c>
      <c r="C36" s="367" t="s">
        <v>53</v>
      </c>
      <c r="D36" s="554" t="s">
        <v>54</v>
      </c>
      <c r="E36" s="546"/>
      <c r="F36" s="369" t="s">
        <v>33</v>
      </c>
    </row>
    <row r="37" spans="2:6" ht="14.25">
      <c r="B37" s="396" t="s">
        <v>55</v>
      </c>
      <c r="C37" s="396" t="s">
        <v>56</v>
      </c>
      <c r="D37" s="578" t="s">
        <v>57</v>
      </c>
      <c r="E37" s="579"/>
      <c r="F37" s="397">
        <v>736.5</v>
      </c>
    </row>
    <row r="38" spans="2:6" ht="24">
      <c r="B38" s="396" t="s">
        <v>58</v>
      </c>
      <c r="C38" s="396" t="s">
        <v>59</v>
      </c>
      <c r="D38" s="578" t="s">
        <v>60</v>
      </c>
      <c r="E38" s="579"/>
      <c r="F38" s="398">
        <v>5000</v>
      </c>
    </row>
    <row r="39" spans="2:6" ht="14.25">
      <c r="B39" s="375"/>
      <c r="C39" s="376"/>
      <c r="D39" s="545"/>
      <c r="E39" s="546"/>
      <c r="F39" s="390"/>
    </row>
    <row r="40" spans="2:6" ht="14.25">
      <c r="B40" s="375"/>
      <c r="C40" s="376"/>
      <c r="D40" s="545"/>
      <c r="E40" s="546"/>
      <c r="F40" s="390"/>
    </row>
    <row r="41" spans="2:6" ht="14.25">
      <c r="B41" s="375"/>
      <c r="C41" s="376"/>
      <c r="D41" s="545"/>
      <c r="E41" s="546"/>
      <c r="F41" s="390"/>
    </row>
    <row r="42" spans="2:6" ht="15.75">
      <c r="B42" s="559" t="s">
        <v>61</v>
      </c>
      <c r="C42" s="560"/>
      <c r="D42" s="560"/>
      <c r="E42" s="574"/>
      <c r="F42" s="395">
        <f>SUM(F39:F41)</f>
        <v>0</v>
      </c>
    </row>
    <row r="43" spans="2:6" ht="15.75">
      <c r="B43" s="568" t="s">
        <v>62</v>
      </c>
      <c r="C43" s="569"/>
      <c r="D43" s="569"/>
      <c r="E43" s="570"/>
      <c r="F43" s="571"/>
    </row>
    <row r="44" spans="2:6" ht="54" customHeight="1">
      <c r="B44" s="550" t="s">
        <v>63</v>
      </c>
      <c r="C44" s="551"/>
      <c r="D44" s="551"/>
      <c r="E44" s="552"/>
      <c r="F44" s="553"/>
    </row>
    <row r="45" spans="2:6" ht="14.25">
      <c r="B45" s="572" t="s">
        <v>64</v>
      </c>
      <c r="C45" s="573"/>
      <c r="D45" s="554" t="s">
        <v>54</v>
      </c>
      <c r="E45" s="546"/>
      <c r="F45" s="369" t="s">
        <v>33</v>
      </c>
    </row>
    <row r="46" spans="2:6" ht="14.25">
      <c r="B46" s="566" t="s">
        <v>65</v>
      </c>
      <c r="C46" s="567"/>
      <c r="D46" s="555" t="s">
        <v>66</v>
      </c>
      <c r="E46" s="556"/>
      <c r="F46" s="399">
        <v>2000</v>
      </c>
    </row>
    <row r="47" spans="2:6" ht="14.25">
      <c r="B47" s="557"/>
      <c r="C47" s="558"/>
      <c r="D47" s="545"/>
      <c r="E47" s="546"/>
      <c r="F47" s="390"/>
    </row>
    <row r="48" spans="2:6" ht="14.25">
      <c r="B48" s="557"/>
      <c r="C48" s="558"/>
      <c r="D48" s="545"/>
      <c r="E48" s="546"/>
      <c r="F48" s="390"/>
    </row>
    <row r="49" spans="2:6" ht="14.25">
      <c r="B49" s="557"/>
      <c r="C49" s="558"/>
      <c r="D49" s="545"/>
      <c r="E49" s="546"/>
      <c r="F49" s="390"/>
    </row>
    <row r="50" spans="2:6" ht="14.25">
      <c r="B50" s="557"/>
      <c r="C50" s="558"/>
      <c r="D50" s="545"/>
      <c r="E50" s="546"/>
      <c r="F50" s="390"/>
    </row>
    <row r="51" spans="2:6" ht="15.75">
      <c r="B51" s="559" t="s">
        <v>67</v>
      </c>
      <c r="C51" s="560"/>
      <c r="D51" s="560"/>
      <c r="E51" s="561"/>
      <c r="F51" s="395">
        <f>SUM(F47:F50)</f>
        <v>0</v>
      </c>
    </row>
    <row r="52" spans="2:6" ht="15">
      <c r="B52" s="562" t="s">
        <v>68</v>
      </c>
      <c r="C52" s="563"/>
      <c r="D52" s="563"/>
      <c r="E52" s="564"/>
      <c r="F52" s="565"/>
    </row>
    <row r="53" spans="2:6" ht="53.25" customHeight="1">
      <c r="B53" s="550" t="s">
        <v>69</v>
      </c>
      <c r="C53" s="551"/>
      <c r="D53" s="551"/>
      <c r="E53" s="552"/>
      <c r="F53" s="553"/>
    </row>
    <row r="54" spans="2:6" ht="14.25">
      <c r="B54" s="366" t="s">
        <v>438</v>
      </c>
      <c r="C54" s="367" t="s">
        <v>351</v>
      </c>
      <c r="D54" s="554" t="s">
        <v>22</v>
      </c>
      <c r="E54" s="546"/>
      <c r="F54" s="369" t="s">
        <v>33</v>
      </c>
    </row>
    <row r="55" spans="2:6" ht="48">
      <c r="B55" s="370" t="s">
        <v>70</v>
      </c>
      <c r="C55" s="371" t="s">
        <v>71</v>
      </c>
      <c r="D55" s="555" t="s">
        <v>72</v>
      </c>
      <c r="E55" s="556"/>
      <c r="F55" s="400">
        <v>2000</v>
      </c>
    </row>
    <row r="56" spans="2:6" ht="14.25">
      <c r="B56" s="375"/>
      <c r="C56" s="376"/>
      <c r="D56" s="545"/>
      <c r="E56" s="546"/>
      <c r="F56" s="401"/>
    </row>
    <row r="57" spans="2:6" ht="14.25">
      <c r="B57" s="375"/>
      <c r="C57" s="376"/>
      <c r="D57" s="545"/>
      <c r="E57" s="546"/>
      <c r="F57" s="401"/>
    </row>
    <row r="58" spans="2:6" ht="14.25">
      <c r="B58" s="375"/>
      <c r="C58" s="376"/>
      <c r="D58" s="545"/>
      <c r="E58" s="546"/>
      <c r="F58" s="401"/>
    </row>
    <row r="59" spans="2:6" ht="14.25">
      <c r="B59" s="375"/>
      <c r="C59" s="376"/>
      <c r="D59" s="545"/>
      <c r="E59" s="546"/>
      <c r="F59" s="401"/>
    </row>
    <row r="60" spans="2:6" ht="16.5" thickBot="1">
      <c r="B60" s="547" t="s">
        <v>73</v>
      </c>
      <c r="C60" s="548"/>
      <c r="D60" s="548"/>
      <c r="E60" s="549"/>
      <c r="F60" s="402">
        <f>SUM(F56:F59)</f>
        <v>0</v>
      </c>
    </row>
    <row r="61" spans="4:6" ht="15.75" thickTop="1">
      <c r="D61" s="403"/>
      <c r="E61" s="403"/>
      <c r="F61" s="404"/>
    </row>
    <row r="62" spans="2:6" ht="15.75">
      <c r="B62" s="540" t="s">
        <v>74</v>
      </c>
      <c r="C62" s="541"/>
      <c r="D62" s="541"/>
      <c r="E62" s="541"/>
      <c r="F62" s="541"/>
    </row>
    <row r="63" spans="2:6" ht="15.75">
      <c r="B63" s="542" t="s">
        <v>75</v>
      </c>
      <c r="C63" s="543"/>
      <c r="D63" s="544"/>
      <c r="E63" s="405"/>
      <c r="F63" s="406" t="s">
        <v>76</v>
      </c>
    </row>
    <row r="64" spans="2:6" ht="15">
      <c r="B64" s="537" t="s">
        <v>19</v>
      </c>
      <c r="C64" s="538"/>
      <c r="D64" s="539"/>
      <c r="E64" s="407"/>
      <c r="F64" s="408">
        <f>+F12</f>
        <v>0</v>
      </c>
    </row>
    <row r="65" spans="2:6" ht="15">
      <c r="B65" s="537" t="s">
        <v>77</v>
      </c>
      <c r="C65" s="538"/>
      <c r="D65" s="539"/>
      <c r="E65" s="407"/>
      <c r="F65" s="408">
        <f>+F21</f>
        <v>0</v>
      </c>
    </row>
    <row r="66" spans="2:6" ht="15">
      <c r="B66" s="537" t="s">
        <v>38</v>
      </c>
      <c r="C66" s="538"/>
      <c r="D66" s="539"/>
      <c r="E66" s="407"/>
      <c r="F66" s="408">
        <f>+F31</f>
        <v>0</v>
      </c>
    </row>
    <row r="67" spans="2:6" ht="15">
      <c r="B67" s="537" t="s">
        <v>48</v>
      </c>
      <c r="C67" s="538"/>
      <c r="D67" s="539"/>
      <c r="E67" s="407"/>
      <c r="F67" s="408">
        <f>+F42</f>
        <v>0</v>
      </c>
    </row>
    <row r="68" spans="2:6" ht="15">
      <c r="B68" s="537" t="s">
        <v>78</v>
      </c>
      <c r="C68" s="538"/>
      <c r="D68" s="539"/>
      <c r="E68" s="407"/>
      <c r="F68" s="408">
        <f>+F51</f>
        <v>0</v>
      </c>
    </row>
    <row r="69" spans="2:6" ht="15">
      <c r="B69" s="537" t="s">
        <v>68</v>
      </c>
      <c r="C69" s="538"/>
      <c r="D69" s="539"/>
      <c r="E69" s="407"/>
      <c r="F69" s="408">
        <f>+F60</f>
        <v>0</v>
      </c>
    </row>
    <row r="70" spans="2:6" ht="15.75">
      <c r="B70" s="534" t="s">
        <v>79</v>
      </c>
      <c r="C70" s="535"/>
      <c r="D70" s="536"/>
      <c r="E70" s="409"/>
      <c r="F70" s="410">
        <f>SUM(F64:F69)</f>
        <v>0</v>
      </c>
    </row>
    <row r="71" ht="14.25">
      <c r="B71" s="411"/>
    </row>
  </sheetData>
  <sheetProtection/>
  <mergeCells count="69">
    <mergeCell ref="B1:F1"/>
    <mergeCell ref="B2:F2"/>
    <mergeCell ref="B3:F3"/>
    <mergeCell ref="B4:F4"/>
    <mergeCell ref="D15:E15"/>
    <mergeCell ref="D16:E16"/>
    <mergeCell ref="D17:E17"/>
    <mergeCell ref="D18:E18"/>
    <mergeCell ref="B5:F5"/>
    <mergeCell ref="B12:E12"/>
    <mergeCell ref="B13:F13"/>
    <mergeCell ref="B14:F14"/>
    <mergeCell ref="B23:F23"/>
    <mergeCell ref="B24:E24"/>
    <mergeCell ref="D25:E25"/>
    <mergeCell ref="D26:E26"/>
    <mergeCell ref="D19:E19"/>
    <mergeCell ref="D20:E20"/>
    <mergeCell ref="B21:E21"/>
    <mergeCell ref="B22:F22"/>
    <mergeCell ref="B31:E31"/>
    <mergeCell ref="B32:F32"/>
    <mergeCell ref="B33:F33"/>
    <mergeCell ref="B34:F34"/>
    <mergeCell ref="D27:E27"/>
    <mergeCell ref="D28:E28"/>
    <mergeCell ref="D29:E29"/>
    <mergeCell ref="D30:E30"/>
    <mergeCell ref="D39:E39"/>
    <mergeCell ref="D40:E40"/>
    <mergeCell ref="D41:E41"/>
    <mergeCell ref="B42:E42"/>
    <mergeCell ref="B35:E35"/>
    <mergeCell ref="D36:E36"/>
    <mergeCell ref="D37:E37"/>
    <mergeCell ref="D38:E38"/>
    <mergeCell ref="B46:C46"/>
    <mergeCell ref="D46:E46"/>
    <mergeCell ref="B47:C47"/>
    <mergeCell ref="D47:E47"/>
    <mergeCell ref="B43:F43"/>
    <mergeCell ref="B44:F44"/>
    <mergeCell ref="B45:C45"/>
    <mergeCell ref="D45:E45"/>
    <mergeCell ref="B50:C50"/>
    <mergeCell ref="D50:E50"/>
    <mergeCell ref="B51:E51"/>
    <mergeCell ref="B52:F52"/>
    <mergeCell ref="B48:C48"/>
    <mergeCell ref="D48:E48"/>
    <mergeCell ref="B49:C49"/>
    <mergeCell ref="D49:E49"/>
    <mergeCell ref="D57:E57"/>
    <mergeCell ref="D58:E58"/>
    <mergeCell ref="D59:E59"/>
    <mergeCell ref="B60:E60"/>
    <mergeCell ref="B53:F53"/>
    <mergeCell ref="D54:E54"/>
    <mergeCell ref="D55:E55"/>
    <mergeCell ref="D56:E56"/>
    <mergeCell ref="B70:D70"/>
    <mergeCell ref="B66:D66"/>
    <mergeCell ref="B67:D67"/>
    <mergeCell ref="B68:D68"/>
    <mergeCell ref="B69:D69"/>
    <mergeCell ref="B62:F62"/>
    <mergeCell ref="B63:D63"/>
    <mergeCell ref="B64:D64"/>
    <mergeCell ref="B65:D65"/>
  </mergeCells>
  <dataValidations count="1">
    <dataValidation type="list" allowBlank="1" showInputMessage="1" showErrorMessage="1" sqref="F24 F35">
      <formula1>$G$24:$G$25</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1:U23"/>
  <sheetViews>
    <sheetView zoomScale="75" zoomScaleNormal="75" zoomScalePageLayoutView="0" workbookViewId="0" topLeftCell="A1">
      <selection activeCell="B1" sqref="B1:T1"/>
    </sheetView>
  </sheetViews>
  <sheetFormatPr defaultColWidth="9.140625" defaultRowHeight="12.75"/>
  <cols>
    <col min="1" max="1" width="2.140625" style="47" customWidth="1"/>
    <col min="2" max="4" width="17.28125" style="47" customWidth="1"/>
    <col min="5" max="10" width="9.140625" style="47" customWidth="1"/>
    <col min="11" max="11" width="18.140625" style="47" customWidth="1"/>
    <col min="12" max="17" width="9.140625" style="47" customWidth="1"/>
    <col min="18" max="18" width="17.421875" style="47" customWidth="1"/>
    <col min="19" max="20" width="9.140625" style="47" customWidth="1"/>
    <col min="21" max="21" width="49.421875" style="47" customWidth="1"/>
    <col min="22" max="16384" width="9.140625" style="47" customWidth="1"/>
  </cols>
  <sheetData>
    <row r="1" spans="2:20" ht="20.25">
      <c r="B1" s="661" t="s">
        <v>207</v>
      </c>
      <c r="C1" s="661"/>
      <c r="D1" s="661"/>
      <c r="E1" s="661"/>
      <c r="F1" s="661"/>
      <c r="G1" s="661"/>
      <c r="H1" s="661"/>
      <c r="I1" s="661"/>
      <c r="J1" s="661"/>
      <c r="K1" s="661"/>
      <c r="L1" s="661"/>
      <c r="M1" s="661"/>
      <c r="N1" s="661"/>
      <c r="O1" s="661"/>
      <c r="P1" s="661"/>
      <c r="Q1" s="661"/>
      <c r="R1" s="661"/>
      <c r="S1" s="661"/>
      <c r="T1" s="661"/>
    </row>
    <row r="2" spans="2:20" ht="73.5" customHeight="1" thickBot="1">
      <c r="B2" s="662" t="s">
        <v>96</v>
      </c>
      <c r="C2" s="663"/>
      <c r="D2" s="663"/>
      <c r="E2" s="664"/>
      <c r="F2" s="664"/>
      <c r="G2" s="664"/>
      <c r="H2" s="664"/>
      <c r="I2" s="664"/>
      <c r="J2" s="664"/>
      <c r="K2" s="664"/>
      <c r="L2" s="664"/>
      <c r="M2" s="664"/>
      <c r="N2" s="664"/>
      <c r="O2" s="664"/>
      <c r="P2" s="664"/>
      <c r="Q2" s="664"/>
      <c r="R2" s="664"/>
      <c r="S2" s="664"/>
      <c r="T2" s="665"/>
    </row>
    <row r="3" spans="2:21" ht="15" customHeight="1" thickBot="1">
      <c r="B3" s="170"/>
      <c r="C3" s="28" t="s">
        <v>437</v>
      </c>
      <c r="D3" s="666" t="s">
        <v>185</v>
      </c>
      <c r="E3" s="667"/>
      <c r="F3" s="667"/>
      <c r="G3" s="667"/>
      <c r="H3" s="667"/>
      <c r="I3" s="667"/>
      <c r="J3" s="668"/>
      <c r="K3" s="171" t="s">
        <v>186</v>
      </c>
      <c r="L3" s="666" t="s">
        <v>187</v>
      </c>
      <c r="M3" s="669"/>
      <c r="N3" s="669"/>
      <c r="O3" s="669"/>
      <c r="P3" s="669"/>
      <c r="Q3" s="670"/>
      <c r="R3" s="29" t="s">
        <v>421</v>
      </c>
      <c r="S3" s="671" t="s">
        <v>421</v>
      </c>
      <c r="T3" s="670"/>
      <c r="U3" s="172" t="s">
        <v>106</v>
      </c>
    </row>
    <row r="4" spans="2:21" ht="44.25" customHeight="1">
      <c r="B4" s="30" t="s">
        <v>376</v>
      </c>
      <c r="C4" s="31" t="s">
        <v>189</v>
      </c>
      <c r="D4" s="32" t="s">
        <v>190</v>
      </c>
      <c r="E4" s="659" t="s">
        <v>191</v>
      </c>
      <c r="F4" s="652"/>
      <c r="G4" s="651" t="s">
        <v>192</v>
      </c>
      <c r="H4" s="652"/>
      <c r="I4" s="651" t="s">
        <v>193</v>
      </c>
      <c r="J4" s="653"/>
      <c r="K4" s="173" t="s">
        <v>194</v>
      </c>
      <c r="L4" s="660" t="s">
        <v>195</v>
      </c>
      <c r="M4" s="652"/>
      <c r="N4" s="651" t="s">
        <v>196</v>
      </c>
      <c r="O4" s="652"/>
      <c r="P4" s="651" t="s">
        <v>197</v>
      </c>
      <c r="Q4" s="653"/>
      <c r="R4" s="174" t="s">
        <v>198</v>
      </c>
      <c r="S4" s="654" t="s">
        <v>199</v>
      </c>
      <c r="T4" s="655"/>
      <c r="U4" s="172"/>
    </row>
    <row r="5" spans="2:21" ht="12.75" customHeight="1">
      <c r="B5" s="656" t="s">
        <v>200</v>
      </c>
      <c r="C5" s="635" t="s">
        <v>432</v>
      </c>
      <c r="D5" s="614" t="s">
        <v>432</v>
      </c>
      <c r="E5" s="617" t="s">
        <v>432</v>
      </c>
      <c r="F5" s="618"/>
      <c r="G5" s="623" t="s">
        <v>432</v>
      </c>
      <c r="H5" s="624"/>
      <c r="I5" s="629" t="s">
        <v>432</v>
      </c>
      <c r="J5" s="630"/>
      <c r="K5" s="635" t="s">
        <v>432</v>
      </c>
      <c r="L5" s="638" t="s">
        <v>432</v>
      </c>
      <c r="M5" s="624"/>
      <c r="N5" s="629" t="s">
        <v>432</v>
      </c>
      <c r="O5" s="624"/>
      <c r="P5" s="629" t="s">
        <v>432</v>
      </c>
      <c r="Q5" s="630"/>
      <c r="R5" s="604" t="s">
        <v>432</v>
      </c>
      <c r="S5" s="606" t="s">
        <v>432</v>
      </c>
      <c r="T5" s="607"/>
      <c r="U5" s="175" t="s">
        <v>422</v>
      </c>
    </row>
    <row r="6" spans="2:21" ht="12.75" customHeight="1">
      <c r="B6" s="657"/>
      <c r="C6" s="636"/>
      <c r="D6" s="615"/>
      <c r="E6" s="619"/>
      <c r="F6" s="620"/>
      <c r="G6" s="625"/>
      <c r="H6" s="626"/>
      <c r="I6" s="631"/>
      <c r="J6" s="632"/>
      <c r="K6" s="636"/>
      <c r="L6" s="639"/>
      <c r="M6" s="626"/>
      <c r="N6" s="631"/>
      <c r="O6" s="626"/>
      <c r="P6" s="631"/>
      <c r="Q6" s="632"/>
      <c r="R6" s="605"/>
      <c r="S6" s="607"/>
      <c r="T6" s="607"/>
      <c r="U6" s="175" t="s">
        <v>116</v>
      </c>
    </row>
    <row r="7" spans="2:21" ht="12.75" customHeight="1">
      <c r="B7" s="657"/>
      <c r="C7" s="636"/>
      <c r="D7" s="615"/>
      <c r="E7" s="619"/>
      <c r="F7" s="620"/>
      <c r="G7" s="625"/>
      <c r="H7" s="626"/>
      <c r="I7" s="631"/>
      <c r="J7" s="632"/>
      <c r="K7" s="636"/>
      <c r="L7" s="639"/>
      <c r="M7" s="626"/>
      <c r="N7" s="631"/>
      <c r="O7" s="626"/>
      <c r="P7" s="631"/>
      <c r="Q7" s="632"/>
      <c r="R7" s="605"/>
      <c r="S7" s="607"/>
      <c r="T7" s="607"/>
      <c r="U7" s="175" t="s">
        <v>117</v>
      </c>
    </row>
    <row r="8" spans="2:21" ht="12.75" customHeight="1">
      <c r="B8" s="658"/>
      <c r="C8" s="646"/>
      <c r="D8" s="647"/>
      <c r="E8" s="648"/>
      <c r="F8" s="649"/>
      <c r="G8" s="650"/>
      <c r="H8" s="642"/>
      <c r="I8" s="643"/>
      <c r="J8" s="644"/>
      <c r="K8" s="646"/>
      <c r="L8" s="641"/>
      <c r="M8" s="642"/>
      <c r="N8" s="643"/>
      <c r="O8" s="642"/>
      <c r="P8" s="643"/>
      <c r="Q8" s="644"/>
      <c r="R8" s="605"/>
      <c r="S8" s="607"/>
      <c r="T8" s="607"/>
      <c r="U8" s="175" t="s">
        <v>115</v>
      </c>
    </row>
    <row r="9" spans="2:21" ht="12.75">
      <c r="B9" s="176" t="s">
        <v>201</v>
      </c>
      <c r="C9" s="176"/>
      <c r="D9" s="177"/>
      <c r="E9" s="178"/>
      <c r="F9" s="179"/>
      <c r="G9" s="180"/>
      <c r="H9" s="179"/>
      <c r="I9" s="180"/>
      <c r="J9" s="181"/>
      <c r="K9" s="182"/>
      <c r="L9" s="178"/>
      <c r="M9" s="179"/>
      <c r="N9" s="180"/>
      <c r="O9" s="179"/>
      <c r="P9" s="180"/>
      <c r="Q9" s="181"/>
      <c r="R9" s="183"/>
      <c r="S9" s="180"/>
      <c r="T9" s="181"/>
      <c r="U9" s="175" t="s">
        <v>97</v>
      </c>
    </row>
    <row r="10" spans="2:21" ht="14.25" customHeight="1">
      <c r="B10" s="645"/>
      <c r="C10" s="635" t="s">
        <v>432</v>
      </c>
      <c r="D10" s="614" t="s">
        <v>432</v>
      </c>
      <c r="E10" s="617" t="s">
        <v>432</v>
      </c>
      <c r="F10" s="618"/>
      <c r="G10" s="623"/>
      <c r="H10" s="624"/>
      <c r="I10" s="629"/>
      <c r="J10" s="630"/>
      <c r="K10" s="635"/>
      <c r="L10" s="638"/>
      <c r="M10" s="624"/>
      <c r="N10" s="629"/>
      <c r="O10" s="624"/>
      <c r="P10" s="629"/>
      <c r="Q10" s="630"/>
      <c r="R10" s="604"/>
      <c r="S10" s="606"/>
      <c r="T10" s="607"/>
      <c r="U10" s="175" t="s">
        <v>202</v>
      </c>
    </row>
    <row r="11" spans="2:21" ht="12.75" customHeight="1">
      <c r="B11" s="645"/>
      <c r="C11" s="636"/>
      <c r="D11" s="615"/>
      <c r="E11" s="619"/>
      <c r="F11" s="620"/>
      <c r="G11" s="625"/>
      <c r="H11" s="626"/>
      <c r="I11" s="631"/>
      <c r="J11" s="632"/>
      <c r="K11" s="636"/>
      <c r="L11" s="639"/>
      <c r="M11" s="626"/>
      <c r="N11" s="631"/>
      <c r="O11" s="626"/>
      <c r="P11" s="631"/>
      <c r="Q11" s="632"/>
      <c r="R11" s="605"/>
      <c r="S11" s="607"/>
      <c r="T11" s="607"/>
      <c r="U11" s="175" t="s">
        <v>473</v>
      </c>
    </row>
    <row r="12" spans="2:21" ht="12.75" customHeight="1">
      <c r="B12" s="645"/>
      <c r="C12" s="636"/>
      <c r="D12" s="615"/>
      <c r="E12" s="619"/>
      <c r="F12" s="620"/>
      <c r="G12" s="625"/>
      <c r="H12" s="626"/>
      <c r="I12" s="631"/>
      <c r="J12" s="632"/>
      <c r="K12" s="636"/>
      <c r="L12" s="639"/>
      <c r="M12" s="626"/>
      <c r="N12" s="631"/>
      <c r="O12" s="626"/>
      <c r="P12" s="631"/>
      <c r="Q12" s="632"/>
      <c r="R12" s="605"/>
      <c r="S12" s="607"/>
      <c r="T12" s="607"/>
      <c r="U12" s="175" t="s">
        <v>474</v>
      </c>
    </row>
    <row r="13" spans="2:21" ht="12.75" customHeight="1">
      <c r="B13" s="645"/>
      <c r="C13" s="646"/>
      <c r="D13" s="647"/>
      <c r="E13" s="648"/>
      <c r="F13" s="649"/>
      <c r="G13" s="650"/>
      <c r="H13" s="642"/>
      <c r="I13" s="643"/>
      <c r="J13" s="644"/>
      <c r="K13" s="646"/>
      <c r="L13" s="641"/>
      <c r="M13" s="642"/>
      <c r="N13" s="643"/>
      <c r="O13" s="642"/>
      <c r="P13" s="643"/>
      <c r="Q13" s="644"/>
      <c r="R13" s="605"/>
      <c r="S13" s="607"/>
      <c r="T13" s="607"/>
      <c r="U13" s="175" t="s">
        <v>475</v>
      </c>
    </row>
    <row r="14" spans="2:21" ht="12.75">
      <c r="B14" s="176" t="s">
        <v>203</v>
      </c>
      <c r="C14" s="176"/>
      <c r="D14" s="177"/>
      <c r="E14" s="178"/>
      <c r="F14" s="179"/>
      <c r="G14" s="180"/>
      <c r="H14" s="179"/>
      <c r="I14" s="180"/>
      <c r="J14" s="181"/>
      <c r="K14" s="182"/>
      <c r="L14" s="178"/>
      <c r="M14" s="179"/>
      <c r="N14" s="180"/>
      <c r="O14" s="179"/>
      <c r="P14" s="180"/>
      <c r="Q14" s="181"/>
      <c r="R14" s="183"/>
      <c r="S14" s="180"/>
      <c r="T14" s="181"/>
      <c r="U14" s="175" t="s">
        <v>423</v>
      </c>
    </row>
    <row r="15" spans="2:21" ht="12.75" customHeight="1">
      <c r="B15" s="645"/>
      <c r="C15" s="635" t="s">
        <v>432</v>
      </c>
      <c r="D15" s="614" t="s">
        <v>432</v>
      </c>
      <c r="E15" s="617"/>
      <c r="F15" s="618"/>
      <c r="G15" s="623"/>
      <c r="H15" s="624"/>
      <c r="I15" s="629"/>
      <c r="J15" s="630"/>
      <c r="K15" s="635"/>
      <c r="L15" s="638"/>
      <c r="M15" s="624"/>
      <c r="N15" s="629"/>
      <c r="O15" s="624"/>
      <c r="P15" s="629"/>
      <c r="Q15" s="630"/>
      <c r="R15" s="604"/>
      <c r="S15" s="606"/>
      <c r="T15" s="607"/>
      <c r="U15" s="175" t="s">
        <v>118</v>
      </c>
    </row>
    <row r="16" spans="2:21" ht="12.75" customHeight="1">
      <c r="B16" s="645"/>
      <c r="C16" s="636"/>
      <c r="D16" s="615"/>
      <c r="E16" s="619"/>
      <c r="F16" s="620"/>
      <c r="G16" s="625"/>
      <c r="H16" s="626"/>
      <c r="I16" s="631"/>
      <c r="J16" s="632"/>
      <c r="K16" s="636"/>
      <c r="L16" s="639"/>
      <c r="M16" s="626"/>
      <c r="N16" s="631"/>
      <c r="O16" s="626"/>
      <c r="P16" s="631"/>
      <c r="Q16" s="632"/>
      <c r="R16" s="605"/>
      <c r="S16" s="607"/>
      <c r="T16" s="607"/>
      <c r="U16" s="175" t="s">
        <v>204</v>
      </c>
    </row>
    <row r="17" spans="2:21" ht="12.75" customHeight="1">
      <c r="B17" s="645"/>
      <c r="C17" s="636"/>
      <c r="D17" s="615"/>
      <c r="E17" s="619"/>
      <c r="F17" s="620"/>
      <c r="G17" s="625"/>
      <c r="H17" s="626"/>
      <c r="I17" s="631"/>
      <c r="J17" s="632"/>
      <c r="K17" s="636"/>
      <c r="L17" s="639"/>
      <c r="M17" s="626"/>
      <c r="N17" s="631"/>
      <c r="O17" s="626"/>
      <c r="P17" s="631"/>
      <c r="Q17" s="632"/>
      <c r="R17" s="605"/>
      <c r="S17" s="607"/>
      <c r="T17" s="607"/>
      <c r="U17" s="175" t="s">
        <v>205</v>
      </c>
    </row>
    <row r="18" spans="2:21" ht="12.75" customHeight="1">
      <c r="B18" s="645"/>
      <c r="C18" s="646"/>
      <c r="D18" s="647"/>
      <c r="E18" s="648"/>
      <c r="F18" s="649"/>
      <c r="G18" s="650"/>
      <c r="H18" s="642"/>
      <c r="I18" s="643"/>
      <c r="J18" s="644"/>
      <c r="K18" s="646"/>
      <c r="L18" s="641"/>
      <c r="M18" s="642"/>
      <c r="N18" s="643"/>
      <c r="O18" s="642"/>
      <c r="P18" s="643"/>
      <c r="Q18" s="644"/>
      <c r="R18" s="605"/>
      <c r="S18" s="607"/>
      <c r="T18" s="607"/>
      <c r="U18" s="47" t="s">
        <v>432</v>
      </c>
    </row>
    <row r="19" spans="2:20" ht="12.75">
      <c r="B19" s="176" t="s">
        <v>206</v>
      </c>
      <c r="C19" s="176"/>
      <c r="D19" s="177"/>
      <c r="E19" s="178"/>
      <c r="F19" s="179"/>
      <c r="G19" s="180"/>
      <c r="H19" s="179"/>
      <c r="I19" s="180"/>
      <c r="J19" s="181"/>
      <c r="K19" s="182"/>
      <c r="L19" s="178"/>
      <c r="M19" s="179"/>
      <c r="N19" s="180"/>
      <c r="O19" s="179"/>
      <c r="P19" s="180"/>
      <c r="Q19" s="181"/>
      <c r="R19" s="183"/>
      <c r="S19" s="180"/>
      <c r="T19" s="181"/>
    </row>
    <row r="20" spans="2:20" ht="12.75" customHeight="1">
      <c r="B20" s="608"/>
      <c r="C20" s="611" t="s">
        <v>432</v>
      </c>
      <c r="D20" s="614" t="s">
        <v>432</v>
      </c>
      <c r="E20" s="617"/>
      <c r="F20" s="618"/>
      <c r="G20" s="623"/>
      <c r="H20" s="624"/>
      <c r="I20" s="629"/>
      <c r="J20" s="630"/>
      <c r="K20" s="635"/>
      <c r="L20" s="638"/>
      <c r="M20" s="624"/>
      <c r="N20" s="629"/>
      <c r="O20" s="624"/>
      <c r="P20" s="629"/>
      <c r="Q20" s="630"/>
      <c r="R20" s="604"/>
      <c r="S20" s="606"/>
      <c r="T20" s="607"/>
    </row>
    <row r="21" spans="2:20" ht="12.75" customHeight="1">
      <c r="B21" s="609"/>
      <c r="C21" s="612"/>
      <c r="D21" s="615"/>
      <c r="E21" s="619"/>
      <c r="F21" s="620"/>
      <c r="G21" s="625"/>
      <c r="H21" s="626"/>
      <c r="I21" s="631"/>
      <c r="J21" s="632"/>
      <c r="K21" s="636"/>
      <c r="L21" s="639"/>
      <c r="M21" s="626"/>
      <c r="N21" s="631"/>
      <c r="O21" s="626"/>
      <c r="P21" s="631"/>
      <c r="Q21" s="632"/>
      <c r="R21" s="605"/>
      <c r="S21" s="607"/>
      <c r="T21" s="607"/>
    </row>
    <row r="22" spans="2:20" ht="12.75" customHeight="1">
      <c r="B22" s="609"/>
      <c r="C22" s="612"/>
      <c r="D22" s="615"/>
      <c r="E22" s="619"/>
      <c r="F22" s="620"/>
      <c r="G22" s="625"/>
      <c r="H22" s="626"/>
      <c r="I22" s="631"/>
      <c r="J22" s="632"/>
      <c r="K22" s="636"/>
      <c r="L22" s="639"/>
      <c r="M22" s="626"/>
      <c r="N22" s="631"/>
      <c r="O22" s="626"/>
      <c r="P22" s="631"/>
      <c r="Q22" s="632"/>
      <c r="R22" s="605"/>
      <c r="S22" s="607"/>
      <c r="T22" s="607"/>
    </row>
    <row r="23" spans="2:20" ht="13.5" customHeight="1" thickBot="1">
      <c r="B23" s="610"/>
      <c r="C23" s="613"/>
      <c r="D23" s="616"/>
      <c r="E23" s="621"/>
      <c r="F23" s="622"/>
      <c r="G23" s="627"/>
      <c r="H23" s="628"/>
      <c r="I23" s="633"/>
      <c r="J23" s="634"/>
      <c r="K23" s="637"/>
      <c r="L23" s="640"/>
      <c r="M23" s="628"/>
      <c r="N23" s="633"/>
      <c r="O23" s="628"/>
      <c r="P23" s="633"/>
      <c r="Q23" s="634"/>
      <c r="R23" s="605"/>
      <c r="S23" s="607"/>
      <c r="T23" s="607"/>
    </row>
  </sheetData>
  <sheetProtection/>
  <mergeCells count="60">
    <mergeCell ref="I4:J4"/>
    <mergeCell ref="L4:M4"/>
    <mergeCell ref="B1:T1"/>
    <mergeCell ref="B2:T2"/>
    <mergeCell ref="D3:J3"/>
    <mergeCell ref="L3:Q3"/>
    <mergeCell ref="S3:T3"/>
    <mergeCell ref="S4:T4"/>
    <mergeCell ref="B5:B8"/>
    <mergeCell ref="C5:C8"/>
    <mergeCell ref="D5:D8"/>
    <mergeCell ref="E5:F8"/>
    <mergeCell ref="G5:H8"/>
    <mergeCell ref="I5:J8"/>
    <mergeCell ref="K5:K8"/>
    <mergeCell ref="E4:F4"/>
    <mergeCell ref="G4:H4"/>
    <mergeCell ref="L5:M8"/>
    <mergeCell ref="N5:O8"/>
    <mergeCell ref="P5:Q8"/>
    <mergeCell ref="R5:R8"/>
    <mergeCell ref="N4:O4"/>
    <mergeCell ref="P4:Q4"/>
    <mergeCell ref="S5:T8"/>
    <mergeCell ref="B10:B13"/>
    <mergeCell ref="C10:C13"/>
    <mergeCell ref="D10:D13"/>
    <mergeCell ref="E10:F13"/>
    <mergeCell ref="G10:H13"/>
    <mergeCell ref="I10:J13"/>
    <mergeCell ref="K10:K13"/>
    <mergeCell ref="L10:M13"/>
    <mergeCell ref="N10:O13"/>
    <mergeCell ref="P10:Q13"/>
    <mergeCell ref="R10:R13"/>
    <mergeCell ref="S10:T13"/>
    <mergeCell ref="B15:B18"/>
    <mergeCell ref="C15:C18"/>
    <mergeCell ref="D15:D18"/>
    <mergeCell ref="E15:F18"/>
    <mergeCell ref="G15:H18"/>
    <mergeCell ref="I15:J18"/>
    <mergeCell ref="K15:K18"/>
    <mergeCell ref="K20:K23"/>
    <mergeCell ref="L20:M23"/>
    <mergeCell ref="N20:O23"/>
    <mergeCell ref="L15:M18"/>
    <mergeCell ref="N15:O18"/>
    <mergeCell ref="P15:Q18"/>
    <mergeCell ref="P20:Q23"/>
    <mergeCell ref="R20:R23"/>
    <mergeCell ref="S20:T23"/>
    <mergeCell ref="S15:T18"/>
    <mergeCell ref="R15:R18"/>
    <mergeCell ref="B20:B23"/>
    <mergeCell ref="C20:C23"/>
    <mergeCell ref="D20:D23"/>
    <mergeCell ref="E20:F23"/>
    <mergeCell ref="G20:H23"/>
    <mergeCell ref="I20:J23"/>
  </mergeCells>
  <dataValidations count="1">
    <dataValidation type="list" showInputMessage="1" showErrorMessage="1" sqref="B10:B13 B15:B18 B20:B23">
      <formula1>$U$4:$U$17</formula1>
    </dataValidation>
  </dataValidations>
  <printOptions/>
  <pageMargins left="0.75" right="0.75" top="1" bottom="1" header="0.5" footer="0.5"/>
  <pageSetup fitToHeight="1" fitToWidth="1" horizontalDpi="600" verticalDpi="600" orientation="landscape" scale="56" r:id="rId1"/>
  <headerFooter alignWithMargins="0">
    <oddFooter>&amp;LFY 2011 CDFI Program FA Application Charts&amp;RChart D</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S41"/>
  <sheetViews>
    <sheetView zoomScale="65" zoomScaleNormal="65" zoomScalePageLayoutView="0" workbookViewId="0" topLeftCell="A1">
      <selection activeCell="F47" sqref="F47"/>
    </sheetView>
  </sheetViews>
  <sheetFormatPr defaultColWidth="9.140625" defaultRowHeight="12.75"/>
  <cols>
    <col min="1" max="1" width="2.7109375" style="47" customWidth="1"/>
    <col min="2" max="2" width="14.7109375" style="47" customWidth="1"/>
    <col min="3" max="3" width="26.7109375" style="47" customWidth="1"/>
    <col min="4" max="15" width="16.57421875" style="47" customWidth="1"/>
    <col min="16" max="16" width="34.140625" style="47" customWidth="1"/>
    <col min="17" max="17" width="56.421875" style="47" bestFit="1" customWidth="1"/>
    <col min="18" max="18" width="45.8515625" style="47" customWidth="1"/>
    <col min="19" max="19" width="27.8515625" style="47" customWidth="1"/>
    <col min="20" max="16384" width="9.140625" style="47" customWidth="1"/>
  </cols>
  <sheetData>
    <row r="1" spans="2:15" ht="27.75">
      <c r="B1" s="661" t="s">
        <v>256</v>
      </c>
      <c r="C1" s="661"/>
      <c r="D1" s="661"/>
      <c r="E1" s="661"/>
      <c r="F1" s="661"/>
      <c r="G1" s="661"/>
      <c r="H1" s="661"/>
      <c r="I1" s="661"/>
      <c r="J1" s="661"/>
      <c r="K1" s="169"/>
      <c r="L1" s="169"/>
      <c r="M1" s="169"/>
      <c r="N1" s="169"/>
      <c r="O1" s="169"/>
    </row>
    <row r="2" spans="2:16" ht="34.5" customHeight="1">
      <c r="B2" s="662" t="s">
        <v>98</v>
      </c>
      <c r="C2" s="693"/>
      <c r="D2" s="693"/>
      <c r="E2" s="693"/>
      <c r="F2" s="693"/>
      <c r="G2" s="693"/>
      <c r="H2" s="693"/>
      <c r="I2" s="693"/>
      <c r="J2" s="693"/>
      <c r="K2" s="184"/>
      <c r="L2" s="184"/>
      <c r="M2" s="184"/>
      <c r="N2" s="185"/>
      <c r="O2" s="185"/>
      <c r="P2" s="186"/>
    </row>
    <row r="3" spans="2:16" ht="25.5" customHeight="1">
      <c r="B3" s="694" t="s">
        <v>9</v>
      </c>
      <c r="C3" s="695"/>
      <c r="D3" s="695"/>
      <c r="E3" s="695"/>
      <c r="F3" s="695"/>
      <c r="G3" s="695"/>
      <c r="H3" s="695"/>
      <c r="I3" s="695"/>
      <c r="J3" s="695"/>
      <c r="K3" s="187"/>
      <c r="L3" s="187"/>
      <c r="M3" s="187"/>
      <c r="N3" s="187"/>
      <c r="O3" s="187"/>
      <c r="P3" s="188"/>
    </row>
    <row r="4" spans="2:16" ht="12.75">
      <c r="B4" s="189"/>
      <c r="C4" s="190"/>
      <c r="D4" s="696" t="s">
        <v>208</v>
      </c>
      <c r="E4" s="697"/>
      <c r="F4" s="697"/>
      <c r="G4" s="698" t="s">
        <v>209</v>
      </c>
      <c r="H4" s="699"/>
      <c r="I4" s="699"/>
      <c r="J4" s="700"/>
      <c r="K4" s="687" t="s">
        <v>210</v>
      </c>
      <c r="L4" s="688"/>
      <c r="M4" s="688"/>
      <c r="N4" s="191"/>
      <c r="O4" s="689" t="s">
        <v>211</v>
      </c>
      <c r="P4" s="690"/>
    </row>
    <row r="5" spans="2:19" ht="40.5" customHeight="1">
      <c r="B5" s="192" t="s">
        <v>438</v>
      </c>
      <c r="C5" s="192" t="s">
        <v>212</v>
      </c>
      <c r="D5" s="193" t="s">
        <v>213</v>
      </c>
      <c r="E5" s="194" t="s">
        <v>214</v>
      </c>
      <c r="F5" s="195" t="s">
        <v>215</v>
      </c>
      <c r="G5" s="196" t="s">
        <v>216</v>
      </c>
      <c r="H5" s="196" t="s">
        <v>217</v>
      </c>
      <c r="I5" s="197" t="s">
        <v>218</v>
      </c>
      <c r="J5" s="197" t="s">
        <v>219</v>
      </c>
      <c r="K5" s="197" t="s">
        <v>220</v>
      </c>
      <c r="L5" s="197" t="s">
        <v>221</v>
      </c>
      <c r="M5" s="197" t="s">
        <v>222</v>
      </c>
      <c r="N5" s="197" t="s">
        <v>223</v>
      </c>
      <c r="O5" s="198" t="s">
        <v>224</v>
      </c>
      <c r="P5" s="199" t="s">
        <v>225</v>
      </c>
      <c r="Q5" s="172" t="s">
        <v>226</v>
      </c>
      <c r="R5" s="172" t="s">
        <v>227</v>
      </c>
      <c r="S5" s="172" t="s">
        <v>223</v>
      </c>
    </row>
    <row r="6" spans="2:19" ht="15.75">
      <c r="B6" s="691"/>
      <c r="C6" s="692"/>
      <c r="D6" s="674"/>
      <c r="E6" s="674"/>
      <c r="F6" s="674"/>
      <c r="G6" s="676"/>
      <c r="H6" s="676"/>
      <c r="I6" s="676"/>
      <c r="J6" s="674"/>
      <c r="K6" s="672"/>
      <c r="L6" s="672"/>
      <c r="M6" s="672"/>
      <c r="N6" s="672"/>
      <c r="O6" s="672"/>
      <c r="P6" s="672"/>
      <c r="Q6" s="172"/>
      <c r="R6" s="172"/>
      <c r="S6" s="172"/>
    </row>
    <row r="7" spans="2:19" ht="12.75">
      <c r="B7" s="679"/>
      <c r="C7" s="686"/>
      <c r="D7" s="675"/>
      <c r="E7" s="675"/>
      <c r="F7" s="675"/>
      <c r="G7" s="677"/>
      <c r="H7" s="677"/>
      <c r="I7" s="677"/>
      <c r="J7" s="675"/>
      <c r="K7" s="673"/>
      <c r="L7" s="673"/>
      <c r="M7" s="673"/>
      <c r="N7" s="673"/>
      <c r="O7" s="673"/>
      <c r="P7" s="673"/>
      <c r="Q7" s="200" t="s">
        <v>228</v>
      </c>
      <c r="R7" s="200" t="s">
        <v>229</v>
      </c>
      <c r="S7" s="175" t="s">
        <v>230</v>
      </c>
    </row>
    <row r="8" spans="2:19" ht="12.75">
      <c r="B8" s="679"/>
      <c r="C8" s="686"/>
      <c r="D8" s="675"/>
      <c r="E8" s="675"/>
      <c r="F8" s="675"/>
      <c r="G8" s="677"/>
      <c r="H8" s="677"/>
      <c r="I8" s="677"/>
      <c r="J8" s="675"/>
      <c r="K8" s="673"/>
      <c r="L8" s="673"/>
      <c r="M8" s="673"/>
      <c r="N8" s="673"/>
      <c r="O8" s="673"/>
      <c r="P8" s="673"/>
      <c r="Q8" s="175" t="s">
        <v>231</v>
      </c>
      <c r="R8" s="200" t="s">
        <v>232</v>
      </c>
      <c r="S8" s="175" t="s">
        <v>233</v>
      </c>
    </row>
    <row r="9" spans="2:19" ht="12.75">
      <c r="B9" s="684"/>
      <c r="C9" s="686"/>
      <c r="D9" s="675"/>
      <c r="E9" s="675"/>
      <c r="F9" s="675"/>
      <c r="G9" s="677"/>
      <c r="H9" s="677"/>
      <c r="I9" s="677"/>
      <c r="J9" s="675"/>
      <c r="K9" s="673"/>
      <c r="L9" s="673"/>
      <c r="M9" s="673"/>
      <c r="N9" s="673"/>
      <c r="O9" s="673"/>
      <c r="P9" s="673"/>
      <c r="Q9" s="175" t="s">
        <v>234</v>
      </c>
      <c r="R9" s="200" t="s">
        <v>235</v>
      </c>
      <c r="S9" s="175" t="s">
        <v>236</v>
      </c>
    </row>
    <row r="10" spans="2:18" ht="12.75" customHeight="1">
      <c r="B10" s="678"/>
      <c r="C10" s="685"/>
      <c r="D10" s="674"/>
      <c r="E10" s="674"/>
      <c r="F10" s="674"/>
      <c r="G10" s="676"/>
      <c r="H10" s="676"/>
      <c r="I10" s="676"/>
      <c r="J10" s="674"/>
      <c r="K10" s="672"/>
      <c r="L10" s="672"/>
      <c r="M10" s="672"/>
      <c r="N10" s="672"/>
      <c r="O10" s="672"/>
      <c r="P10" s="672"/>
      <c r="Q10" s="200" t="s">
        <v>237</v>
      </c>
      <c r="R10" s="175" t="s">
        <v>238</v>
      </c>
    </row>
    <row r="11" spans="2:18" ht="12.75" customHeight="1">
      <c r="B11" s="679"/>
      <c r="C11" s="686"/>
      <c r="D11" s="675"/>
      <c r="E11" s="675"/>
      <c r="F11" s="675"/>
      <c r="G11" s="677"/>
      <c r="H11" s="677"/>
      <c r="I11" s="677"/>
      <c r="J11" s="675"/>
      <c r="K11" s="673"/>
      <c r="L11" s="673"/>
      <c r="M11" s="673"/>
      <c r="N11" s="673"/>
      <c r="O11" s="673"/>
      <c r="P11" s="673"/>
      <c r="Q11" s="175" t="s">
        <v>239</v>
      </c>
      <c r="R11" s="175" t="s">
        <v>240</v>
      </c>
    </row>
    <row r="12" spans="2:18" ht="12.75" customHeight="1">
      <c r="B12" s="679"/>
      <c r="C12" s="686"/>
      <c r="D12" s="675"/>
      <c r="E12" s="675"/>
      <c r="F12" s="675"/>
      <c r="G12" s="677"/>
      <c r="H12" s="677"/>
      <c r="I12" s="677"/>
      <c r="J12" s="675"/>
      <c r="K12" s="673"/>
      <c r="L12" s="673"/>
      <c r="M12" s="673"/>
      <c r="N12" s="673"/>
      <c r="O12" s="673"/>
      <c r="P12" s="673"/>
      <c r="Q12" s="175" t="s">
        <v>241</v>
      </c>
      <c r="R12" s="175" t="s">
        <v>242</v>
      </c>
    </row>
    <row r="13" spans="2:18" ht="12.75" customHeight="1">
      <c r="B13" s="684"/>
      <c r="C13" s="686"/>
      <c r="D13" s="675"/>
      <c r="E13" s="675"/>
      <c r="F13" s="675"/>
      <c r="G13" s="677"/>
      <c r="H13" s="677"/>
      <c r="I13" s="677"/>
      <c r="J13" s="675"/>
      <c r="K13" s="673"/>
      <c r="L13" s="673"/>
      <c r="M13" s="673"/>
      <c r="N13" s="673"/>
      <c r="O13" s="673"/>
      <c r="P13" s="673"/>
      <c r="Q13" s="175" t="s">
        <v>243</v>
      </c>
      <c r="R13" s="175" t="s">
        <v>244</v>
      </c>
    </row>
    <row r="14" spans="2:18" ht="12.75" customHeight="1">
      <c r="B14" s="678"/>
      <c r="C14" s="685"/>
      <c r="D14" s="674"/>
      <c r="E14" s="674"/>
      <c r="F14" s="674"/>
      <c r="G14" s="676"/>
      <c r="H14" s="676"/>
      <c r="I14" s="676"/>
      <c r="J14" s="674"/>
      <c r="K14" s="672"/>
      <c r="L14" s="672"/>
      <c r="M14" s="672"/>
      <c r="N14" s="672"/>
      <c r="O14" s="672"/>
      <c r="P14" s="672"/>
      <c r="Q14" s="175" t="s">
        <v>245</v>
      </c>
      <c r="R14" s="175" t="s">
        <v>246</v>
      </c>
    </row>
    <row r="15" spans="2:18" ht="12.75" customHeight="1">
      <c r="B15" s="679"/>
      <c r="C15" s="686"/>
      <c r="D15" s="675"/>
      <c r="E15" s="675"/>
      <c r="F15" s="675"/>
      <c r="G15" s="677"/>
      <c r="H15" s="677"/>
      <c r="I15" s="677"/>
      <c r="J15" s="675"/>
      <c r="K15" s="673"/>
      <c r="L15" s="673"/>
      <c r="M15" s="673"/>
      <c r="N15" s="673"/>
      <c r="O15" s="673"/>
      <c r="P15" s="673"/>
      <c r="Q15" s="200" t="s">
        <v>421</v>
      </c>
      <c r="R15" s="175" t="s">
        <v>463</v>
      </c>
    </row>
    <row r="16" spans="2:18" ht="12.75" customHeight="1">
      <c r="B16" s="679"/>
      <c r="C16" s="686"/>
      <c r="D16" s="675"/>
      <c r="E16" s="675"/>
      <c r="F16" s="675"/>
      <c r="G16" s="677"/>
      <c r="H16" s="677"/>
      <c r="I16" s="677"/>
      <c r="J16" s="675"/>
      <c r="K16" s="673"/>
      <c r="L16" s="673"/>
      <c r="M16" s="673"/>
      <c r="N16" s="673"/>
      <c r="O16" s="673"/>
      <c r="P16" s="673"/>
      <c r="Q16" s="175" t="s">
        <v>432</v>
      </c>
      <c r="R16" s="175" t="s">
        <v>247</v>
      </c>
    </row>
    <row r="17" spans="2:18" ht="12.75" customHeight="1">
      <c r="B17" s="684"/>
      <c r="C17" s="686"/>
      <c r="D17" s="675"/>
      <c r="E17" s="675"/>
      <c r="F17" s="675"/>
      <c r="G17" s="677"/>
      <c r="H17" s="677"/>
      <c r="I17" s="677"/>
      <c r="J17" s="675"/>
      <c r="K17" s="673"/>
      <c r="L17" s="673"/>
      <c r="M17" s="673"/>
      <c r="N17" s="673"/>
      <c r="O17" s="673"/>
      <c r="P17" s="673"/>
      <c r="Q17" s="175" t="s">
        <v>432</v>
      </c>
      <c r="R17" s="200" t="s">
        <v>248</v>
      </c>
    </row>
    <row r="18" spans="2:18" ht="12" customHeight="1">
      <c r="B18" s="678"/>
      <c r="C18" s="685"/>
      <c r="D18" s="674"/>
      <c r="E18" s="674"/>
      <c r="F18" s="674"/>
      <c r="G18" s="676"/>
      <c r="H18" s="676"/>
      <c r="I18" s="676"/>
      <c r="J18" s="674"/>
      <c r="K18" s="672"/>
      <c r="L18" s="672"/>
      <c r="M18" s="672"/>
      <c r="N18" s="672"/>
      <c r="O18" s="672"/>
      <c r="P18" s="672"/>
      <c r="R18" s="200" t="s">
        <v>249</v>
      </c>
    </row>
    <row r="19" spans="2:18" ht="12.75" customHeight="1">
      <c r="B19" s="679"/>
      <c r="C19" s="686"/>
      <c r="D19" s="675"/>
      <c r="E19" s="675"/>
      <c r="F19" s="675"/>
      <c r="G19" s="677"/>
      <c r="H19" s="677"/>
      <c r="I19" s="677"/>
      <c r="J19" s="675"/>
      <c r="K19" s="673"/>
      <c r="L19" s="673"/>
      <c r="M19" s="673"/>
      <c r="N19" s="673"/>
      <c r="O19" s="673"/>
      <c r="P19" s="673"/>
      <c r="R19" s="200" t="s">
        <v>202</v>
      </c>
    </row>
    <row r="20" spans="2:18" ht="12.75" customHeight="1">
      <c r="B20" s="679"/>
      <c r="C20" s="686"/>
      <c r="D20" s="675"/>
      <c r="E20" s="675"/>
      <c r="F20" s="675"/>
      <c r="G20" s="677"/>
      <c r="H20" s="677"/>
      <c r="I20" s="677"/>
      <c r="J20" s="675"/>
      <c r="K20" s="673"/>
      <c r="L20" s="673"/>
      <c r="M20" s="673"/>
      <c r="N20" s="673"/>
      <c r="O20" s="673"/>
      <c r="P20" s="673"/>
      <c r="Q20" s="175" t="s">
        <v>432</v>
      </c>
      <c r="R20" s="200" t="s">
        <v>250</v>
      </c>
    </row>
    <row r="21" spans="2:18" ht="12.75" customHeight="1">
      <c r="B21" s="684"/>
      <c r="C21" s="686"/>
      <c r="D21" s="675"/>
      <c r="E21" s="675"/>
      <c r="F21" s="675"/>
      <c r="G21" s="677"/>
      <c r="H21" s="677"/>
      <c r="I21" s="677"/>
      <c r="J21" s="675"/>
      <c r="K21" s="673"/>
      <c r="L21" s="673"/>
      <c r="M21" s="673"/>
      <c r="N21" s="673"/>
      <c r="O21" s="673"/>
      <c r="P21" s="673"/>
      <c r="Q21" s="175" t="s">
        <v>432</v>
      </c>
      <c r="R21" s="175" t="s">
        <v>251</v>
      </c>
    </row>
    <row r="22" spans="2:18" ht="12.75" customHeight="1">
      <c r="B22" s="678"/>
      <c r="C22" s="685"/>
      <c r="D22" s="674"/>
      <c r="E22" s="674"/>
      <c r="F22" s="674"/>
      <c r="G22" s="676"/>
      <c r="H22" s="676"/>
      <c r="I22" s="676"/>
      <c r="J22" s="674"/>
      <c r="K22" s="672"/>
      <c r="L22" s="672"/>
      <c r="M22" s="672"/>
      <c r="N22" s="672"/>
      <c r="O22" s="672"/>
      <c r="P22" s="672"/>
      <c r="Q22" s="175" t="s">
        <v>432</v>
      </c>
      <c r="R22" s="175" t="s">
        <v>252</v>
      </c>
    </row>
    <row r="23" spans="2:18" ht="12.75" customHeight="1">
      <c r="B23" s="679"/>
      <c r="C23" s="686"/>
      <c r="D23" s="675"/>
      <c r="E23" s="675"/>
      <c r="F23" s="675"/>
      <c r="G23" s="677"/>
      <c r="H23" s="677"/>
      <c r="I23" s="677"/>
      <c r="J23" s="675"/>
      <c r="K23" s="673"/>
      <c r="L23" s="673"/>
      <c r="M23" s="673"/>
      <c r="N23" s="673"/>
      <c r="O23" s="673"/>
      <c r="P23" s="673"/>
      <c r="R23" s="175" t="s">
        <v>253</v>
      </c>
    </row>
    <row r="24" spans="2:18" ht="12.75" customHeight="1">
      <c r="B24" s="679"/>
      <c r="C24" s="686"/>
      <c r="D24" s="675"/>
      <c r="E24" s="675"/>
      <c r="F24" s="675"/>
      <c r="G24" s="677"/>
      <c r="H24" s="677"/>
      <c r="I24" s="677"/>
      <c r="J24" s="675"/>
      <c r="K24" s="673"/>
      <c r="L24" s="673"/>
      <c r="M24" s="673"/>
      <c r="N24" s="673"/>
      <c r="O24" s="673"/>
      <c r="P24" s="673"/>
      <c r="R24" s="175" t="s">
        <v>254</v>
      </c>
    </row>
    <row r="25" spans="2:18" ht="12.75" customHeight="1">
      <c r="B25" s="684"/>
      <c r="C25" s="686"/>
      <c r="D25" s="675"/>
      <c r="E25" s="675"/>
      <c r="F25" s="675"/>
      <c r="G25" s="677"/>
      <c r="H25" s="677"/>
      <c r="I25" s="677"/>
      <c r="J25" s="675"/>
      <c r="K25" s="673"/>
      <c r="L25" s="673"/>
      <c r="M25" s="673"/>
      <c r="N25" s="673"/>
      <c r="O25" s="673"/>
      <c r="P25" s="673"/>
      <c r="R25" s="175" t="s">
        <v>255</v>
      </c>
    </row>
    <row r="26" spans="2:18" ht="12.75" customHeight="1">
      <c r="B26" s="678"/>
      <c r="C26" s="685"/>
      <c r="D26" s="674"/>
      <c r="E26" s="674"/>
      <c r="F26" s="674"/>
      <c r="G26" s="676"/>
      <c r="H26" s="676"/>
      <c r="I26" s="676"/>
      <c r="J26" s="674"/>
      <c r="K26" s="672"/>
      <c r="L26" s="672"/>
      <c r="M26" s="672"/>
      <c r="N26" s="672"/>
      <c r="O26" s="672"/>
      <c r="P26" s="672"/>
      <c r="R26" s="200" t="s">
        <v>421</v>
      </c>
    </row>
    <row r="27" spans="2:16" ht="12.75" customHeight="1">
      <c r="B27" s="679"/>
      <c r="C27" s="686"/>
      <c r="D27" s="675"/>
      <c r="E27" s="675"/>
      <c r="F27" s="675"/>
      <c r="G27" s="677"/>
      <c r="H27" s="677"/>
      <c r="I27" s="677"/>
      <c r="J27" s="675"/>
      <c r="K27" s="673"/>
      <c r="L27" s="673"/>
      <c r="M27" s="673"/>
      <c r="N27" s="673"/>
      <c r="O27" s="673"/>
      <c r="P27" s="673"/>
    </row>
    <row r="28" spans="2:16" ht="12.75" customHeight="1">
      <c r="B28" s="679"/>
      <c r="C28" s="686"/>
      <c r="D28" s="675"/>
      <c r="E28" s="675"/>
      <c r="F28" s="675"/>
      <c r="G28" s="677"/>
      <c r="H28" s="677"/>
      <c r="I28" s="677"/>
      <c r="J28" s="675"/>
      <c r="K28" s="673"/>
      <c r="L28" s="673"/>
      <c r="M28" s="673"/>
      <c r="N28" s="673"/>
      <c r="O28" s="673"/>
      <c r="P28" s="673"/>
    </row>
    <row r="29" spans="2:16" ht="12.75" customHeight="1">
      <c r="B29" s="684"/>
      <c r="C29" s="686"/>
      <c r="D29" s="675"/>
      <c r="E29" s="675"/>
      <c r="F29" s="675"/>
      <c r="G29" s="677"/>
      <c r="H29" s="677"/>
      <c r="I29" s="677"/>
      <c r="J29" s="675"/>
      <c r="K29" s="673"/>
      <c r="L29" s="673"/>
      <c r="M29" s="673"/>
      <c r="N29" s="673"/>
      <c r="O29" s="673"/>
      <c r="P29" s="673"/>
    </row>
    <row r="30" spans="2:16" ht="12.75" customHeight="1">
      <c r="B30" s="678"/>
      <c r="C30" s="685"/>
      <c r="D30" s="674"/>
      <c r="E30" s="674"/>
      <c r="F30" s="674"/>
      <c r="G30" s="676"/>
      <c r="H30" s="676"/>
      <c r="I30" s="676"/>
      <c r="J30" s="674"/>
      <c r="K30" s="672"/>
      <c r="L30" s="672"/>
      <c r="M30" s="672"/>
      <c r="N30" s="672"/>
      <c r="O30" s="672"/>
      <c r="P30" s="672"/>
    </row>
    <row r="31" spans="2:16" ht="12.75" customHeight="1">
      <c r="B31" s="679"/>
      <c r="C31" s="686"/>
      <c r="D31" s="675"/>
      <c r="E31" s="675"/>
      <c r="F31" s="675"/>
      <c r="G31" s="677"/>
      <c r="H31" s="677"/>
      <c r="I31" s="677"/>
      <c r="J31" s="675"/>
      <c r="K31" s="673"/>
      <c r="L31" s="673"/>
      <c r="M31" s="673"/>
      <c r="N31" s="673"/>
      <c r="O31" s="673"/>
      <c r="P31" s="673"/>
    </row>
    <row r="32" spans="2:16" ht="12.75" customHeight="1">
      <c r="B32" s="679"/>
      <c r="C32" s="686"/>
      <c r="D32" s="675"/>
      <c r="E32" s="675"/>
      <c r="F32" s="675"/>
      <c r="G32" s="677"/>
      <c r="H32" s="677"/>
      <c r="I32" s="677"/>
      <c r="J32" s="675"/>
      <c r="K32" s="673"/>
      <c r="L32" s="673"/>
      <c r="M32" s="673"/>
      <c r="N32" s="673"/>
      <c r="O32" s="673"/>
      <c r="P32" s="673"/>
    </row>
    <row r="33" spans="2:16" ht="12.75" customHeight="1">
      <c r="B33" s="684"/>
      <c r="C33" s="686"/>
      <c r="D33" s="675"/>
      <c r="E33" s="675"/>
      <c r="F33" s="675"/>
      <c r="G33" s="677"/>
      <c r="H33" s="677"/>
      <c r="I33" s="677"/>
      <c r="J33" s="675"/>
      <c r="K33" s="673"/>
      <c r="L33" s="673"/>
      <c r="M33" s="673"/>
      <c r="N33" s="673"/>
      <c r="O33" s="673"/>
      <c r="P33" s="673"/>
    </row>
    <row r="34" spans="2:16" ht="12.75" customHeight="1">
      <c r="B34" s="678"/>
      <c r="C34" s="685"/>
      <c r="D34" s="674"/>
      <c r="E34" s="674"/>
      <c r="F34" s="674"/>
      <c r="G34" s="676"/>
      <c r="H34" s="676"/>
      <c r="I34" s="676"/>
      <c r="J34" s="674"/>
      <c r="K34" s="672"/>
      <c r="L34" s="672"/>
      <c r="M34" s="672"/>
      <c r="N34" s="672"/>
      <c r="O34" s="672"/>
      <c r="P34" s="672"/>
    </row>
    <row r="35" spans="2:16" ht="12.75" customHeight="1">
      <c r="B35" s="679"/>
      <c r="C35" s="686"/>
      <c r="D35" s="675"/>
      <c r="E35" s="675"/>
      <c r="F35" s="675"/>
      <c r="G35" s="677"/>
      <c r="H35" s="677"/>
      <c r="I35" s="677"/>
      <c r="J35" s="675"/>
      <c r="K35" s="673"/>
      <c r="L35" s="673"/>
      <c r="M35" s="673"/>
      <c r="N35" s="673"/>
      <c r="O35" s="673"/>
      <c r="P35" s="673"/>
    </row>
    <row r="36" spans="2:16" ht="12.75" customHeight="1">
      <c r="B36" s="679"/>
      <c r="C36" s="686"/>
      <c r="D36" s="675"/>
      <c r="E36" s="675"/>
      <c r="F36" s="675"/>
      <c r="G36" s="677"/>
      <c r="H36" s="677"/>
      <c r="I36" s="677"/>
      <c r="J36" s="675"/>
      <c r="K36" s="673"/>
      <c r="L36" s="673"/>
      <c r="M36" s="673"/>
      <c r="N36" s="673"/>
      <c r="O36" s="673"/>
      <c r="P36" s="673"/>
    </row>
    <row r="37" spans="2:16" ht="12.75" customHeight="1">
      <c r="B37" s="684"/>
      <c r="C37" s="686"/>
      <c r="D37" s="675"/>
      <c r="E37" s="675"/>
      <c r="F37" s="675"/>
      <c r="G37" s="677"/>
      <c r="H37" s="677"/>
      <c r="I37" s="677"/>
      <c r="J37" s="675"/>
      <c r="K37" s="673"/>
      <c r="L37" s="673"/>
      <c r="M37" s="673"/>
      <c r="N37" s="673"/>
      <c r="O37" s="673"/>
      <c r="P37" s="673"/>
    </row>
    <row r="38" spans="2:16" ht="12.75" customHeight="1">
      <c r="B38" s="678"/>
      <c r="C38" s="681"/>
      <c r="D38" s="674"/>
      <c r="E38" s="674"/>
      <c r="F38" s="674"/>
      <c r="G38" s="676"/>
      <c r="H38" s="676"/>
      <c r="I38" s="676"/>
      <c r="J38" s="674"/>
      <c r="K38" s="672"/>
      <c r="L38" s="672"/>
      <c r="M38" s="672"/>
      <c r="N38" s="672"/>
      <c r="O38" s="672"/>
      <c r="P38" s="672"/>
    </row>
    <row r="39" spans="2:16" ht="12.75" customHeight="1">
      <c r="B39" s="679"/>
      <c r="C39" s="682"/>
      <c r="D39" s="675"/>
      <c r="E39" s="675"/>
      <c r="F39" s="675"/>
      <c r="G39" s="677"/>
      <c r="H39" s="677"/>
      <c r="I39" s="677"/>
      <c r="J39" s="675"/>
      <c r="K39" s="673"/>
      <c r="L39" s="673"/>
      <c r="M39" s="673"/>
      <c r="N39" s="673"/>
      <c r="O39" s="673"/>
      <c r="P39" s="673"/>
    </row>
    <row r="40" spans="2:16" ht="12.75" customHeight="1">
      <c r="B40" s="679"/>
      <c r="C40" s="682"/>
      <c r="D40" s="675"/>
      <c r="E40" s="675"/>
      <c r="F40" s="675"/>
      <c r="G40" s="677"/>
      <c r="H40" s="677"/>
      <c r="I40" s="677"/>
      <c r="J40" s="675"/>
      <c r="K40" s="673"/>
      <c r="L40" s="673"/>
      <c r="M40" s="673"/>
      <c r="N40" s="673"/>
      <c r="O40" s="673"/>
      <c r="P40" s="673"/>
    </row>
    <row r="41" spans="2:16" ht="12.75" customHeight="1">
      <c r="B41" s="680"/>
      <c r="C41" s="683"/>
      <c r="D41" s="675"/>
      <c r="E41" s="675"/>
      <c r="F41" s="675"/>
      <c r="G41" s="677"/>
      <c r="H41" s="677"/>
      <c r="I41" s="677"/>
      <c r="J41" s="675"/>
      <c r="K41" s="673"/>
      <c r="L41" s="673"/>
      <c r="M41" s="673"/>
      <c r="N41" s="673"/>
      <c r="O41" s="673"/>
      <c r="P41" s="673"/>
    </row>
  </sheetData>
  <sheetProtection/>
  <mergeCells count="142">
    <mergeCell ref="H6:H9"/>
    <mergeCell ref="I6:I9"/>
    <mergeCell ref="B1:J1"/>
    <mergeCell ref="B2:J2"/>
    <mergeCell ref="B3:J3"/>
    <mergeCell ref="D4:F4"/>
    <mergeCell ref="G4:J4"/>
    <mergeCell ref="B6:B9"/>
    <mergeCell ref="C6:C9"/>
    <mergeCell ref="D6:D9"/>
    <mergeCell ref="E6:E9"/>
    <mergeCell ref="F6:F9"/>
    <mergeCell ref="G6:G9"/>
    <mergeCell ref="J6:J9"/>
    <mergeCell ref="K6:K9"/>
    <mergeCell ref="L6:L9"/>
    <mergeCell ref="M6:M9"/>
    <mergeCell ref="K4:M4"/>
    <mergeCell ref="O4:P4"/>
    <mergeCell ref="N6:N9"/>
    <mergeCell ref="O6:O9"/>
    <mergeCell ref="P6:P9"/>
    <mergeCell ref="B10:B13"/>
    <mergeCell ref="C10:C13"/>
    <mergeCell ref="D10:D13"/>
    <mergeCell ref="E10:E13"/>
    <mergeCell ref="F10:F13"/>
    <mergeCell ref="G10:G13"/>
    <mergeCell ref="H10:H13"/>
    <mergeCell ref="O10:O13"/>
    <mergeCell ref="P10:P13"/>
    <mergeCell ref="I10:I13"/>
    <mergeCell ref="J10:J13"/>
    <mergeCell ref="K10:K13"/>
    <mergeCell ref="L10:L13"/>
    <mergeCell ref="B14:B17"/>
    <mergeCell ref="C14:C17"/>
    <mergeCell ref="D14:D17"/>
    <mergeCell ref="E14:E17"/>
    <mergeCell ref="M10:M13"/>
    <mergeCell ref="N10:N13"/>
    <mergeCell ref="J14:J17"/>
    <mergeCell ref="K14:K17"/>
    <mergeCell ref="L14:L17"/>
    <mergeCell ref="M14:M17"/>
    <mergeCell ref="F14:F17"/>
    <mergeCell ref="G14:G17"/>
    <mergeCell ref="H14:H17"/>
    <mergeCell ref="I14:I17"/>
    <mergeCell ref="N14:N17"/>
    <mergeCell ref="O14:O17"/>
    <mergeCell ref="P14:P17"/>
    <mergeCell ref="B18:B21"/>
    <mergeCell ref="C18:C21"/>
    <mergeCell ref="D18:D21"/>
    <mergeCell ref="E18:E21"/>
    <mergeCell ref="F18:F21"/>
    <mergeCell ref="G18:G21"/>
    <mergeCell ref="H18:H21"/>
    <mergeCell ref="O18:O21"/>
    <mergeCell ref="P18:P21"/>
    <mergeCell ref="I18:I21"/>
    <mergeCell ref="J18:J21"/>
    <mergeCell ref="K18:K21"/>
    <mergeCell ref="L18:L21"/>
    <mergeCell ref="B22:B25"/>
    <mergeCell ref="C22:C25"/>
    <mergeCell ref="D22:D25"/>
    <mergeCell ref="E22:E25"/>
    <mergeCell ref="M18:M21"/>
    <mergeCell ref="N18:N21"/>
    <mergeCell ref="J22:J25"/>
    <mergeCell ref="K22:K25"/>
    <mergeCell ref="L22:L25"/>
    <mergeCell ref="M22:M25"/>
    <mergeCell ref="F22:F25"/>
    <mergeCell ref="G22:G25"/>
    <mergeCell ref="H22:H25"/>
    <mergeCell ref="I22:I25"/>
    <mergeCell ref="N22:N25"/>
    <mergeCell ref="O22:O25"/>
    <mergeCell ref="P22:P25"/>
    <mergeCell ref="B26:B29"/>
    <mergeCell ref="C26:C29"/>
    <mergeCell ref="D26:D29"/>
    <mergeCell ref="E26:E29"/>
    <mergeCell ref="F26:F29"/>
    <mergeCell ref="G26:G29"/>
    <mergeCell ref="H26:H29"/>
    <mergeCell ref="O26:O29"/>
    <mergeCell ref="P26:P29"/>
    <mergeCell ref="I26:I29"/>
    <mergeCell ref="J26:J29"/>
    <mergeCell ref="K26:K29"/>
    <mergeCell ref="L26:L29"/>
    <mergeCell ref="B30:B33"/>
    <mergeCell ref="C30:C33"/>
    <mergeCell ref="D30:D33"/>
    <mergeCell ref="E30:E33"/>
    <mergeCell ref="M26:M29"/>
    <mergeCell ref="N26:N29"/>
    <mergeCell ref="J30:J33"/>
    <mergeCell ref="K30:K33"/>
    <mergeCell ref="L30:L33"/>
    <mergeCell ref="M30:M33"/>
    <mergeCell ref="F30:F33"/>
    <mergeCell ref="G30:G33"/>
    <mergeCell ref="H30:H33"/>
    <mergeCell ref="I30:I33"/>
    <mergeCell ref="N30:N33"/>
    <mergeCell ref="O30:O33"/>
    <mergeCell ref="P30:P33"/>
    <mergeCell ref="B34:B37"/>
    <mergeCell ref="C34:C37"/>
    <mergeCell ref="D34:D37"/>
    <mergeCell ref="E34:E37"/>
    <mergeCell ref="F34:F37"/>
    <mergeCell ref="G34:G37"/>
    <mergeCell ref="H34:H37"/>
    <mergeCell ref="M34:M37"/>
    <mergeCell ref="N34:N37"/>
    <mergeCell ref="O34:O37"/>
    <mergeCell ref="P34:P37"/>
    <mergeCell ref="I34:I37"/>
    <mergeCell ref="J34:J37"/>
    <mergeCell ref="K34:K37"/>
    <mergeCell ref="L34:L37"/>
    <mergeCell ref="F38:F41"/>
    <mergeCell ref="G38:G41"/>
    <mergeCell ref="H38:H41"/>
    <mergeCell ref="I38:I41"/>
    <mergeCell ref="B38:B41"/>
    <mergeCell ref="C38:C41"/>
    <mergeCell ref="D38:D41"/>
    <mergeCell ref="E38:E41"/>
    <mergeCell ref="N38:N41"/>
    <mergeCell ref="O38:O41"/>
    <mergeCell ref="P38:P41"/>
    <mergeCell ref="J38:J41"/>
    <mergeCell ref="K38:K41"/>
    <mergeCell ref="L38:L41"/>
    <mergeCell ref="M38:M41"/>
  </mergeCells>
  <dataValidations count="3">
    <dataValidation type="list" showInputMessage="1" showErrorMessage="1" sqref="N6:N41">
      <formula1>$S$6:$S$9</formula1>
    </dataValidation>
    <dataValidation type="list" showInputMessage="1" showErrorMessage="1" sqref="C6:C41">
      <formula1>$R$6:$R$26</formula1>
    </dataValidation>
    <dataValidation type="list" showInputMessage="1" showErrorMessage="1" sqref="B6:B41">
      <formula1>$Q$6:$Q$15</formula1>
    </dataValidation>
  </dataValidations>
  <printOptions/>
  <pageMargins left="0.75" right="0.75" top="1" bottom="1" header="0.5" footer="0.5"/>
  <pageSetup fitToHeight="1" fitToWidth="1" horizontalDpi="600" verticalDpi="600" orientation="landscape" scale="44" r:id="rId3"/>
  <headerFooter alignWithMargins="0">
    <oddFooter>&amp;LFY 2011 CDFI Program FA Application Charts&amp;RChart  E1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DWolfgang</cp:lastModifiedBy>
  <cp:lastPrinted>2010-01-22T22:21:20Z</cp:lastPrinted>
  <dcterms:created xsi:type="dcterms:W3CDTF">2003-01-30T22:29:26Z</dcterms:created>
  <dcterms:modified xsi:type="dcterms:W3CDTF">2010-03-19T13:25:21Z</dcterms:modified>
  <cp:category/>
  <cp:version/>
  <cp:contentType/>
  <cp:contentStatus/>
</cp:coreProperties>
</file>