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9" sheetId="1" r:id="rId1"/>
  </sheets>
  <definedNames/>
  <calcPr fullCalcOnLoad="1"/>
</workbook>
</file>

<file path=xl/sharedStrings.xml><?xml version="1.0" encoding="utf-8"?>
<sst xmlns="http://schemas.openxmlformats.org/spreadsheetml/2006/main" count="115" uniqueCount="28">
  <si>
    <t>FORM NO.</t>
  </si>
  <si>
    <t>TOTAL HOURS PER YEAR</t>
  </si>
  <si>
    <t>PROGRAM COSTS</t>
  </si>
  <si>
    <t>OVERHEAD COSTS (.139)</t>
  </si>
  <si>
    <t>TOTAL COSTS</t>
  </si>
  <si>
    <t>Collection</t>
  </si>
  <si>
    <t>Analysis</t>
  </si>
  <si>
    <t>Data Entry</t>
  </si>
  <si>
    <t>Clerical</t>
  </si>
  <si>
    <t>GRADE &amp; AVG RATE OF PROGRAM PERSONNEL (Avg rate=Hourly Wage)</t>
  </si>
  <si>
    <t>TOTAL ANNUAL RESPONDENT</t>
  </si>
  <si>
    <t>AVERAGE TIME PER RESPONDENT</t>
  </si>
  <si>
    <t>$</t>
  </si>
  <si>
    <t>TOTAL</t>
  </si>
  <si>
    <t>Page 2 of 2</t>
  </si>
  <si>
    <t>Page 1 of 2</t>
  </si>
  <si>
    <t>GS-13</t>
  </si>
  <si>
    <t xml:space="preserve">GS-07 </t>
  </si>
  <si>
    <t xml:space="preserve">GS-12 </t>
  </si>
  <si>
    <t>0579-XXXX</t>
  </si>
  <si>
    <t>APHIS-79:  NATIONAL ANIMAL HEALTH MONITORING SYSTEM, Poultry 2010</t>
  </si>
  <si>
    <t>NAHMS-235  Poultry 2010 - Company questionnaire</t>
  </si>
  <si>
    <t>NAHMS-239 Poultry 2010 - Company Agreement</t>
  </si>
  <si>
    <t>NAHMS-236 Poultry 2010 - Breeder questionnaire</t>
  </si>
  <si>
    <t>NAHMS-237 Poultry 2010 - Turkey Questionnaire</t>
  </si>
  <si>
    <t>NAHMS-240 Poultry 2010 - Clostridial dermatitis Sample Collection Record</t>
  </si>
  <si>
    <t>NAHMS-241 Poultry 2010 -Urban Chicken Prevalence Record</t>
  </si>
  <si>
    <t>NAHMS-238 Poultry 2010 - Urban Chicken Questionnaire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</si>
</sst>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mmmm\ d\,\ yyyy;@"/>
    <numFmt numFmtId="168" formatCode="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8" fontId="0" fillId="0" borderId="0" xfId="0" applyNumberFormat="1" applyFont="1" applyAlignment="1">
      <alignment horizontal="center"/>
    </xf>
    <xf numFmtId="8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8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8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4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3" fontId="0" fillId="0" borderId="0" xfId="0" applyNumberFormat="1" applyFont="1" applyFill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8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8">
      <selection activeCell="B17" sqref="B17"/>
    </sheetView>
  </sheetViews>
  <sheetFormatPr defaultColWidth="9.140625" defaultRowHeight="12.75"/>
  <cols>
    <col min="1" max="1" width="16.00390625" style="0" customWidth="1"/>
    <col min="2" max="3" width="16.28125" style="0" customWidth="1"/>
    <col min="4" max="4" width="13.8515625" style="0" customWidth="1"/>
    <col min="5" max="5" width="12.7109375" style="23" customWidth="1"/>
    <col min="6" max="6" width="9.00390625" style="0" customWidth="1"/>
    <col min="7" max="7" width="2.28125" style="0" customWidth="1"/>
    <col min="8" max="8" width="12.140625" style="0" customWidth="1"/>
    <col min="9" max="9" width="13.8515625" style="0" customWidth="1"/>
    <col min="10" max="10" width="12.7109375" style="0" customWidth="1"/>
  </cols>
  <sheetData>
    <row r="1" spans="1:10" ht="12.75">
      <c r="A1" s="40" t="s">
        <v>20</v>
      </c>
      <c r="B1" s="40"/>
      <c r="C1" s="40"/>
      <c r="D1" s="40"/>
      <c r="E1" s="40"/>
      <c r="F1" s="40"/>
      <c r="G1" s="40"/>
      <c r="H1" s="40"/>
      <c r="I1" s="4"/>
      <c r="J1" s="10" t="s">
        <v>15</v>
      </c>
    </row>
    <row r="2" spans="1:10" ht="12.75">
      <c r="A2" s="4"/>
      <c r="B2" s="4"/>
      <c r="C2" s="4"/>
      <c r="D2" s="4"/>
      <c r="E2" s="11"/>
      <c r="F2" s="4"/>
      <c r="G2" s="4"/>
      <c r="H2" s="4"/>
      <c r="I2" s="4"/>
      <c r="J2" s="10" t="s">
        <v>19</v>
      </c>
    </row>
    <row r="3" spans="1:11" ht="12.75" customHeight="1">
      <c r="A3" s="42" t="s">
        <v>0</v>
      </c>
      <c r="B3" s="37" t="s">
        <v>10</v>
      </c>
      <c r="C3" s="37" t="s">
        <v>11</v>
      </c>
      <c r="D3" s="37" t="s">
        <v>1</v>
      </c>
      <c r="E3" s="37" t="s">
        <v>9</v>
      </c>
      <c r="F3" s="37"/>
      <c r="G3" s="37"/>
      <c r="H3" s="37" t="s">
        <v>2</v>
      </c>
      <c r="I3" s="37" t="s">
        <v>3</v>
      </c>
      <c r="J3" s="37" t="s">
        <v>4</v>
      </c>
      <c r="K3" s="1"/>
    </row>
    <row r="4" spans="1:10" ht="12.75" customHeight="1">
      <c r="A4" s="43"/>
      <c r="B4" s="38"/>
      <c r="C4" s="38"/>
      <c r="D4" s="38"/>
      <c r="E4" s="38"/>
      <c r="F4" s="38"/>
      <c r="G4" s="38"/>
      <c r="H4" s="38"/>
      <c r="I4" s="38"/>
      <c r="J4" s="38"/>
    </row>
    <row r="5" spans="1:10" ht="12.75" customHeight="1">
      <c r="A5" s="43"/>
      <c r="B5" s="38"/>
      <c r="C5" s="38"/>
      <c r="D5" s="38"/>
      <c r="E5" s="38"/>
      <c r="F5" s="38"/>
      <c r="G5" s="38"/>
      <c r="H5" s="38"/>
      <c r="I5" s="38"/>
      <c r="J5" s="38"/>
    </row>
    <row r="6" spans="1:10" ht="12.75" customHeight="1">
      <c r="A6" s="43"/>
      <c r="B6" s="38"/>
      <c r="C6" s="38"/>
      <c r="D6" s="38"/>
      <c r="E6" s="38"/>
      <c r="F6" s="38"/>
      <c r="G6" s="38"/>
      <c r="H6" s="38"/>
      <c r="I6" s="38"/>
      <c r="J6" s="38"/>
    </row>
    <row r="7" spans="1:10" ht="12.75" customHeight="1">
      <c r="A7" s="44"/>
      <c r="B7" s="39"/>
      <c r="C7" s="39"/>
      <c r="D7" s="39"/>
      <c r="E7" s="39"/>
      <c r="F7" s="39"/>
      <c r="G7" s="39"/>
      <c r="H7" s="39"/>
      <c r="I7" s="39"/>
      <c r="J7" s="39"/>
    </row>
    <row r="8" spans="1:10" ht="12.75" customHeight="1">
      <c r="A8" s="36" t="s">
        <v>21</v>
      </c>
      <c r="B8" s="36"/>
      <c r="C8" s="36"/>
      <c r="D8" s="36"/>
      <c r="E8" s="36"/>
      <c r="F8" s="2"/>
      <c r="G8" s="11"/>
      <c r="H8" s="11"/>
      <c r="I8" s="2"/>
      <c r="J8" s="2"/>
    </row>
    <row r="9" spans="1:10" ht="12.75" customHeight="1">
      <c r="A9" s="4" t="s">
        <v>5</v>
      </c>
      <c r="B9" s="3">
        <v>40</v>
      </c>
      <c r="C9" s="2">
        <v>0</v>
      </c>
      <c r="D9" s="5">
        <f>PRODUCT(B9,C9)</f>
        <v>0</v>
      </c>
      <c r="E9" s="11" t="s">
        <v>18</v>
      </c>
      <c r="F9" s="12">
        <v>-39.35</v>
      </c>
      <c r="G9" s="13" t="s">
        <v>12</v>
      </c>
      <c r="H9" s="14">
        <f>PRODUCT(D9,F9)*(-1)</f>
        <v>0</v>
      </c>
      <c r="I9" s="2"/>
      <c r="J9" s="28"/>
    </row>
    <row r="10" spans="1:10" ht="12.75" customHeight="1">
      <c r="A10" s="4" t="s">
        <v>6</v>
      </c>
      <c r="B10" s="2"/>
      <c r="C10" s="2">
        <v>1</v>
      </c>
      <c r="D10" s="5">
        <f>PRODUCT(B9,C10)</f>
        <v>40</v>
      </c>
      <c r="E10" s="11" t="s">
        <v>16</v>
      </c>
      <c r="F10" s="12">
        <v>-46.8</v>
      </c>
      <c r="G10" s="13" t="s">
        <v>12</v>
      </c>
      <c r="H10" s="14">
        <f>PRODUCT(D10,F10)*(-1)</f>
        <v>1872</v>
      </c>
      <c r="I10" s="2"/>
      <c r="J10" s="2"/>
    </row>
    <row r="11" spans="1:10" ht="12.75" customHeight="1">
      <c r="A11" s="4" t="s">
        <v>7</v>
      </c>
      <c r="B11" s="2"/>
      <c r="C11" s="2">
        <v>0.1</v>
      </c>
      <c r="D11" s="5">
        <f>PRODUCT(B9,C11)</f>
        <v>4</v>
      </c>
      <c r="E11" s="11" t="s">
        <v>17</v>
      </c>
      <c r="F11" s="29">
        <v>-22.18</v>
      </c>
      <c r="G11" s="13" t="s">
        <v>12</v>
      </c>
      <c r="H11" s="14">
        <f>PRODUCT(D11,F11)*(-1)</f>
        <v>88.72</v>
      </c>
      <c r="I11" s="2"/>
      <c r="J11" s="28"/>
    </row>
    <row r="12" spans="1:10" ht="12.75" customHeight="1">
      <c r="A12" s="4" t="s">
        <v>8</v>
      </c>
      <c r="B12" s="2"/>
      <c r="C12" s="2">
        <v>0.1</v>
      </c>
      <c r="D12" s="5">
        <f>PRODUCT(B9,C12)</f>
        <v>4</v>
      </c>
      <c r="E12" s="11" t="s">
        <v>17</v>
      </c>
      <c r="F12" s="12">
        <v>-22.18</v>
      </c>
      <c r="G12" s="15" t="s">
        <v>12</v>
      </c>
      <c r="H12" s="16">
        <f>PRODUCT(D12,F12)*(-1)</f>
        <v>88.72</v>
      </c>
      <c r="I12" s="2"/>
      <c r="J12" s="2"/>
    </row>
    <row r="13" spans="1:10" ht="12.75" customHeight="1">
      <c r="A13" s="4"/>
      <c r="B13" s="2"/>
      <c r="C13" s="2"/>
      <c r="D13" s="5"/>
      <c r="E13" s="11"/>
      <c r="F13" s="12"/>
      <c r="G13" s="11" t="s">
        <v>12</v>
      </c>
      <c r="H13" s="14">
        <f>SUM(H9:H12)</f>
        <v>2049.44</v>
      </c>
      <c r="I13" s="6">
        <f>PRODUCT(H13,0.139)</f>
        <v>284.87216</v>
      </c>
      <c r="J13" s="6">
        <f>SUM(I13,H13)</f>
        <v>2334.31216</v>
      </c>
    </row>
    <row r="14" spans="1:10" ht="12.75" customHeight="1">
      <c r="A14" s="4"/>
      <c r="B14" s="2"/>
      <c r="C14" s="2"/>
      <c r="D14" s="5"/>
      <c r="E14" s="11"/>
      <c r="F14" s="12"/>
      <c r="G14" s="11"/>
      <c r="H14" s="14"/>
      <c r="I14" s="6"/>
      <c r="J14" s="6"/>
    </row>
    <row r="15" spans="1:10" ht="12.75">
      <c r="A15" s="36" t="s">
        <v>22</v>
      </c>
      <c r="B15" s="36"/>
      <c r="C15" s="36"/>
      <c r="D15" s="36"/>
      <c r="E15" s="36"/>
      <c r="F15" s="2"/>
      <c r="G15" s="11"/>
      <c r="H15" s="11"/>
      <c r="I15" s="2"/>
      <c r="J15" s="2"/>
    </row>
    <row r="16" spans="1:10" ht="12.75">
      <c r="A16" s="4" t="s">
        <v>5</v>
      </c>
      <c r="B16" s="3">
        <v>30</v>
      </c>
      <c r="C16" s="5">
        <v>0.25</v>
      </c>
      <c r="D16" s="5">
        <f>PRODUCT(B16,C16)</f>
        <v>7.5</v>
      </c>
      <c r="E16" s="11" t="s">
        <v>18</v>
      </c>
      <c r="F16" s="12">
        <v>-39.35</v>
      </c>
      <c r="G16" s="13" t="s">
        <v>12</v>
      </c>
      <c r="H16" s="14">
        <f>PRODUCT(D16,F16)*(-1)</f>
        <v>295.125</v>
      </c>
      <c r="I16" s="2"/>
      <c r="J16" s="2"/>
    </row>
    <row r="17" spans="1:10" ht="12.75">
      <c r="A17" s="4" t="s">
        <v>6</v>
      </c>
      <c r="B17" s="2"/>
      <c r="C17" s="2">
        <v>0</v>
      </c>
      <c r="D17" s="5">
        <f>PRODUCT(B16,C17)</f>
        <v>0</v>
      </c>
      <c r="E17" s="11" t="s">
        <v>16</v>
      </c>
      <c r="F17" s="12">
        <v>-46.8</v>
      </c>
      <c r="G17" s="13" t="s">
        <v>12</v>
      </c>
      <c r="H17" s="14">
        <f>PRODUCT(D17,F17)*(-1)</f>
        <v>0</v>
      </c>
      <c r="I17" s="2"/>
      <c r="J17" s="2"/>
    </row>
    <row r="18" spans="1:10" ht="12.75">
      <c r="A18" s="4" t="s">
        <v>7</v>
      </c>
      <c r="B18" s="2"/>
      <c r="C18" s="2">
        <v>0</v>
      </c>
      <c r="D18" s="5">
        <f>PRODUCT(B16,C18)</f>
        <v>0</v>
      </c>
      <c r="E18" s="11" t="s">
        <v>17</v>
      </c>
      <c r="F18" s="12">
        <v>-22.18</v>
      </c>
      <c r="G18" s="13" t="s">
        <v>12</v>
      </c>
      <c r="H18" s="14">
        <f>PRODUCT(D18,F18)*(-1)</f>
        <v>0</v>
      </c>
      <c r="I18" s="2"/>
      <c r="J18" s="2"/>
    </row>
    <row r="19" spans="1:10" ht="12.75">
      <c r="A19" s="4" t="s">
        <v>8</v>
      </c>
      <c r="B19" s="2"/>
      <c r="C19" s="2">
        <v>0.1</v>
      </c>
      <c r="D19" s="5">
        <f>PRODUCT(B16,C19)</f>
        <v>3</v>
      </c>
      <c r="E19" s="11" t="s">
        <v>17</v>
      </c>
      <c r="F19" s="12">
        <v>-22.18</v>
      </c>
      <c r="G19" s="15" t="s">
        <v>12</v>
      </c>
      <c r="H19" s="16">
        <f>PRODUCT(D19,F19)*(-1)</f>
        <v>66.53999999999999</v>
      </c>
      <c r="I19" s="2"/>
      <c r="J19" s="2"/>
    </row>
    <row r="20" spans="1:10" ht="12.75">
      <c r="A20" s="4"/>
      <c r="B20" s="2"/>
      <c r="C20" s="2"/>
      <c r="D20" s="5"/>
      <c r="E20" s="11"/>
      <c r="F20" s="12"/>
      <c r="G20" s="17"/>
      <c r="H20" s="14">
        <f>SUM(H16:H19)</f>
        <v>361.66499999999996</v>
      </c>
      <c r="I20" s="6">
        <f>PRODUCT(H20,0.139)</f>
        <v>50.271435</v>
      </c>
      <c r="J20" s="6">
        <f>SUM(I20,H20)</f>
        <v>411.93643499999996</v>
      </c>
    </row>
    <row r="21" spans="1:10" ht="12.75">
      <c r="A21" s="4"/>
      <c r="B21" s="2"/>
      <c r="C21" s="2"/>
      <c r="D21" s="5"/>
      <c r="E21" s="11"/>
      <c r="F21" s="12"/>
      <c r="G21" s="17"/>
      <c r="H21" s="14"/>
      <c r="I21" s="6"/>
      <c r="J21" s="6"/>
    </row>
    <row r="22" spans="1:10" ht="12.75">
      <c r="A22" s="4"/>
      <c r="B22" s="2"/>
      <c r="C22" s="2"/>
      <c r="D22" s="5"/>
      <c r="E22" s="11"/>
      <c r="F22" s="12"/>
      <c r="G22" s="17"/>
      <c r="H22" s="14"/>
      <c r="I22" s="6"/>
      <c r="J22" s="6"/>
    </row>
    <row r="23" spans="1:10" ht="12.75" customHeight="1">
      <c r="A23" s="36" t="s">
        <v>23</v>
      </c>
      <c r="B23" s="36"/>
      <c r="C23" s="36"/>
      <c r="D23" s="36"/>
      <c r="E23" s="36"/>
      <c r="F23" s="2"/>
      <c r="G23" s="17"/>
      <c r="H23" s="20"/>
      <c r="I23" s="2"/>
      <c r="J23" s="2"/>
    </row>
    <row r="24" spans="1:10" ht="12.75" customHeight="1">
      <c r="A24" s="4" t="s">
        <v>5</v>
      </c>
      <c r="B24" s="25">
        <v>350</v>
      </c>
      <c r="C24" s="5">
        <v>0</v>
      </c>
      <c r="D24" s="5">
        <f>PRODUCT(B24,C24)</f>
        <v>0</v>
      </c>
      <c r="E24" s="11" t="s">
        <v>18</v>
      </c>
      <c r="F24" s="12">
        <v>-39.35</v>
      </c>
      <c r="G24" s="13" t="s">
        <v>12</v>
      </c>
      <c r="H24" s="14">
        <f>PRODUCT(D24,F24)*(-1)</f>
        <v>0</v>
      </c>
      <c r="I24" s="2"/>
      <c r="J24" s="28"/>
    </row>
    <row r="25" spans="1:10" ht="12.75">
      <c r="A25" s="4" t="s">
        <v>6</v>
      </c>
      <c r="B25" s="2"/>
      <c r="C25" s="2">
        <v>0.5</v>
      </c>
      <c r="D25" s="5">
        <f>PRODUCT(B24,C25)</f>
        <v>175</v>
      </c>
      <c r="E25" s="11" t="s">
        <v>16</v>
      </c>
      <c r="F25" s="12">
        <v>-46.8</v>
      </c>
      <c r="G25" s="13" t="s">
        <v>12</v>
      </c>
      <c r="H25" s="14">
        <f>PRODUCT(D25,F25)*(-1)</f>
        <v>8189.999999999999</v>
      </c>
      <c r="I25" s="2"/>
      <c r="J25" s="2"/>
    </row>
    <row r="26" spans="1:10" ht="12.75">
      <c r="A26" s="4" t="s">
        <v>7</v>
      </c>
      <c r="B26" s="2"/>
      <c r="C26" s="2">
        <v>0.1</v>
      </c>
      <c r="D26" s="5">
        <f>PRODUCT(B24,C26)</f>
        <v>35</v>
      </c>
      <c r="E26" s="11" t="s">
        <v>17</v>
      </c>
      <c r="F26" s="29">
        <v>-22.18</v>
      </c>
      <c r="G26" s="13" t="s">
        <v>12</v>
      </c>
      <c r="H26" s="14">
        <f>PRODUCT(D26,F26)*(-1)</f>
        <v>776.3</v>
      </c>
      <c r="I26" s="2"/>
      <c r="J26" s="28"/>
    </row>
    <row r="27" spans="1:10" ht="12.75">
      <c r="A27" s="4" t="s">
        <v>8</v>
      </c>
      <c r="B27" s="2"/>
      <c r="C27" s="2">
        <v>0.1</v>
      </c>
      <c r="D27" s="5">
        <f>PRODUCT(B24,C27)</f>
        <v>35</v>
      </c>
      <c r="E27" s="11" t="s">
        <v>17</v>
      </c>
      <c r="F27" s="12">
        <v>-22.18</v>
      </c>
      <c r="G27" s="15" t="s">
        <v>12</v>
      </c>
      <c r="H27" s="16">
        <f>PRODUCT(D27,F27)*(-1)</f>
        <v>776.3</v>
      </c>
      <c r="I27" s="2"/>
      <c r="J27" s="2"/>
    </row>
    <row r="28" spans="8:10" ht="12.75">
      <c r="H28" s="27">
        <f>SUM(H24:H27)</f>
        <v>9742.599999999999</v>
      </c>
      <c r="I28" s="6">
        <f>PRODUCT(H28,0.139)</f>
        <v>1354.2214</v>
      </c>
      <c r="J28" s="6">
        <f>SUM(I28,H28)</f>
        <v>11096.821399999999</v>
      </c>
    </row>
    <row r="29" spans="1:10" ht="12.75">
      <c r="A29" s="4"/>
      <c r="B29" s="2"/>
      <c r="C29" s="2"/>
      <c r="D29" s="5"/>
      <c r="E29" s="11"/>
      <c r="F29" s="12"/>
      <c r="G29" s="17"/>
      <c r="H29" s="14"/>
      <c r="I29" s="6"/>
      <c r="J29" s="6"/>
    </row>
    <row r="30" spans="1:10" ht="12.75">
      <c r="A30" s="36" t="s">
        <v>24</v>
      </c>
      <c r="B30" s="36"/>
      <c r="C30" s="36"/>
      <c r="D30" s="36"/>
      <c r="E30" s="36"/>
      <c r="F30" s="2"/>
      <c r="G30" s="11"/>
      <c r="H30" s="11"/>
      <c r="I30" s="2"/>
      <c r="J30" s="2"/>
    </row>
    <row r="31" spans="1:10" ht="12.75">
      <c r="A31" s="4" t="s">
        <v>5</v>
      </c>
      <c r="B31" s="3">
        <v>420</v>
      </c>
      <c r="C31" s="5">
        <v>0</v>
      </c>
      <c r="D31" s="5">
        <f>PRODUCT(B31,C31)</f>
        <v>0</v>
      </c>
      <c r="E31" s="11" t="s">
        <v>18</v>
      </c>
      <c r="F31" s="12">
        <v>-39.35</v>
      </c>
      <c r="G31" s="13" t="s">
        <v>12</v>
      </c>
      <c r="H31" s="14">
        <f>PRODUCT(D31,F31)*(-1)</f>
        <v>0</v>
      </c>
      <c r="I31" s="2"/>
      <c r="J31" s="2"/>
    </row>
    <row r="32" spans="1:10" ht="12.75">
      <c r="A32" s="4" t="s">
        <v>6</v>
      </c>
      <c r="B32" s="2"/>
      <c r="C32" s="2">
        <v>0.5</v>
      </c>
      <c r="D32" s="5">
        <f>PRODUCT(B31,C32)</f>
        <v>210</v>
      </c>
      <c r="E32" s="11" t="s">
        <v>16</v>
      </c>
      <c r="F32" s="12">
        <v>-46.8</v>
      </c>
      <c r="G32" s="13" t="s">
        <v>12</v>
      </c>
      <c r="H32" s="14">
        <f>PRODUCT(D32,F32)*(-1)</f>
        <v>9828</v>
      </c>
      <c r="I32" s="2"/>
      <c r="J32" s="2"/>
    </row>
    <row r="33" spans="1:10" ht="12.75">
      <c r="A33" s="4" t="s">
        <v>7</v>
      </c>
      <c r="B33" s="2"/>
      <c r="C33" s="2">
        <v>0.1</v>
      </c>
      <c r="D33" s="5">
        <f>PRODUCT(B31,C33)</f>
        <v>42</v>
      </c>
      <c r="E33" s="11" t="s">
        <v>17</v>
      </c>
      <c r="F33" s="12">
        <v>-22.18</v>
      </c>
      <c r="G33" s="13" t="s">
        <v>12</v>
      </c>
      <c r="H33" s="14">
        <f>PRODUCT(D33,F33)*(-1)</f>
        <v>931.56</v>
      </c>
      <c r="I33" s="2"/>
      <c r="J33" s="2"/>
    </row>
    <row r="34" spans="1:10" ht="12.75">
      <c r="A34" s="4" t="s">
        <v>8</v>
      </c>
      <c r="B34" s="2"/>
      <c r="C34" s="2">
        <v>0.1</v>
      </c>
      <c r="D34" s="5">
        <f>PRODUCT(B31,C34)</f>
        <v>42</v>
      </c>
      <c r="E34" s="11" t="s">
        <v>17</v>
      </c>
      <c r="F34" s="12">
        <v>-22.18</v>
      </c>
      <c r="G34" s="15" t="s">
        <v>12</v>
      </c>
      <c r="H34" s="16">
        <f>PRODUCT(D34,F34)*(-1)</f>
        <v>931.56</v>
      </c>
      <c r="I34" s="2"/>
      <c r="J34" s="2"/>
    </row>
    <row r="35" spans="1:10" ht="12.75">
      <c r="A35" s="4"/>
      <c r="B35" s="2"/>
      <c r="C35" s="2"/>
      <c r="D35" s="5"/>
      <c r="E35" s="11"/>
      <c r="F35" s="12"/>
      <c r="G35" s="17"/>
      <c r="H35" s="14">
        <f>SUM(H31:H34)</f>
        <v>11691.119999999999</v>
      </c>
      <c r="I35" s="6">
        <f>PRODUCT(H35,0.139)</f>
        <v>1625.06568</v>
      </c>
      <c r="J35" s="6">
        <f>SUM(I35,H35)</f>
        <v>13316.185679999999</v>
      </c>
    </row>
    <row r="36" spans="1:10" ht="12.75">
      <c r="A36" s="19"/>
      <c r="B36" s="18"/>
      <c r="C36" s="18"/>
      <c r="D36" s="18"/>
      <c r="E36" s="22"/>
      <c r="F36" s="18"/>
      <c r="G36" s="18"/>
      <c r="H36" s="18"/>
      <c r="I36" s="18"/>
      <c r="J36" s="18"/>
    </row>
    <row r="37" spans="1:10" ht="12.75">
      <c r="A37" s="4"/>
      <c r="B37" s="4"/>
      <c r="C37" s="4"/>
      <c r="D37" s="4"/>
      <c r="E37" s="11"/>
      <c r="F37" s="4"/>
      <c r="G37" s="11"/>
      <c r="H37" s="14"/>
      <c r="I37" s="6"/>
      <c r="J37" s="6"/>
    </row>
    <row r="38" spans="1:10" ht="12.75">
      <c r="A38" s="41" t="s">
        <v>20</v>
      </c>
      <c r="B38" s="41"/>
      <c r="C38" s="41"/>
      <c r="D38" s="41"/>
      <c r="E38" s="41"/>
      <c r="F38" s="24"/>
      <c r="G38" s="24"/>
      <c r="H38" s="24"/>
      <c r="I38" s="24"/>
      <c r="J38" s="10" t="s">
        <v>14</v>
      </c>
    </row>
    <row r="39" spans="1:10" ht="12.75">
      <c r="A39" s="4"/>
      <c r="B39" s="4"/>
      <c r="C39" s="4"/>
      <c r="D39" s="4"/>
      <c r="E39" s="11"/>
      <c r="F39" s="4"/>
      <c r="G39" s="4"/>
      <c r="H39" s="4"/>
      <c r="I39" s="4"/>
      <c r="J39" s="10" t="s">
        <v>19</v>
      </c>
    </row>
    <row r="40" spans="1:11" ht="12.75" customHeight="1">
      <c r="A40" s="45" t="s">
        <v>0</v>
      </c>
      <c r="B40" s="37" t="s">
        <v>10</v>
      </c>
      <c r="C40" s="37" t="s">
        <v>11</v>
      </c>
      <c r="D40" s="37" t="s">
        <v>1</v>
      </c>
      <c r="E40" s="37" t="s">
        <v>9</v>
      </c>
      <c r="F40" s="37"/>
      <c r="G40" s="37"/>
      <c r="H40" s="37" t="s">
        <v>2</v>
      </c>
      <c r="I40" s="37" t="s">
        <v>3</v>
      </c>
      <c r="J40" s="37" t="s">
        <v>4</v>
      </c>
      <c r="K40" s="26"/>
    </row>
    <row r="41" spans="1:11" ht="12.75">
      <c r="A41" s="46"/>
      <c r="B41" s="38"/>
      <c r="C41" s="38"/>
      <c r="D41" s="38"/>
      <c r="E41" s="38"/>
      <c r="F41" s="38"/>
      <c r="G41" s="38"/>
      <c r="H41" s="38"/>
      <c r="I41" s="38"/>
      <c r="J41" s="38"/>
      <c r="K41" s="1"/>
    </row>
    <row r="42" spans="1:11" ht="12.75">
      <c r="A42" s="46"/>
      <c r="B42" s="38"/>
      <c r="C42" s="38"/>
      <c r="D42" s="38"/>
      <c r="E42" s="38"/>
      <c r="F42" s="38"/>
      <c r="G42" s="38"/>
      <c r="H42" s="38"/>
      <c r="I42" s="38"/>
      <c r="J42" s="38"/>
      <c r="K42" s="1"/>
    </row>
    <row r="43" spans="1:11" ht="12.75">
      <c r="A43" s="47"/>
      <c r="B43" s="39"/>
      <c r="C43" s="39"/>
      <c r="D43" s="39"/>
      <c r="E43" s="39"/>
      <c r="F43" s="39"/>
      <c r="G43" s="39"/>
      <c r="H43" s="39"/>
      <c r="I43" s="39"/>
      <c r="J43" s="39"/>
      <c r="K43" s="21"/>
    </row>
    <row r="44" spans="1:10" ht="12.75">
      <c r="A44" s="7"/>
      <c r="B44" s="7"/>
      <c r="C44" s="7"/>
      <c r="D44" s="7"/>
      <c r="E44" s="8"/>
      <c r="F44" s="7"/>
      <c r="G44" s="8"/>
      <c r="H44" s="20"/>
      <c r="I44" s="9"/>
      <c r="J44" s="9"/>
    </row>
    <row r="45" spans="1:10" ht="12.75">
      <c r="A45" s="4"/>
      <c r="B45" s="2"/>
      <c r="C45" s="2"/>
      <c r="D45" s="5"/>
      <c r="E45" s="11"/>
      <c r="F45" s="12"/>
      <c r="G45" s="17"/>
      <c r="H45" s="14"/>
      <c r="I45" s="6"/>
      <c r="J45" s="6"/>
    </row>
    <row r="46" spans="1:10" ht="12.75">
      <c r="A46" s="36" t="s">
        <v>25</v>
      </c>
      <c r="B46" s="36"/>
      <c r="C46" s="36"/>
      <c r="D46" s="36"/>
      <c r="E46" s="36"/>
      <c r="F46" s="2"/>
      <c r="G46" s="11"/>
      <c r="H46" s="11"/>
      <c r="I46" s="2"/>
      <c r="J46" s="2"/>
    </row>
    <row r="47" spans="1:10" ht="12.75">
      <c r="A47" s="4" t="s">
        <v>5</v>
      </c>
      <c r="B47" s="3">
        <v>30</v>
      </c>
      <c r="C47" s="5">
        <v>0</v>
      </c>
      <c r="D47" s="5">
        <f>PRODUCT(B47,C47)</f>
        <v>0</v>
      </c>
      <c r="E47" s="11" t="s">
        <v>18</v>
      </c>
      <c r="F47" s="12">
        <v>-39.35</v>
      </c>
      <c r="G47" s="13" t="s">
        <v>12</v>
      </c>
      <c r="H47" s="14">
        <f>PRODUCT(D47,F47)*(-1)</f>
        <v>0</v>
      </c>
      <c r="I47" s="2"/>
      <c r="J47" s="2"/>
    </row>
    <row r="48" spans="1:10" ht="12.75">
      <c r="A48" s="4" t="s">
        <v>6</v>
      </c>
      <c r="B48" s="2"/>
      <c r="C48" s="2">
        <v>4</v>
      </c>
      <c r="D48" s="5">
        <f>PRODUCT(B47,C48)</f>
        <v>120</v>
      </c>
      <c r="E48" s="11" t="s">
        <v>16</v>
      </c>
      <c r="F48" s="12">
        <v>-46.8</v>
      </c>
      <c r="G48" s="13" t="s">
        <v>12</v>
      </c>
      <c r="H48" s="14">
        <f>PRODUCT(D48,F48)*(-1)</f>
        <v>5616</v>
      </c>
      <c r="I48" s="2"/>
      <c r="J48" s="2"/>
    </row>
    <row r="49" spans="1:10" ht="12.75">
      <c r="A49" s="4" t="s">
        <v>7</v>
      </c>
      <c r="B49" s="2"/>
      <c r="C49" s="2">
        <v>0.1</v>
      </c>
      <c r="D49" s="5">
        <f>PRODUCT(B47,C49)</f>
        <v>3</v>
      </c>
      <c r="E49" s="11" t="s">
        <v>17</v>
      </c>
      <c r="F49" s="12">
        <v>-22.18</v>
      </c>
      <c r="G49" s="13" t="s">
        <v>12</v>
      </c>
      <c r="H49" s="14">
        <f>PRODUCT(D49,F49)*(-1)</f>
        <v>66.53999999999999</v>
      </c>
      <c r="I49" s="2"/>
      <c r="J49" s="2"/>
    </row>
    <row r="50" spans="1:10" ht="12.75">
      <c r="A50" s="4" t="s">
        <v>8</v>
      </c>
      <c r="B50" s="2"/>
      <c r="C50" s="2">
        <v>0.1</v>
      </c>
      <c r="D50" s="5">
        <f>PRODUCT(B47,C50)</f>
        <v>3</v>
      </c>
      <c r="E50" s="11" t="s">
        <v>17</v>
      </c>
      <c r="F50" s="12">
        <v>-22.18</v>
      </c>
      <c r="G50" s="15" t="s">
        <v>12</v>
      </c>
      <c r="H50" s="16">
        <f>PRODUCT(D50,F50)*(-1)</f>
        <v>66.53999999999999</v>
      </c>
      <c r="I50" s="2"/>
      <c r="J50" s="2"/>
    </row>
    <row r="51" spans="1:10" ht="12.75">
      <c r="A51" s="4"/>
      <c r="B51" s="2"/>
      <c r="C51" s="2"/>
      <c r="D51" s="5"/>
      <c r="E51" s="11"/>
      <c r="F51" s="12"/>
      <c r="G51" s="17"/>
      <c r="H51" s="14">
        <f>SUM(H47:H50)</f>
        <v>5749.08</v>
      </c>
      <c r="I51" s="6">
        <f>PRODUCT(H51,0.139)</f>
        <v>799.1221200000001</v>
      </c>
      <c r="J51" s="6">
        <f>SUM(I51,H51)</f>
        <v>6548.20212</v>
      </c>
    </row>
    <row r="52" spans="1:10" ht="12.75">
      <c r="A52" s="4"/>
      <c r="B52" s="2"/>
      <c r="C52" s="2"/>
      <c r="D52" s="5"/>
      <c r="E52" s="11"/>
      <c r="F52" s="12"/>
      <c r="G52" s="17"/>
      <c r="H52" s="14"/>
      <c r="I52" s="6"/>
      <c r="J52" s="6"/>
    </row>
    <row r="53" spans="1:10" ht="12.75">
      <c r="A53" s="36" t="s">
        <v>26</v>
      </c>
      <c r="B53" s="36"/>
      <c r="C53" s="36"/>
      <c r="D53" s="36"/>
      <c r="E53" s="36"/>
      <c r="F53" s="2"/>
      <c r="G53" s="11"/>
      <c r="H53" s="11"/>
      <c r="I53" s="2"/>
      <c r="J53" s="2"/>
    </row>
    <row r="54" spans="1:10" ht="12.75">
      <c r="A54" s="4" t="s">
        <v>5</v>
      </c>
      <c r="B54" s="3">
        <v>12000</v>
      </c>
      <c r="C54" s="34">
        <v>0.045</v>
      </c>
      <c r="D54" s="5">
        <f>PRODUCT(B54,C54)</f>
        <v>540</v>
      </c>
      <c r="E54" s="11" t="s">
        <v>17</v>
      </c>
      <c r="F54" s="12">
        <v>-39.35</v>
      </c>
      <c r="G54" s="13" t="s">
        <v>12</v>
      </c>
      <c r="H54" s="14">
        <f>PRODUCT(D54,F54)*(-1)</f>
        <v>21249</v>
      </c>
      <c r="I54" s="2"/>
      <c r="J54" s="2"/>
    </row>
    <row r="55" spans="1:10" ht="12.75">
      <c r="A55" s="4" t="s">
        <v>6</v>
      </c>
      <c r="B55" s="2"/>
      <c r="C55" s="2">
        <v>0.001</v>
      </c>
      <c r="D55" s="5">
        <f>PRODUCT(B54,C55)</f>
        <v>12</v>
      </c>
      <c r="E55" s="11" t="s">
        <v>16</v>
      </c>
      <c r="F55" s="12">
        <v>-46.8</v>
      </c>
      <c r="G55" s="13" t="s">
        <v>12</v>
      </c>
      <c r="H55" s="14">
        <f>PRODUCT(D55,F55)*(-1)</f>
        <v>561.5999999999999</v>
      </c>
      <c r="I55" s="2"/>
      <c r="J55" s="2"/>
    </row>
    <row r="56" spans="1:10" ht="12.75">
      <c r="A56" s="35" t="s">
        <v>7</v>
      </c>
      <c r="B56" s="28"/>
      <c r="C56" s="28">
        <v>0.01</v>
      </c>
      <c r="D56" s="5">
        <f>PRODUCT(B54,C56)</f>
        <v>120</v>
      </c>
      <c r="E56" s="11" t="s">
        <v>17</v>
      </c>
      <c r="F56" s="12">
        <v>-22.18</v>
      </c>
      <c r="G56" s="13" t="s">
        <v>12</v>
      </c>
      <c r="H56" s="14">
        <f>PRODUCT(D56,F56)*(-1)</f>
        <v>2661.6</v>
      </c>
      <c r="I56" s="2"/>
      <c r="J56" s="2"/>
    </row>
    <row r="57" spans="1:10" ht="12.75">
      <c r="A57" s="4" t="s">
        <v>8</v>
      </c>
      <c r="B57" s="2"/>
      <c r="C57" s="2">
        <v>0.001</v>
      </c>
      <c r="D57" s="5">
        <f>PRODUCT(B54,C57)</f>
        <v>12</v>
      </c>
      <c r="E57" s="11" t="s">
        <v>17</v>
      </c>
      <c r="F57" s="12">
        <v>-22.18</v>
      </c>
      <c r="G57" s="15" t="s">
        <v>12</v>
      </c>
      <c r="H57" s="16">
        <f>PRODUCT(D57,F57)*(-1)</f>
        <v>266.15999999999997</v>
      </c>
      <c r="I57" s="2"/>
      <c r="J57" s="2"/>
    </row>
    <row r="58" spans="1:10" ht="12.75">
      <c r="A58" s="4"/>
      <c r="B58" s="2"/>
      <c r="C58" s="2"/>
      <c r="D58" s="5"/>
      <c r="E58" s="11"/>
      <c r="F58" s="12"/>
      <c r="G58" s="17"/>
      <c r="H58" s="14">
        <f>SUM(H54:H57)</f>
        <v>24738.359999999997</v>
      </c>
      <c r="I58" s="6">
        <f>PRODUCT(H58,0.139)</f>
        <v>3438.63204</v>
      </c>
      <c r="J58" s="6">
        <f>SUM(I58,H58)</f>
        <v>28176.992039999997</v>
      </c>
    </row>
    <row r="60" spans="1:10" ht="12.75">
      <c r="A60" s="36" t="s">
        <v>27</v>
      </c>
      <c r="B60" s="36"/>
      <c r="C60" s="36"/>
      <c r="D60" s="36"/>
      <c r="E60" s="36"/>
      <c r="F60" s="2"/>
      <c r="G60" s="11"/>
      <c r="H60" s="11"/>
      <c r="I60" s="2"/>
      <c r="J60" s="2"/>
    </row>
    <row r="61" spans="1:10" ht="12.75">
      <c r="A61" s="4" t="s">
        <v>5</v>
      </c>
      <c r="B61" s="3">
        <v>800</v>
      </c>
      <c r="C61" s="5">
        <v>0.25</v>
      </c>
      <c r="D61" s="5">
        <f>PRODUCT(B61,C61)</f>
        <v>200</v>
      </c>
      <c r="E61" s="11" t="s">
        <v>18</v>
      </c>
      <c r="F61" s="12">
        <v>-39.35</v>
      </c>
      <c r="G61" s="13" t="s">
        <v>12</v>
      </c>
      <c r="H61" s="14">
        <f>PRODUCT(D61,F61)*(-1)</f>
        <v>7870</v>
      </c>
      <c r="I61" s="2"/>
      <c r="J61" s="2"/>
    </row>
    <row r="62" spans="1:10" ht="12.75">
      <c r="A62" s="4" t="s">
        <v>6</v>
      </c>
      <c r="B62" s="2"/>
      <c r="C62" s="2">
        <v>0.5</v>
      </c>
      <c r="D62" s="5">
        <f>PRODUCT(B61,C62)</f>
        <v>400</v>
      </c>
      <c r="E62" s="11" t="s">
        <v>16</v>
      </c>
      <c r="F62" s="12">
        <v>-46.8</v>
      </c>
      <c r="G62" s="13" t="s">
        <v>12</v>
      </c>
      <c r="H62" s="14">
        <f>PRODUCT(D62,F62)*(-1)</f>
        <v>18720</v>
      </c>
      <c r="I62" s="2"/>
      <c r="J62" s="2"/>
    </row>
    <row r="63" spans="1:10" ht="12.75">
      <c r="A63" s="4" t="s">
        <v>7</v>
      </c>
      <c r="B63" s="2"/>
      <c r="C63" s="2">
        <v>0.1</v>
      </c>
      <c r="D63" s="5">
        <f>PRODUCT(B61,C63)</f>
        <v>80</v>
      </c>
      <c r="E63" s="11" t="s">
        <v>17</v>
      </c>
      <c r="F63" s="12">
        <v>-22.18</v>
      </c>
      <c r="G63" s="13" t="s">
        <v>12</v>
      </c>
      <c r="H63" s="14">
        <f>PRODUCT(D63,F63)*(-1)</f>
        <v>1774.4</v>
      </c>
      <c r="I63" s="2"/>
      <c r="J63" s="2"/>
    </row>
    <row r="64" spans="1:10" ht="12.75">
      <c r="A64" s="4" t="s">
        <v>8</v>
      </c>
      <c r="B64" s="2"/>
      <c r="C64" s="2">
        <v>0.1</v>
      </c>
      <c r="D64" s="5">
        <f>PRODUCT(B61,C64)</f>
        <v>80</v>
      </c>
      <c r="E64" s="11" t="s">
        <v>17</v>
      </c>
      <c r="F64" s="12">
        <v>-22.18</v>
      </c>
      <c r="G64" s="15" t="s">
        <v>12</v>
      </c>
      <c r="H64" s="16">
        <f>PRODUCT(D64,F64)*(-1)</f>
        <v>1774.4</v>
      </c>
      <c r="I64" s="2"/>
      <c r="J64" s="2"/>
    </row>
    <row r="65" spans="1:10" ht="12.75">
      <c r="A65" s="4"/>
      <c r="B65" s="2"/>
      <c r="C65" s="2"/>
      <c r="D65" s="5"/>
      <c r="E65" s="11"/>
      <c r="F65" s="12"/>
      <c r="G65" s="17"/>
      <c r="H65" s="14">
        <f>SUM(H61:H64)</f>
        <v>30138.800000000003</v>
      </c>
      <c r="I65" s="6">
        <f>PRODUCT(H65,0.139)</f>
        <v>4189.293200000001</v>
      </c>
      <c r="J65" s="6">
        <f>SUM(I65,H65)</f>
        <v>34328.0932</v>
      </c>
    </row>
    <row r="66" ht="13.5" thickBot="1"/>
    <row r="67" spans="6:10" ht="13.5" thickBot="1">
      <c r="F67" s="30" t="s">
        <v>13</v>
      </c>
      <c r="G67" s="31"/>
      <c r="H67" s="32">
        <f>SUM(H13,H20,H28,H35,H51,H58,H65)</f>
        <v>84471.065</v>
      </c>
      <c r="I67" s="32">
        <f>SUM(H67*0.139)</f>
        <v>11741.478035000002</v>
      </c>
      <c r="J67" s="33">
        <f>SUM(H67+I67)</f>
        <v>96212.54303500001</v>
      </c>
    </row>
  </sheetData>
  <sheetProtection/>
  <mergeCells count="25">
    <mergeCell ref="J3:J7"/>
    <mergeCell ref="H3:H7"/>
    <mergeCell ref="A40:A43"/>
    <mergeCell ref="B40:B43"/>
    <mergeCell ref="C40:C43"/>
    <mergeCell ref="J40:J43"/>
    <mergeCell ref="A15:E15"/>
    <mergeCell ref="D40:D43"/>
    <mergeCell ref="E40:G43"/>
    <mergeCell ref="A30:E30"/>
    <mergeCell ref="A1:H1"/>
    <mergeCell ref="H40:H43"/>
    <mergeCell ref="A38:E38"/>
    <mergeCell ref="A3:A7"/>
    <mergeCell ref="B3:B7"/>
    <mergeCell ref="C3:C7"/>
    <mergeCell ref="D3:D7"/>
    <mergeCell ref="E3:G7"/>
    <mergeCell ref="A53:E53"/>
    <mergeCell ref="A60:E60"/>
    <mergeCell ref="I40:I43"/>
    <mergeCell ref="I3:I7"/>
    <mergeCell ref="A8:E8"/>
    <mergeCell ref="A23:E23"/>
    <mergeCell ref="A46:E46"/>
  </mergeCells>
  <printOptions/>
  <pageMargins left="0.5" right="0.5" top="0.75" bottom="0.75" header="0.5" footer="0.5"/>
  <pageSetup horizontalDpi="600" verticalDpi="600" orientation="landscape" scale="78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smharris</cp:lastModifiedBy>
  <cp:lastPrinted>2010-01-20T15:57:16Z</cp:lastPrinted>
  <dcterms:created xsi:type="dcterms:W3CDTF">2002-09-24T19:35:59Z</dcterms:created>
  <dcterms:modified xsi:type="dcterms:W3CDTF">2010-03-15T13:02:57Z</dcterms:modified>
  <cp:category/>
  <cp:version/>
  <cp:contentType/>
  <cp:contentStatus/>
</cp:coreProperties>
</file>