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65" windowHeight="6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<sst xmlns="http://schemas.openxmlformats.org/spreadsheetml/2006/main" count="59" uniqueCount="29">
  <si>
    <t xml:space="preserve"> </t>
  </si>
  <si>
    <t xml:space="preserve">   ANNUAL REPORTING BURDEN</t>
  </si>
  <si>
    <t xml:space="preserve">  COST TO PUBLIC    </t>
  </si>
  <si>
    <t xml:space="preserve">        COST TO GOVERNMENT                     </t>
  </si>
  <si>
    <t>Req.</t>
  </si>
  <si>
    <t>Respond</t>
  </si>
  <si>
    <t>Res/Resp</t>
  </si>
  <si>
    <t>TOT RES</t>
  </si>
  <si>
    <t xml:space="preserve">  Hrs/Res</t>
  </si>
  <si>
    <t>RES Hrs</t>
  </si>
  <si>
    <t>Publ Hrs</t>
  </si>
  <si>
    <t>$/Hr</t>
  </si>
  <si>
    <t>PUBL $</t>
  </si>
  <si>
    <t>Res</t>
  </si>
  <si>
    <t>Hrs/Res</t>
  </si>
  <si>
    <t>Govt Hrs</t>
  </si>
  <si>
    <t>$/hr</t>
  </si>
  <si>
    <t>Govt $</t>
  </si>
  <si>
    <t>252.236------</t>
  </si>
  <si>
    <t>Total</t>
  </si>
  <si>
    <t>Difference</t>
  </si>
  <si>
    <t>Total Respondents</t>
  </si>
  <si>
    <t>Annual Responses</t>
  </si>
  <si>
    <t>Annual Burden Hours</t>
  </si>
  <si>
    <t>0704-0255 ESTIMATED COST</t>
  </si>
  <si>
    <t>7003 &amp; 7004</t>
  </si>
  <si>
    <t>7010 &amp; 7012</t>
  </si>
  <si>
    <t>Responses per respd.</t>
  </si>
  <si>
    <t>Avg Burden per respo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</si>
</sst>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8.57421875" style="0" customWidth="1"/>
    <col min="2" max="2" width="8.7109375" style="0" customWidth="1"/>
    <col min="3" max="3" width="9.00390625" style="0" customWidth="1"/>
    <col min="4" max="4" width="9.421875" style="0" customWidth="1"/>
    <col min="7" max="7" width="0.9921875" style="0" customWidth="1"/>
    <col min="9" max="9" width="7.7109375" style="0" customWidth="1"/>
    <col min="10" max="10" width="12.7109375" style="0" customWidth="1"/>
    <col min="11" max="11" width="6.7109375" style="0" customWidth="1"/>
    <col min="12" max="12" width="7.28125" style="0" customWidth="1"/>
    <col min="14" max="14" width="7.7109375" style="0" customWidth="1"/>
    <col min="15" max="15" width="12.28125" style="0" bestFit="1" customWidth="1"/>
    <col min="18" max="18" width="12.7109375" style="0" customWidth="1"/>
    <col min="19" max="19" width="9.28125" style="0" customWidth="1"/>
  </cols>
  <sheetData>
    <row r="1" spans="1:15" ht="12.7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2.75">
      <c r="B2" s="23" t="s">
        <v>1</v>
      </c>
      <c r="C2" s="23"/>
      <c r="D2" s="23"/>
      <c r="E2" s="23"/>
      <c r="F2" s="23"/>
      <c r="H2" s="23" t="s">
        <v>2</v>
      </c>
      <c r="I2" s="23"/>
      <c r="J2" s="23"/>
      <c r="K2" s="23" t="s">
        <v>3</v>
      </c>
      <c r="L2" s="23"/>
      <c r="M2" s="23"/>
      <c r="N2" s="23"/>
      <c r="O2" s="23"/>
    </row>
    <row r="3" spans="2:11" ht="12.75">
      <c r="B3" s="11"/>
      <c r="H3" s="11"/>
      <c r="K3" s="11"/>
    </row>
    <row r="4" spans="1:15" ht="12.75">
      <c r="A4" t="s">
        <v>4</v>
      </c>
      <c r="B4" s="12" t="s">
        <v>5</v>
      </c>
      <c r="C4" t="s">
        <v>6</v>
      </c>
      <c r="D4" t="s">
        <v>7</v>
      </c>
      <c r="E4" t="s">
        <v>8</v>
      </c>
      <c r="F4" t="s">
        <v>9</v>
      </c>
      <c r="G4" t="s">
        <v>0</v>
      </c>
      <c r="H4" s="12" t="s">
        <v>10</v>
      </c>
      <c r="I4" t="s">
        <v>11</v>
      </c>
      <c r="J4" t="s">
        <v>12</v>
      </c>
      <c r="K4" s="12" t="s">
        <v>13</v>
      </c>
      <c r="L4" t="s">
        <v>14</v>
      </c>
      <c r="M4" t="s">
        <v>15</v>
      </c>
      <c r="N4" t="s">
        <v>16</v>
      </c>
      <c r="O4" t="s">
        <v>17</v>
      </c>
    </row>
    <row r="5" spans="1:11" ht="12.75">
      <c r="A5" t="s">
        <v>18</v>
      </c>
      <c r="B5" s="12"/>
      <c r="H5" s="12"/>
      <c r="K5" s="12"/>
    </row>
    <row r="6" spans="1:18" ht="12.75">
      <c r="A6" s="6">
        <v>7000</v>
      </c>
      <c r="B6" s="13">
        <v>2500</v>
      </c>
      <c r="C6" s="5">
        <v>1</v>
      </c>
      <c r="D6" s="1">
        <f>B6*C6</f>
        <v>2500</v>
      </c>
      <c r="E6" s="1">
        <v>105</v>
      </c>
      <c r="F6" s="1">
        <f>SUM(D6*E6)</f>
        <v>262500</v>
      </c>
      <c r="G6" t="s">
        <v>0</v>
      </c>
      <c r="H6" s="13">
        <f>F6</f>
        <v>262500</v>
      </c>
      <c r="I6" s="3">
        <v>29.49</v>
      </c>
      <c r="J6" s="4">
        <f>H6*I6</f>
        <v>7741125</v>
      </c>
      <c r="K6" s="13">
        <f aca="true" t="shared" si="0" ref="K6:K11">D6</f>
        <v>2500</v>
      </c>
      <c r="L6" s="5">
        <v>80</v>
      </c>
      <c r="M6" s="1">
        <f>K6*L6</f>
        <v>200000</v>
      </c>
      <c r="N6" s="8">
        <v>29.49</v>
      </c>
      <c r="O6" s="4">
        <f>M6*N6</f>
        <v>5898000</v>
      </c>
      <c r="P6" s="1"/>
      <c r="Q6" s="3"/>
      <c r="R6" s="4"/>
    </row>
    <row r="7" spans="1:18" ht="12.75">
      <c r="A7" s="6">
        <v>7002</v>
      </c>
      <c r="B7" s="13">
        <v>25</v>
      </c>
      <c r="C7" s="5">
        <v>1</v>
      </c>
      <c r="D7" s="1">
        <f>B7*C7</f>
        <v>25</v>
      </c>
      <c r="E7" s="1">
        <v>3</v>
      </c>
      <c r="F7" s="1">
        <f>D7*E7</f>
        <v>75</v>
      </c>
      <c r="G7" s="6" t="s">
        <v>0</v>
      </c>
      <c r="H7" s="13">
        <f>F7</f>
        <v>75</v>
      </c>
      <c r="I7" s="3">
        <v>29.49</v>
      </c>
      <c r="J7" s="4">
        <f>H7*I7</f>
        <v>2211.75</v>
      </c>
      <c r="K7" s="13">
        <f t="shared" si="0"/>
        <v>25</v>
      </c>
      <c r="L7" s="5">
        <v>2</v>
      </c>
      <c r="M7" s="1">
        <f>K7*L7</f>
        <v>50</v>
      </c>
      <c r="N7" s="8">
        <v>29.49</v>
      </c>
      <c r="O7" s="4">
        <f>M7*N7</f>
        <v>1474.5</v>
      </c>
      <c r="P7" s="1"/>
      <c r="Q7" s="3"/>
      <c r="R7" s="4"/>
    </row>
    <row r="8" spans="1:18" ht="12.75">
      <c r="A8" s="20" t="s">
        <v>25</v>
      </c>
      <c r="B8" s="13">
        <v>35</v>
      </c>
      <c r="C8" s="5">
        <v>1</v>
      </c>
      <c r="D8" s="1">
        <f>B8*C8</f>
        <v>35</v>
      </c>
      <c r="E8" s="1">
        <v>20</v>
      </c>
      <c r="F8" s="1">
        <f>D8*E8</f>
        <v>700</v>
      </c>
      <c r="G8" t="s">
        <v>0</v>
      </c>
      <c r="H8" s="13">
        <f>F8</f>
        <v>700</v>
      </c>
      <c r="I8" s="3">
        <v>29.49</v>
      </c>
      <c r="J8" s="4">
        <f>H8*I8</f>
        <v>20643</v>
      </c>
      <c r="K8" s="13">
        <f t="shared" si="0"/>
        <v>35</v>
      </c>
      <c r="L8" s="5">
        <v>4</v>
      </c>
      <c r="M8" s="1">
        <f>K8*L8</f>
        <v>140</v>
      </c>
      <c r="N8" s="7">
        <v>29.49</v>
      </c>
      <c r="O8" s="4">
        <f>M8*N8</f>
        <v>4128.599999999999</v>
      </c>
      <c r="P8" s="1"/>
      <c r="Q8" s="3"/>
      <c r="R8" s="4"/>
    </row>
    <row r="9" spans="1:15" ht="12.75">
      <c r="A9" s="21" t="s">
        <v>26</v>
      </c>
      <c r="B9" s="12">
        <v>35</v>
      </c>
      <c r="C9" s="5">
        <v>2</v>
      </c>
      <c r="D9">
        <f>B9*C9</f>
        <v>70</v>
      </c>
      <c r="E9" s="2">
        <v>0.083</v>
      </c>
      <c r="F9" s="1">
        <f>D9*E9</f>
        <v>5.8100000000000005</v>
      </c>
      <c r="G9" t="s">
        <v>0</v>
      </c>
      <c r="H9" s="13">
        <f>F9</f>
        <v>5.8100000000000005</v>
      </c>
      <c r="I9" s="3">
        <v>29.49</v>
      </c>
      <c r="J9" s="4">
        <f>H9*I9</f>
        <v>171.3369</v>
      </c>
      <c r="K9" s="12">
        <f t="shared" si="0"/>
        <v>70</v>
      </c>
      <c r="L9" s="2">
        <v>0.083</v>
      </c>
      <c r="M9" s="1">
        <f>K9*L9</f>
        <v>5.8100000000000005</v>
      </c>
      <c r="N9" s="8">
        <v>29.49</v>
      </c>
      <c r="O9" s="4">
        <f>M9*N9</f>
        <v>171.3369</v>
      </c>
    </row>
    <row r="10" spans="2:15" ht="12.75">
      <c r="B10" s="12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s="12"/>
      <c r="I10" s="3" t="s">
        <v>0</v>
      </c>
      <c r="J10" s="4" t="s">
        <v>0</v>
      </c>
      <c r="K10" s="12" t="str">
        <f t="shared" si="0"/>
        <v> </v>
      </c>
      <c r="L10" t="s">
        <v>0</v>
      </c>
      <c r="M10" t="s">
        <v>0</v>
      </c>
      <c r="N10" s="3" t="s">
        <v>0</v>
      </c>
      <c r="O10" s="4" t="s">
        <v>0</v>
      </c>
    </row>
    <row r="11" spans="1:15" s="10" customFormat="1" ht="12.75">
      <c r="A11" s="10" t="s">
        <v>19</v>
      </c>
      <c r="B11" s="14">
        <f>SUM(B6:B9)</f>
        <v>2595</v>
      </c>
      <c r="C11" s="15">
        <f>D11/B11</f>
        <v>1.0134874759152215</v>
      </c>
      <c r="D11" s="16">
        <f>D6+D7+D8+D9</f>
        <v>2630</v>
      </c>
      <c r="E11" s="15">
        <f>F11/D11</f>
        <v>100.10677186311787</v>
      </c>
      <c r="F11" s="16">
        <f>F6+F7+F8+F9</f>
        <v>263280.81</v>
      </c>
      <c r="G11" s="10" t="s">
        <v>0</v>
      </c>
      <c r="H11" s="14">
        <f>F11</f>
        <v>263280.81</v>
      </c>
      <c r="I11" s="17">
        <f>J11/H11</f>
        <v>29.490000000000002</v>
      </c>
      <c r="J11" s="18">
        <f>J6+J7+J8+J9</f>
        <v>7764151.0869</v>
      </c>
      <c r="K11" s="14">
        <f t="shared" si="0"/>
        <v>2630</v>
      </c>
      <c r="L11" s="19">
        <f>M11/K11</f>
        <v>76.12007984790874</v>
      </c>
      <c r="M11" s="16">
        <f>M6+M7+M8+M9</f>
        <v>200195.81</v>
      </c>
      <c r="N11" s="17">
        <f>O11/M11</f>
        <v>29.490000000000002</v>
      </c>
      <c r="O11" s="18">
        <f>O6+O7+O8+O9</f>
        <v>5903774.4369</v>
      </c>
    </row>
    <row r="12" ht="12.75">
      <c r="G12" t="s">
        <v>0</v>
      </c>
    </row>
    <row r="13" spans="2:15" ht="12.75">
      <c r="B13" s="1" t="s">
        <v>0</v>
      </c>
      <c r="C13" s="2" t="s">
        <v>0</v>
      </c>
      <c r="D13" s="1" t="s">
        <v>0</v>
      </c>
      <c r="E13" s="2" t="s">
        <v>0</v>
      </c>
      <c r="F13" s="1" t="s">
        <v>0</v>
      </c>
      <c r="G13" t="s">
        <v>0</v>
      </c>
      <c r="H13" s="1"/>
      <c r="I13" s="3" t="s">
        <v>0</v>
      </c>
      <c r="J13" s="4" t="s">
        <v>0</v>
      </c>
      <c r="K13" s="1" t="str">
        <f>D13</f>
        <v> </v>
      </c>
      <c r="L13" s="2" t="s">
        <v>0</v>
      </c>
      <c r="M13" s="1" t="s">
        <v>0</v>
      </c>
      <c r="N13" s="3" t="s">
        <v>0</v>
      </c>
      <c r="O13" s="4" t="s">
        <v>0</v>
      </c>
    </row>
    <row r="15" spans="2:4" ht="12.75">
      <c r="B15" s="9">
        <v>2005</v>
      </c>
      <c r="C15" s="9">
        <v>2008</v>
      </c>
      <c r="D15" s="9" t="s">
        <v>20</v>
      </c>
    </row>
    <row r="16" spans="1:4" ht="12.75">
      <c r="A16" t="s">
        <v>21</v>
      </c>
      <c r="B16" s="1">
        <v>3117</v>
      </c>
      <c r="C16" s="1">
        <f>B11</f>
        <v>2595</v>
      </c>
      <c r="D16" s="1">
        <f>SUM(C16-B16)</f>
        <v>-522</v>
      </c>
    </row>
    <row r="17" spans="1:4" ht="12.75">
      <c r="A17" t="s">
        <v>22</v>
      </c>
      <c r="B17" s="1">
        <v>3152</v>
      </c>
      <c r="C17" s="1">
        <f>D11</f>
        <v>2630</v>
      </c>
      <c r="D17" s="1">
        <f>SUM(C17-B17)</f>
        <v>-522</v>
      </c>
    </row>
    <row r="18" spans="1:4" ht="12.75">
      <c r="A18" t="s">
        <v>23</v>
      </c>
      <c r="B18" s="1">
        <v>318295</v>
      </c>
      <c r="C18" s="1">
        <f>F11</f>
        <v>263280.81</v>
      </c>
      <c r="D18" s="1">
        <f>SUM(C18-B18)</f>
        <v>-55014.19</v>
      </c>
    </row>
    <row r="19" spans="1:4" ht="12.75">
      <c r="A19" t="s">
        <v>27</v>
      </c>
      <c r="B19" s="5">
        <f>SUM(B17/B16)</f>
        <v>1.011228745588707</v>
      </c>
      <c r="C19" s="5">
        <f>SUM(C17/C16)</f>
        <v>1.0134874759152215</v>
      </c>
      <c r="D19" s="1">
        <f>SUM(C19-B19)</f>
        <v>0.0022587303265144687</v>
      </c>
    </row>
    <row r="20" spans="1:4" ht="12.75">
      <c r="A20" t="s">
        <v>28</v>
      </c>
      <c r="B20" s="2">
        <f>SUM(B18/B17)</f>
        <v>100.98191624365482</v>
      </c>
      <c r="C20" s="2">
        <f>SUM(C18/C17)</f>
        <v>100.10677186311787</v>
      </c>
      <c r="D20" s="2">
        <f>C20-B20</f>
        <v>-0.8751443805369519</v>
      </c>
    </row>
  </sheetData>
  <mergeCells count="4">
    <mergeCell ref="A1:O1"/>
    <mergeCell ref="B2:F2"/>
    <mergeCell ref="H2:J2"/>
    <mergeCell ref="K2:O2"/>
  </mergeCells>
  <printOptions/>
  <pageMargins left="0" right="0" top="1" bottom="1" header="0.5" footer="0.5"/>
  <pageSetup horizontalDpi="600" verticalDpi="600" orientation="landscape" r:id="rId1"/>
  <headerFooter alignWithMargins="0">
    <oddHeader>&amp;C&amp;"Arial,Bold"OMB Control No. 0704-0255
TAB A - Matrix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OUSD(A&amp;T)</dc:creator>
  <cp:keywords/>
  <dc:description/>
  <cp:lastModifiedBy>williaag</cp:lastModifiedBy>
  <cp:lastPrinted>2008-05-05T15:14:41Z</cp:lastPrinted>
  <dcterms:created xsi:type="dcterms:W3CDTF">1997-02-14T21:40:26Z</dcterms:created>
  <dcterms:modified xsi:type="dcterms:W3CDTF">2008-05-05T19:54:34Z</dcterms:modified>
  <cp:category/>
  <cp:version/>
  <cp:contentType/>
  <cp:contentStatus/>
</cp:coreProperties>
</file>