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60" windowWidth="15480" windowHeight="9345"/>
  </bookViews>
  <sheets>
    <sheet name="APHIS 79" sheetId="1" r:id="rId1"/>
  </sheets>
  <calcPr calcId="144525"/>
</workbook>
</file>

<file path=xl/calcChain.xml><?xml version="1.0" encoding="utf-8"?>
<calcChain xmlns="http://schemas.openxmlformats.org/spreadsheetml/2006/main">
  <c r="D17" i="1" l="1"/>
  <c r="D21" i="1"/>
  <c r="D28" i="1"/>
  <c r="H28" i="1" s="1"/>
  <c r="D27" i="1"/>
  <c r="H27" i="1" s="1"/>
  <c r="D23" i="1"/>
  <c r="D22" i="1"/>
  <c r="D9" i="1"/>
  <c r="H9" i="1" s="1"/>
  <c r="D29" i="1"/>
  <c r="H29" i="1" s="1"/>
  <c r="D15" i="1"/>
  <c r="H15" i="1" s="1"/>
  <c r="H30" i="1" l="1"/>
  <c r="I30" i="1" s="1"/>
  <c r="J30" i="1" s="1"/>
  <c r="H17" i="1"/>
  <c r="D16" i="1"/>
  <c r="H16" i="1" s="1"/>
  <c r="D11" i="1"/>
  <c r="H11" i="1" s="1"/>
  <c r="D10" i="1"/>
  <c r="H10" i="1" s="1"/>
  <c r="H12" i="1" l="1"/>
  <c r="H18" i="1"/>
  <c r="I12" i="1"/>
  <c r="J12" i="1" s="1"/>
  <c r="H21" i="1"/>
  <c r="H22" i="1"/>
  <c r="H23" i="1"/>
  <c r="I18" i="1" l="1"/>
  <c r="J18" i="1" s="1"/>
  <c r="H24" i="1"/>
  <c r="H32" i="1" s="1"/>
  <c r="I32" i="1" l="1"/>
  <c r="J32" i="1" s="1"/>
  <c r="I24" i="1"/>
  <c r="J24" i="1" s="1"/>
</calcChain>
</file>

<file path=xl/sharedStrings.xml><?xml version="1.0" encoding="utf-8"?>
<sst xmlns="http://schemas.openxmlformats.org/spreadsheetml/2006/main" count="57" uniqueCount="24">
  <si>
    <t>FORM NO.</t>
  </si>
  <si>
    <t>TOTAL HOURS PER YEAR</t>
  </si>
  <si>
    <t>OVERHEAD COSTS (.139)</t>
  </si>
  <si>
    <t>TOTAL COSTS</t>
  </si>
  <si>
    <t>Analysis</t>
  </si>
  <si>
    <t>Data Entry</t>
  </si>
  <si>
    <t>Clerical</t>
  </si>
  <si>
    <t>GRADE &amp; AVG RATE OF PROGRAM PERSONNEL (Avg rate=Hourly Wage)</t>
  </si>
  <si>
    <t>TOTAL ANNUAL RESPONDENT</t>
  </si>
  <si>
    <t>$</t>
  </si>
  <si>
    <t>GRAND TOTAL</t>
  </si>
  <si>
    <t>AVERAGE TIME PER RESPONSE</t>
  </si>
  <si>
    <t>GS-07</t>
  </si>
  <si>
    <t>GS-13</t>
  </si>
  <si>
    <t xml:space="preserve">GS-07 </t>
  </si>
  <si>
    <t>0579-0339</t>
  </si>
  <si>
    <t>PROGRAM 
COSTS</t>
  </si>
  <si>
    <t>NAHMS 276 Report Evaluations - Feedlot/Swine</t>
  </si>
  <si>
    <t>NAHMS 277 Web Surveys (2011 - 2013)</t>
  </si>
  <si>
    <t>NAHMS 275 NVSL Performance Surveys (2011 - 2013)</t>
  </si>
  <si>
    <t>NAHMS 278 Producer Evaluations - Feedlot/Swine/Small Studies</t>
  </si>
  <si>
    <t>updated 06/03/2011</t>
  </si>
  <si>
    <t>APHIS-79:  NATIONAL ANIMAL HEALTH MONITORING SYSTEM and NATIONAL VETERINARY SERVICES LABORATORIES,    CUSTOMER/STAKEHOLDER SATISFACTION SURVEYS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</si>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</sst>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5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8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4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zoomScale="95" zoomScaleNormal="95" workbookViewId="0">
      <selection activeCell="B27" sqref="B27"/>
    </sheetView>
  </sheetViews>
  <sheetFormatPr defaultColWidth="20.7109375" defaultRowHeight="15.75" x14ac:dyDescent="0.25"/>
  <cols>
    <col min="1" max="6" width="20.7109375" style="3"/>
    <col min="7" max="7" width="3.140625" style="3" customWidth="1"/>
    <col min="8" max="16384" width="20.7109375" style="3"/>
  </cols>
  <sheetData>
    <row r="1" spans="1:11" ht="15" customHeight="1" x14ac:dyDescent="0.25">
      <c r="A1" s="31" t="s">
        <v>22</v>
      </c>
      <c r="B1" s="31"/>
      <c r="C1" s="31"/>
      <c r="D1" s="31"/>
      <c r="E1" s="31"/>
      <c r="F1" s="31"/>
      <c r="G1" s="31"/>
      <c r="H1" s="31"/>
      <c r="I1" s="1"/>
      <c r="J1" s="2" t="s">
        <v>23</v>
      </c>
    </row>
    <row r="2" spans="1:11" x14ac:dyDescent="0.25">
      <c r="A2" s="32"/>
      <c r="B2" s="32"/>
      <c r="C2" s="32"/>
      <c r="D2" s="32"/>
      <c r="E2" s="32"/>
      <c r="F2" s="32"/>
      <c r="G2" s="32"/>
      <c r="H2" s="32"/>
      <c r="I2" s="4"/>
      <c r="J2" s="2" t="s">
        <v>15</v>
      </c>
    </row>
    <row r="3" spans="1:11" ht="12.75" customHeight="1" x14ac:dyDescent="0.25">
      <c r="A3" s="36" t="s">
        <v>0</v>
      </c>
      <c r="B3" s="33" t="s">
        <v>8</v>
      </c>
      <c r="C3" s="33" t="s">
        <v>11</v>
      </c>
      <c r="D3" s="33" t="s">
        <v>1</v>
      </c>
      <c r="E3" s="33" t="s">
        <v>7</v>
      </c>
      <c r="F3" s="33"/>
      <c r="G3" s="33"/>
      <c r="H3" s="33" t="s">
        <v>16</v>
      </c>
      <c r="I3" s="33" t="s">
        <v>2</v>
      </c>
      <c r="J3" s="33" t="s">
        <v>3</v>
      </c>
      <c r="K3" s="5"/>
    </row>
    <row r="4" spans="1:11" ht="12.75" customHeight="1" x14ac:dyDescent="0.25">
      <c r="A4" s="37"/>
      <c r="B4" s="34"/>
      <c r="C4" s="34"/>
      <c r="D4" s="34"/>
      <c r="E4" s="34"/>
      <c r="F4" s="34"/>
      <c r="G4" s="34"/>
      <c r="H4" s="34"/>
      <c r="I4" s="34"/>
      <c r="J4" s="34"/>
    </row>
    <row r="5" spans="1:11" ht="12.75" customHeight="1" x14ac:dyDescent="0.25">
      <c r="A5" s="37"/>
      <c r="B5" s="34"/>
      <c r="C5" s="34"/>
      <c r="D5" s="34"/>
      <c r="E5" s="34"/>
      <c r="F5" s="34"/>
      <c r="G5" s="34"/>
      <c r="H5" s="34"/>
      <c r="I5" s="34"/>
      <c r="J5" s="34"/>
    </row>
    <row r="6" spans="1:11" ht="12.75" customHeight="1" x14ac:dyDescent="0.25">
      <c r="A6" s="37"/>
      <c r="B6" s="34"/>
      <c r="C6" s="34"/>
      <c r="D6" s="34"/>
      <c r="E6" s="34"/>
      <c r="F6" s="34"/>
      <c r="G6" s="34"/>
      <c r="H6" s="34"/>
      <c r="I6" s="34"/>
      <c r="J6" s="34"/>
    </row>
    <row r="7" spans="1:11" ht="12" customHeight="1" x14ac:dyDescent="0.25">
      <c r="A7" s="38"/>
      <c r="B7" s="35"/>
      <c r="C7" s="35"/>
      <c r="D7" s="35"/>
      <c r="E7" s="35"/>
      <c r="F7" s="35"/>
      <c r="G7" s="35"/>
      <c r="H7" s="35"/>
      <c r="I7" s="35"/>
      <c r="J7" s="35"/>
    </row>
    <row r="8" spans="1:11" x14ac:dyDescent="0.25">
      <c r="A8" s="30" t="s">
        <v>19</v>
      </c>
      <c r="B8" s="30"/>
      <c r="C8" s="30"/>
      <c r="D8" s="30"/>
      <c r="E8" s="30"/>
      <c r="F8" s="4"/>
      <c r="G8" s="6"/>
      <c r="H8" s="6"/>
      <c r="I8" s="4"/>
      <c r="J8" s="4"/>
    </row>
    <row r="9" spans="1:11" x14ac:dyDescent="0.25">
      <c r="A9" s="3" t="s">
        <v>4</v>
      </c>
      <c r="B9" s="7">
        <v>4500</v>
      </c>
      <c r="C9" s="4">
        <v>0.02</v>
      </c>
      <c r="D9" s="8">
        <f>PRODUCT(B9,C9)</f>
        <v>90</v>
      </c>
      <c r="E9" s="6" t="s">
        <v>13</v>
      </c>
      <c r="F9" s="9">
        <v>-42.35</v>
      </c>
      <c r="G9" s="10" t="s">
        <v>9</v>
      </c>
      <c r="H9" s="11">
        <f>PRODUCT(D9,F9)*(-1)</f>
        <v>3811.5</v>
      </c>
      <c r="I9" s="4"/>
      <c r="J9" s="4"/>
    </row>
    <row r="10" spans="1:11" x14ac:dyDescent="0.25">
      <c r="A10" s="3" t="s">
        <v>5</v>
      </c>
      <c r="B10" s="4"/>
      <c r="C10" s="4">
        <v>0.02</v>
      </c>
      <c r="D10" s="8">
        <f>PRODUCT(B9,C10)</f>
        <v>90</v>
      </c>
      <c r="E10" s="6" t="s">
        <v>12</v>
      </c>
      <c r="F10" s="9">
        <v>-20.079999999999998</v>
      </c>
      <c r="G10" s="10" t="s">
        <v>9</v>
      </c>
      <c r="H10" s="11">
        <f>PRODUCT(D10,F10)*(-1)</f>
        <v>1807.1999999999998</v>
      </c>
      <c r="I10" s="4"/>
      <c r="J10" s="4"/>
    </row>
    <row r="11" spans="1:11" x14ac:dyDescent="0.25">
      <c r="A11" s="3" t="s">
        <v>6</v>
      </c>
      <c r="B11" s="4"/>
      <c r="C11" s="4">
        <v>0.01</v>
      </c>
      <c r="D11" s="8">
        <f>PRODUCT(B9,C11)</f>
        <v>45</v>
      </c>
      <c r="E11" s="6" t="s">
        <v>12</v>
      </c>
      <c r="F11" s="9">
        <v>-20.079999999999998</v>
      </c>
      <c r="G11" s="12" t="s">
        <v>9</v>
      </c>
      <c r="H11" s="13">
        <f>PRODUCT(D11,F11)*(-1)</f>
        <v>903.59999999999991</v>
      </c>
      <c r="I11" s="4"/>
      <c r="J11" s="4"/>
    </row>
    <row r="12" spans="1:11" x14ac:dyDescent="0.25">
      <c r="A12" s="5"/>
      <c r="B12" s="5"/>
      <c r="C12" s="5"/>
      <c r="D12" s="5"/>
      <c r="E12" s="5"/>
      <c r="F12" s="5"/>
      <c r="G12" s="14" t="s">
        <v>9</v>
      </c>
      <c r="H12" s="15">
        <f>SUM(H9:H11)</f>
        <v>6522.2999999999993</v>
      </c>
      <c r="I12" s="16">
        <f>PRODUCT(H12,0.139)</f>
        <v>906.59969999999998</v>
      </c>
      <c r="J12" s="16">
        <f>SUM(I12,H12)</f>
        <v>7428.899699999999</v>
      </c>
    </row>
    <row r="14" spans="1:11" x14ac:dyDescent="0.25">
      <c r="A14" s="30" t="s">
        <v>17</v>
      </c>
      <c r="B14" s="30"/>
      <c r="C14" s="30"/>
      <c r="D14" s="30"/>
      <c r="E14" s="30"/>
      <c r="F14" s="4"/>
      <c r="G14" s="6"/>
      <c r="H14" s="6"/>
      <c r="I14" s="4"/>
    </row>
    <row r="15" spans="1:11" x14ac:dyDescent="0.25">
      <c r="A15" s="3" t="s">
        <v>4</v>
      </c>
      <c r="B15" s="7">
        <v>175</v>
      </c>
      <c r="C15" s="4">
        <v>0.02</v>
      </c>
      <c r="D15" s="8">
        <f>PRODUCT(B15,C15)</f>
        <v>3.5</v>
      </c>
      <c r="E15" s="6" t="s">
        <v>13</v>
      </c>
      <c r="F15" s="9">
        <v>-42.35</v>
      </c>
      <c r="G15" s="10" t="s">
        <v>9</v>
      </c>
      <c r="H15" s="11">
        <f>PRODUCT(D15,F15)*(-1)</f>
        <v>148.22499999999999</v>
      </c>
      <c r="I15" s="4"/>
      <c r="J15" s="4"/>
    </row>
    <row r="16" spans="1:11" ht="12.75" customHeight="1" x14ac:dyDescent="0.25">
      <c r="A16" s="3" t="s">
        <v>5</v>
      </c>
      <c r="B16" s="4"/>
      <c r="C16" s="4">
        <v>0.02</v>
      </c>
      <c r="D16" s="8">
        <f>PRODUCT(B15,C16)</f>
        <v>3.5</v>
      </c>
      <c r="E16" s="6" t="s">
        <v>12</v>
      </c>
      <c r="F16" s="9">
        <v>-20.079999999999998</v>
      </c>
      <c r="G16" s="10" t="s">
        <v>9</v>
      </c>
      <c r="H16" s="11">
        <f>PRODUCT(D16,F16)*(-1)</f>
        <v>70.28</v>
      </c>
      <c r="I16" s="4"/>
      <c r="J16" s="4"/>
    </row>
    <row r="17" spans="1:10" ht="12.75" customHeight="1" x14ac:dyDescent="0.25">
      <c r="A17" s="3" t="s">
        <v>6</v>
      </c>
      <c r="B17" s="4"/>
      <c r="C17" s="4">
        <v>0.01</v>
      </c>
      <c r="D17" s="8">
        <f>PRODUCT(B15,C17)</f>
        <v>1.75</v>
      </c>
      <c r="E17" s="6" t="s">
        <v>12</v>
      </c>
      <c r="F17" s="9">
        <v>-20.079999999999998</v>
      </c>
      <c r="G17" s="12" t="s">
        <v>9</v>
      </c>
      <c r="H17" s="13">
        <f>PRODUCT(D17,F17)*(-1)</f>
        <v>35.14</v>
      </c>
      <c r="I17" s="4"/>
      <c r="J17" s="4"/>
    </row>
    <row r="18" spans="1:10" x14ac:dyDescent="0.25">
      <c r="B18" s="4"/>
      <c r="C18" s="4"/>
      <c r="D18" s="8"/>
      <c r="E18" s="6"/>
      <c r="F18" s="9"/>
      <c r="G18" s="6" t="s">
        <v>9</v>
      </c>
      <c r="H18" s="11">
        <f>SUM(H15:H17)</f>
        <v>253.64499999999998</v>
      </c>
      <c r="I18" s="17">
        <f>PRODUCT(H18,0.139)</f>
        <v>35.256655000000002</v>
      </c>
      <c r="J18" s="17">
        <f>SUM(I18,H18)</f>
        <v>288.90165500000001</v>
      </c>
    </row>
    <row r="19" spans="1:10" x14ac:dyDescent="0.25">
      <c r="B19" s="4"/>
      <c r="C19" s="4"/>
      <c r="D19" s="8"/>
      <c r="E19" s="6"/>
      <c r="F19" s="9"/>
      <c r="G19" s="6"/>
      <c r="H19" s="11"/>
      <c r="I19" s="17"/>
      <c r="J19" s="17"/>
    </row>
    <row r="20" spans="1:10" x14ac:dyDescent="0.25">
      <c r="A20" s="29" t="s">
        <v>18</v>
      </c>
      <c r="B20" s="29"/>
      <c r="C20" s="29"/>
      <c r="D20" s="29"/>
      <c r="E20" s="29"/>
      <c r="F20" s="18"/>
      <c r="G20" s="14"/>
      <c r="H20" s="19"/>
      <c r="I20" s="16"/>
      <c r="J20" s="16"/>
    </row>
    <row r="21" spans="1:10" x14ac:dyDescent="0.25">
      <c r="A21" s="3" t="s">
        <v>4</v>
      </c>
      <c r="B21" s="18">
        <v>180</v>
      </c>
      <c r="C21" s="18">
        <v>0.02</v>
      </c>
      <c r="D21" s="20">
        <f>PRODUCT(B21*C21)</f>
        <v>3.6</v>
      </c>
      <c r="E21" s="6" t="s">
        <v>13</v>
      </c>
      <c r="F21" s="9">
        <v>-42.35</v>
      </c>
      <c r="G21" s="10" t="s">
        <v>9</v>
      </c>
      <c r="H21" s="11">
        <f>PRODUCT(D21,F21)*(-1)</f>
        <v>152.46</v>
      </c>
      <c r="I21" s="16"/>
      <c r="J21" s="16"/>
    </row>
    <row r="22" spans="1:10" x14ac:dyDescent="0.25">
      <c r="A22" s="3" t="s">
        <v>5</v>
      </c>
      <c r="B22" s="5"/>
      <c r="C22" s="18">
        <v>0.02</v>
      </c>
      <c r="D22" s="20">
        <f>PRODUCT(B21*C22)</f>
        <v>3.6</v>
      </c>
      <c r="E22" s="6" t="s">
        <v>12</v>
      </c>
      <c r="F22" s="9">
        <v>-20.079999999999998</v>
      </c>
      <c r="G22" s="10" t="s">
        <v>9</v>
      </c>
      <c r="H22" s="11">
        <f>PRODUCT(D22,F22)*(-1)</f>
        <v>72.287999999999997</v>
      </c>
      <c r="I22" s="16"/>
      <c r="J22" s="16"/>
    </row>
    <row r="23" spans="1:10" x14ac:dyDescent="0.25">
      <c r="A23" s="3" t="s">
        <v>6</v>
      </c>
      <c r="B23" s="5"/>
      <c r="C23" s="18">
        <v>0.01</v>
      </c>
      <c r="D23" s="20">
        <f>PRODUCT(B21*C23)</f>
        <v>1.8</v>
      </c>
      <c r="E23" s="6" t="s">
        <v>12</v>
      </c>
      <c r="F23" s="9">
        <v>-20.079999999999998</v>
      </c>
      <c r="G23" s="12" t="s">
        <v>9</v>
      </c>
      <c r="H23" s="13">
        <f>PRODUCT(D23,F23)*(-1)</f>
        <v>36.143999999999998</v>
      </c>
      <c r="I23" s="16"/>
      <c r="J23" s="16"/>
    </row>
    <row r="24" spans="1:10" x14ac:dyDescent="0.25">
      <c r="A24" s="21"/>
      <c r="B24" s="5"/>
      <c r="C24" s="5"/>
      <c r="D24" s="20"/>
      <c r="E24" s="5"/>
      <c r="F24" s="14"/>
      <c r="G24" s="14" t="s">
        <v>9</v>
      </c>
      <c r="H24" s="19">
        <f>SUM(H21:H23)</f>
        <v>260.892</v>
      </c>
      <c r="I24" s="16">
        <f>PRODUCT(H24,0.139)</f>
        <v>36.263988000000005</v>
      </c>
      <c r="J24" s="16">
        <f>SUM(I24,H24)</f>
        <v>297.15598799999998</v>
      </c>
    </row>
    <row r="25" spans="1:10" x14ac:dyDescent="0.25">
      <c r="A25" s="21"/>
      <c r="B25" s="5"/>
      <c r="C25" s="5"/>
      <c r="D25" s="20"/>
      <c r="E25" s="5"/>
      <c r="F25" s="14"/>
      <c r="G25" s="14"/>
      <c r="H25" s="19"/>
      <c r="I25" s="16"/>
      <c r="J25" s="16"/>
    </row>
    <row r="26" spans="1:10" x14ac:dyDescent="0.25">
      <c r="A26" s="39" t="s">
        <v>20</v>
      </c>
      <c r="B26" s="39"/>
      <c r="C26" s="39"/>
      <c r="D26" s="39"/>
      <c r="E26" s="39"/>
      <c r="F26" s="5"/>
      <c r="G26" s="14"/>
      <c r="H26" s="15"/>
      <c r="I26" s="16"/>
      <c r="J26" s="16"/>
    </row>
    <row r="27" spans="1:10" x14ac:dyDescent="0.25">
      <c r="A27" s="3" t="s">
        <v>4</v>
      </c>
      <c r="B27" s="22">
        <v>825</v>
      </c>
      <c r="C27" s="4">
        <v>0.02</v>
      </c>
      <c r="D27" s="20">
        <f>(PRODUCT(B27*C27))</f>
        <v>16.5</v>
      </c>
      <c r="E27" s="14" t="s">
        <v>13</v>
      </c>
      <c r="F27" s="9">
        <v>-42.35</v>
      </c>
      <c r="G27" s="10" t="s">
        <v>9</v>
      </c>
      <c r="H27" s="11">
        <f>PRODUCT(D27,F27)*(-1)</f>
        <v>698.77499999999998</v>
      </c>
      <c r="I27" s="16"/>
      <c r="J27" s="16"/>
    </row>
    <row r="28" spans="1:10" x14ac:dyDescent="0.25">
      <c r="A28" s="3" t="s">
        <v>5</v>
      </c>
      <c r="B28" s="5"/>
      <c r="C28" s="4">
        <v>0.02</v>
      </c>
      <c r="D28" s="20">
        <f>(PRODUCT(B27*C28))</f>
        <v>16.5</v>
      </c>
      <c r="E28" s="14" t="s">
        <v>12</v>
      </c>
      <c r="F28" s="9">
        <v>-20.079999999999998</v>
      </c>
      <c r="G28" s="10" t="s">
        <v>9</v>
      </c>
      <c r="H28" s="11">
        <f>PRODUCT(D28,F28)*(-1)</f>
        <v>331.32</v>
      </c>
      <c r="I28" s="16"/>
      <c r="J28" s="16"/>
    </row>
    <row r="29" spans="1:10" x14ac:dyDescent="0.25">
      <c r="A29" s="3" t="s">
        <v>6</v>
      </c>
      <c r="B29" s="5"/>
      <c r="C29" s="4">
        <v>0.01</v>
      </c>
      <c r="D29" s="20">
        <f>PRODUCT(B27,C29)</f>
        <v>8.25</v>
      </c>
      <c r="E29" s="14" t="s">
        <v>14</v>
      </c>
      <c r="F29" s="9">
        <v>-20.079999999999998</v>
      </c>
      <c r="G29" s="12" t="s">
        <v>9</v>
      </c>
      <c r="H29" s="13">
        <f>PRODUCT(D29,F29)*(-1)</f>
        <v>165.66</v>
      </c>
    </row>
    <row r="30" spans="1:10" x14ac:dyDescent="0.25">
      <c r="G30" s="14" t="s">
        <v>9</v>
      </c>
      <c r="H30" s="15">
        <f>SUM(H27:H29)</f>
        <v>1195.7550000000001</v>
      </c>
      <c r="I30" s="16">
        <f>PRODUCT(H30,0.139)</f>
        <v>166.20994500000003</v>
      </c>
      <c r="J30" s="16">
        <f>SUM(I30,H30)</f>
        <v>1361.9649450000002</v>
      </c>
    </row>
    <row r="31" spans="1:10" x14ac:dyDescent="0.25">
      <c r="A31" s="23"/>
      <c r="H31" s="15"/>
      <c r="I31" s="16"/>
      <c r="J31" s="16"/>
    </row>
    <row r="32" spans="1:10" x14ac:dyDescent="0.25">
      <c r="A32" s="21"/>
      <c r="B32" s="24"/>
      <c r="C32" s="24"/>
      <c r="D32" s="24"/>
      <c r="E32" s="28" t="s">
        <v>10</v>
      </c>
      <c r="F32" s="28"/>
      <c r="G32" s="25"/>
      <c r="H32" s="26">
        <f>SUM(H12,H30,H18,H24)</f>
        <v>8232.5919999999987</v>
      </c>
      <c r="I32" s="27">
        <f>PRODUCT(H32,0.139)</f>
        <v>1144.3302879999999</v>
      </c>
      <c r="J32" s="27">
        <f>SUM(H32:I32)</f>
        <v>9376.9222879999979</v>
      </c>
    </row>
    <row r="34" spans="1:1" x14ac:dyDescent="0.25">
      <c r="A34" s="3" t="s">
        <v>21</v>
      </c>
    </row>
    <row r="38" spans="1:1" ht="12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52" spans="1:10" ht="12" customHeight="1" x14ac:dyDescent="0.25"/>
    <row r="62" spans="1:10" s="5" customForma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s="5" customForma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s="5" customForma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s="5" customForma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s="5" customForma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</row>
    <row r="68" spans="1:10" ht="13.5" customHeight="1" x14ac:dyDescent="0.25"/>
    <row r="69" spans="1:10" ht="13.5" customHeight="1" x14ac:dyDescent="0.25"/>
    <row r="70" spans="1:10" ht="13.5" customHeight="1" x14ac:dyDescent="0.25"/>
    <row r="71" spans="1:10" ht="13.5" customHeight="1" x14ac:dyDescent="0.25"/>
    <row r="72" spans="1:10" ht="13.5" customHeight="1" x14ac:dyDescent="0.25"/>
    <row r="73" spans="1:10" ht="13.5" customHeight="1" x14ac:dyDescent="0.25"/>
    <row r="74" spans="1:10" ht="13.5" customHeight="1" x14ac:dyDescent="0.25"/>
    <row r="75" spans="1:10" ht="13.5" customHeight="1" x14ac:dyDescent="0.25"/>
    <row r="76" spans="1:10" ht="13.5" customHeight="1" x14ac:dyDescent="0.25"/>
    <row r="77" spans="1:10" ht="13.5" customHeight="1" x14ac:dyDescent="0.25"/>
    <row r="78" spans="1:10" ht="13.5" customHeight="1" x14ac:dyDescent="0.25"/>
    <row r="79" spans="1:10" ht="13.5" customHeight="1" x14ac:dyDescent="0.25"/>
    <row r="80" spans="1:1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</sheetData>
  <mergeCells count="14">
    <mergeCell ref="J3:J7"/>
    <mergeCell ref="H3:H7"/>
    <mergeCell ref="I3:I7"/>
    <mergeCell ref="E3:G7"/>
    <mergeCell ref="A26:E26"/>
    <mergeCell ref="E32:F32"/>
    <mergeCell ref="A20:E20"/>
    <mergeCell ref="A14:E14"/>
    <mergeCell ref="A1:H2"/>
    <mergeCell ref="B3:B7"/>
    <mergeCell ref="C3:C7"/>
    <mergeCell ref="D3:D7"/>
    <mergeCell ref="A3:A7"/>
    <mergeCell ref="A8:E8"/>
  </mergeCells>
  <phoneticPr fontId="1" type="noConversion"/>
  <pageMargins left="0.5" right="0.5" top="0.75" bottom="0.7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APHIS 79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2011-06-08T13:38:43Z</cp:lastPrinted>
  <dcterms:created xsi:type="dcterms:W3CDTF">2002-09-24T19:35:59Z</dcterms:created>
  <dcterms:modified xsi:type="dcterms:W3CDTF">2011-06-08T13:38:53Z</dcterms:modified>
</cp:coreProperties>
</file>