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1340" windowHeight="9345"/>
  </bookViews>
  <sheets>
    <sheet name="APHIS 79" sheetId="1" r:id="rId1"/>
  </sheets>
  <definedNames>
    <definedName name="_xlnm.Print_Area" localSheetId="0">'APHIS 79'!$A$1:$I$39</definedName>
    <definedName name="resp1">'APHIS 79'!#REF!</definedName>
    <definedName name="resp2">'APHIS 79'!#REF!</definedName>
    <definedName name="time1">'APHIS 79'!#REF!</definedName>
    <definedName name="time2">'APHIS 79'!#REF!</definedName>
    <definedName name="total1">'APHIS 79'!#REF!</definedName>
    <definedName name="total2">'APHIS 79'!#REF!</definedName>
  </definedNames>
  <calcPr calcId="145621"/>
</workbook>
</file>

<file path=xl/calcChain.xml><?xml version="1.0" encoding="utf-8"?>
<calcChain xmlns="http://schemas.openxmlformats.org/spreadsheetml/2006/main">
  <c r="D33" i="1" l="1"/>
  <c r="G33" i="1" s="1"/>
  <c r="H33" i="1" s="1"/>
  <c r="D31" i="1"/>
  <c r="G31" i="1" s="1"/>
  <c r="H31" i="1" s="1"/>
  <c r="D29" i="1"/>
  <c r="G29" i="1" s="1"/>
  <c r="H29" i="1" s="1"/>
  <c r="D27" i="1"/>
  <c r="G27" i="1" s="1"/>
  <c r="H27" i="1" s="1"/>
  <c r="D25" i="1"/>
  <c r="G25" i="1" s="1"/>
  <c r="H25" i="1" s="1"/>
  <c r="D23" i="1"/>
  <c r="G23" i="1" s="1"/>
  <c r="H23" i="1" s="1"/>
  <c r="A35" i="1"/>
  <c r="D21" i="1"/>
  <c r="D19" i="1"/>
  <c r="D17" i="1"/>
  <c r="D15" i="1"/>
  <c r="G15" i="1" s="1"/>
  <c r="H15" i="1" s="1"/>
  <c r="I15" i="1" s="1"/>
  <c r="D13" i="1"/>
  <c r="D11" i="1"/>
  <c r="G11" i="1" s="1"/>
  <c r="H11" i="1" s="1"/>
  <c r="I11" i="1" s="1"/>
  <c r="G13" i="1"/>
  <c r="G17" i="1"/>
  <c r="H17" i="1" s="1"/>
  <c r="I17" i="1" s="1"/>
  <c r="G19" i="1"/>
  <c r="H19" i="1" s="1"/>
  <c r="I19" i="1" s="1"/>
  <c r="G21" i="1"/>
  <c r="H21" i="1" s="1"/>
  <c r="I21" i="1" s="1"/>
  <c r="D9" i="1"/>
  <c r="I33" i="1" l="1"/>
  <c r="I31" i="1"/>
  <c r="I29" i="1"/>
  <c r="I27" i="1"/>
  <c r="I25" i="1"/>
  <c r="I23" i="1"/>
  <c r="H13" i="1"/>
  <c r="I13" i="1" s="1"/>
  <c r="G9" i="1"/>
  <c r="G35" i="1" s="1"/>
  <c r="H9" i="1" l="1"/>
  <c r="H35" i="1" s="1"/>
  <c r="I9" i="1" l="1"/>
  <c r="I35" i="1" s="1"/>
</calcChain>
</file>

<file path=xl/sharedStrings.xml><?xml version="1.0" encoding="utf-8"?>
<sst xmlns="http://schemas.openxmlformats.org/spreadsheetml/2006/main" count="45" uniqueCount="28">
  <si>
    <t>Page 1 of 1</t>
  </si>
  <si>
    <t>TOTAL HOURS PER YEAR</t>
  </si>
  <si>
    <t>PROGRAM COSTS</t>
  </si>
  <si>
    <t>OVERHEAD COSTS (.139)</t>
  </si>
  <si>
    <t>TOTAL COSTS</t>
  </si>
  <si>
    <t>GRADE &amp; AVG RATE OF PROGRAM PERSONNEL (Avg rate=Hourly Wage)</t>
  </si>
  <si>
    <t>AVERAGE TIME PER RESPONDENT</t>
  </si>
  <si>
    <t>TOTAL</t>
  </si>
  <si>
    <t xml:space="preserve"> </t>
  </si>
  <si>
    <t xml:space="preserve">APHIS-79:  APHIS, VS </t>
  </si>
  <si>
    <t xml:space="preserve">FORM NO. </t>
  </si>
  <si>
    <t>TOTAL ANNUAL RESPONSES</t>
  </si>
  <si>
    <t>0579-0015</t>
  </si>
  <si>
    <t>T.Butler/
KO'Malley</t>
  </si>
  <si>
    <t>Prohibited and Restricted importation of meats, animal and poultry products, organisms, and vectors into the United States</t>
  </si>
  <si>
    <t xml:space="preserve">Application for import of eggs in specific cases for research (VS 16-3) </t>
  </si>
  <si>
    <t>Conveyance Cleaning Certificate</t>
  </si>
  <si>
    <t>Application for approval/report of establishment handling restricted animal byproducts VS 16-25</t>
  </si>
  <si>
    <t>Application for permit to import bird carcasses VS 16-3</t>
  </si>
  <si>
    <t>BSE Gelatin Certificate</t>
  </si>
  <si>
    <t>Certificate, Hides and Skin</t>
  </si>
  <si>
    <t>Certificate, Wool and Hair</t>
  </si>
  <si>
    <t>Certificate, Glue Stock</t>
  </si>
  <si>
    <t>Permission to Import stomachs of ruminents or swine (VS 16-3)</t>
  </si>
  <si>
    <t>Report of telegraph of emergency unloading</t>
  </si>
  <si>
    <t>Certificate to Import Casings</t>
  </si>
  <si>
    <t>Application to Import Ruminant Products from Canada (VS 16-3)</t>
  </si>
  <si>
    <t>Permission to Import Animal Manure  (VS 16-3)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</si>
</sst>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164" formatCode="&quot;$&quot;#,##0.00"/>
    <numFmt numFmtId="165" formatCode="[$-409]mmmm\ d\,\ yyyy;@"/>
    <numFmt numFmtId="166" formatCode="0.000"/>
    <numFmt numFmtId="167" formatCode="#,##0.000000"/>
    <numFmt numFmtId="168" formatCode="0.0000"/>
  </numFmts>
  <fonts count="11" x14ac:knownFonts="1">
    <font>
      <sz val="10"/>
      <name val="Arial"/>
    </font>
    <font>
      <sz val="8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Arial"/>
      <family val="2"/>
    </font>
    <font>
      <u/>
      <sz val="12"/>
      <name val="Times New Roman"/>
      <family val="1"/>
    </font>
    <font>
      <sz val="12"/>
      <name val="Times New Roman"/>
      <family val="1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wrapText="1"/>
    </xf>
  </cellStyleXfs>
  <cellXfs count="67">
    <xf numFmtId="0" fontId="0" fillId="0" borderId="0" xfId="0">
      <alignment wrapText="1"/>
    </xf>
    <xf numFmtId="0" fontId="0" fillId="0" borderId="0" xfId="0" applyBorder="1">
      <alignment wrapText="1"/>
    </xf>
    <xf numFmtId="165" fontId="2" fillId="0" borderId="0" xfId="0" applyNumberFormat="1" applyFont="1" applyAlignment="1">
      <alignment horizontal="left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/>
    </xf>
    <xf numFmtId="0" fontId="7" fillId="0" borderId="0" xfId="0" applyFont="1">
      <alignment wrapText="1"/>
    </xf>
    <xf numFmtId="166" fontId="0" fillId="0" borderId="0" xfId="0" applyNumberFormat="1">
      <alignment wrapText="1"/>
    </xf>
    <xf numFmtId="166" fontId="3" fillId="0" borderId="0" xfId="0" applyNumberFormat="1" applyFont="1" applyBorder="1" applyAlignment="1">
      <alignment horizontal="center" vertical="top" wrapText="1"/>
    </xf>
    <xf numFmtId="0" fontId="0" fillId="0" borderId="0" xfId="0" applyAlignment="1">
      <alignment wrapText="1"/>
    </xf>
    <xf numFmtId="167" fontId="3" fillId="0" borderId="0" xfId="0" applyNumberFormat="1" applyFont="1" applyBorder="1" applyAlignment="1">
      <alignment horizontal="center" vertical="top" wrapText="1"/>
    </xf>
    <xf numFmtId="167" fontId="8" fillId="0" borderId="0" xfId="0" applyNumberFormat="1" applyFont="1">
      <alignment wrapText="1"/>
    </xf>
    <xf numFmtId="167" fontId="0" fillId="0" borderId="0" xfId="0" applyNumberFormat="1">
      <alignment wrapText="1"/>
    </xf>
    <xf numFmtId="167" fontId="0" fillId="0" borderId="1" xfId="0" applyNumberFormat="1" applyBorder="1">
      <alignment wrapText="1"/>
    </xf>
    <xf numFmtId="0" fontId="0" fillId="0" borderId="1" xfId="0" applyBorder="1">
      <alignment wrapText="1"/>
    </xf>
    <xf numFmtId="0" fontId="9" fillId="0" borderId="0" xfId="0" applyFont="1">
      <alignment wrapText="1"/>
    </xf>
    <xf numFmtId="0" fontId="10" fillId="0" borderId="0" xfId="0" applyFont="1">
      <alignment wrapText="1"/>
    </xf>
    <xf numFmtId="167" fontId="3" fillId="0" borderId="0" xfId="0" applyNumberFormat="1" applyFont="1">
      <alignment wrapText="1"/>
    </xf>
    <xf numFmtId="167" fontId="3" fillId="0" borderId="1" xfId="0" applyNumberFormat="1" applyFont="1" applyBorder="1">
      <alignment wrapText="1"/>
    </xf>
    <xf numFmtId="0" fontId="10" fillId="0" borderId="0" xfId="0" applyFont="1" applyAlignment="1">
      <alignment wrapText="1"/>
    </xf>
    <xf numFmtId="0" fontId="0" fillId="0" borderId="0" xfId="0" applyFill="1">
      <alignment wrapText="1"/>
    </xf>
    <xf numFmtId="0" fontId="6" fillId="0" borderId="0" xfId="0" applyFont="1" applyAlignment="1">
      <alignment wrapText="1"/>
    </xf>
    <xf numFmtId="0" fontId="6" fillId="0" borderId="0" xfId="0" applyFont="1">
      <alignment wrapText="1"/>
    </xf>
    <xf numFmtId="0" fontId="6" fillId="0" borderId="0" xfId="0" applyFont="1" applyFill="1">
      <alignment wrapText="1"/>
    </xf>
    <xf numFmtId="0" fontId="6" fillId="0" borderId="4" xfId="0" applyFont="1" applyFill="1" applyBorder="1" applyAlignment="1">
      <alignment wrapText="1"/>
    </xf>
    <xf numFmtId="0" fontId="4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168" fontId="4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right"/>
    </xf>
    <xf numFmtId="3" fontId="4" fillId="0" borderId="3" xfId="0" applyNumberFormat="1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167" fontId="3" fillId="0" borderId="2" xfId="0" applyNumberFormat="1" applyFont="1" applyBorder="1" applyAlignment="1">
      <alignment horizontal="center" vertical="top" wrapText="1"/>
    </xf>
    <xf numFmtId="167" fontId="3" fillId="0" borderId="0" xfId="0" applyNumberFormat="1" applyFont="1" applyBorder="1" applyAlignment="1">
      <alignment horizontal="center" vertical="top" wrapText="1"/>
    </xf>
    <xf numFmtId="167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166" fontId="3" fillId="0" borderId="2" xfId="0" applyNumberFormat="1" applyFont="1" applyBorder="1" applyAlignment="1">
      <alignment horizontal="center" vertical="top" wrapText="1"/>
    </xf>
    <xf numFmtId="166" fontId="3" fillId="0" borderId="0" xfId="0" applyNumberFormat="1" applyFont="1" applyBorder="1" applyAlignment="1">
      <alignment horizontal="center" vertical="top" wrapText="1"/>
    </xf>
    <xf numFmtId="166" fontId="3" fillId="0" borderId="1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0" xfId="0" applyFont="1" applyAlignment="1">
      <alignment horizontal="left"/>
    </xf>
    <xf numFmtId="164" fontId="5" fillId="0" borderId="3" xfId="0" applyNumberFormat="1" applyFont="1" applyBorder="1" applyAlignment="1"/>
    <xf numFmtId="0" fontId="4" fillId="0" borderId="4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0" xfId="0" applyFont="1">
      <alignment wrapText="1"/>
    </xf>
    <xf numFmtId="166" fontId="4" fillId="0" borderId="0" xfId="0" applyNumberFormat="1" applyFont="1">
      <alignment wrapText="1"/>
    </xf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8" fillId="0" borderId="0" xfId="0" applyFont="1" applyAlignment="1">
      <alignment horizontal="right" wrapText="1"/>
    </xf>
    <xf numFmtId="0" fontId="3" fillId="0" borderId="0" xfId="0" applyFont="1" applyBorder="1" applyAlignment="1">
      <alignment horizontal="right" vertical="top" wrapText="1"/>
    </xf>
    <xf numFmtId="8" fontId="4" fillId="0" borderId="3" xfId="0" applyNumberFormat="1" applyFont="1" applyBorder="1" applyAlignment="1">
      <alignment horizontal="right"/>
    </xf>
    <xf numFmtId="0" fontId="0" fillId="0" borderId="0" xfId="0" applyAlignment="1">
      <alignment horizontal="right" wrapText="1"/>
    </xf>
    <xf numFmtId="8" fontId="4" fillId="0" borderId="4" xfId="0" applyNumberFormat="1" applyFont="1" applyBorder="1" applyAlignment="1">
      <alignment horizontal="center"/>
    </xf>
    <xf numFmtId="8" fontId="4" fillId="0" borderId="6" xfId="0" applyNumberFormat="1" applyFont="1" applyBorder="1" applyAlignment="1">
      <alignment horizontal="center"/>
    </xf>
    <xf numFmtId="8" fontId="4" fillId="0" borderId="5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view="pageBreakPreview" zoomScaleNormal="75" zoomScaleSheetLayoutView="100" workbookViewId="0">
      <selection activeCell="A33" sqref="A33"/>
    </sheetView>
  </sheetViews>
  <sheetFormatPr defaultRowHeight="12.75" x14ac:dyDescent="0.2"/>
  <cols>
    <col min="1" max="1" width="36.85546875" customWidth="1"/>
    <col min="2" max="3" width="16.28515625" customWidth="1"/>
    <col min="4" max="4" width="16.7109375" style="6" customWidth="1"/>
    <col min="5" max="5" width="12.7109375" customWidth="1"/>
    <col min="6" max="6" width="12.7109375" style="63" customWidth="1"/>
    <col min="7" max="7" width="16.7109375" style="11" customWidth="1"/>
    <col min="8" max="8" width="22" style="11" bestFit="1" customWidth="1"/>
    <col min="9" max="9" width="24.7109375" style="11" bestFit="1" customWidth="1"/>
  </cols>
  <sheetData>
    <row r="1" spans="1:10" ht="25.5" x14ac:dyDescent="0.2">
      <c r="A1" s="51" t="s">
        <v>9</v>
      </c>
      <c r="B1" s="51"/>
      <c r="C1" s="51"/>
      <c r="D1" s="51"/>
      <c r="E1" s="51"/>
      <c r="F1" s="60" t="s">
        <v>8</v>
      </c>
      <c r="G1" s="16" t="s">
        <v>0</v>
      </c>
      <c r="H1" s="10" t="s">
        <v>13</v>
      </c>
    </row>
    <row r="2" spans="1:10" s="13" customFormat="1" ht="14.25" x14ac:dyDescent="0.2">
      <c r="A2" s="40" t="s">
        <v>14</v>
      </c>
      <c r="B2" s="41"/>
      <c r="C2" s="41"/>
      <c r="D2" s="41"/>
      <c r="E2" s="41"/>
      <c r="F2" s="41"/>
      <c r="G2" s="17" t="s">
        <v>12</v>
      </c>
      <c r="H2" s="12"/>
      <c r="I2" s="12"/>
    </row>
    <row r="3" spans="1:10" ht="12.75" customHeight="1" x14ac:dyDescent="0.2">
      <c r="A3" s="48" t="s">
        <v>10</v>
      </c>
      <c r="B3" s="42" t="s">
        <v>11</v>
      </c>
      <c r="C3" s="42" t="s">
        <v>6</v>
      </c>
      <c r="D3" s="45" t="s">
        <v>1</v>
      </c>
      <c r="E3" s="42" t="s">
        <v>5</v>
      </c>
      <c r="F3" s="42"/>
      <c r="G3" s="37" t="s">
        <v>2</v>
      </c>
      <c r="H3" s="37" t="s">
        <v>3</v>
      </c>
      <c r="I3" s="37" t="s">
        <v>4</v>
      </c>
      <c r="J3" s="1"/>
    </row>
    <row r="4" spans="1:10" ht="12.75" customHeight="1" x14ac:dyDescent="0.2">
      <c r="A4" s="49"/>
      <c r="B4" s="43"/>
      <c r="C4" s="43"/>
      <c r="D4" s="46"/>
      <c r="E4" s="43"/>
      <c r="F4" s="43"/>
      <c r="G4" s="38"/>
      <c r="H4" s="38"/>
      <c r="I4" s="38"/>
    </row>
    <row r="5" spans="1:10" ht="12.75" customHeight="1" x14ac:dyDescent="0.2">
      <c r="A5" s="49"/>
      <c r="B5" s="43"/>
      <c r="C5" s="43"/>
      <c r="D5" s="46"/>
      <c r="E5" s="43"/>
      <c r="F5" s="43"/>
      <c r="G5" s="38"/>
      <c r="H5" s="38"/>
      <c r="I5" s="38"/>
    </row>
    <row r="6" spans="1:10" ht="12.75" customHeight="1" x14ac:dyDescent="0.2">
      <c r="A6" s="49"/>
      <c r="B6" s="43"/>
      <c r="C6" s="43"/>
      <c r="D6" s="46"/>
      <c r="E6" s="43"/>
      <c r="F6" s="43"/>
      <c r="G6" s="38"/>
      <c r="H6" s="38"/>
      <c r="I6" s="38"/>
    </row>
    <row r="7" spans="1:10" ht="12.75" customHeight="1" x14ac:dyDescent="0.2">
      <c r="A7" s="50"/>
      <c r="B7" s="44"/>
      <c r="C7" s="44"/>
      <c r="D7" s="47"/>
      <c r="E7" s="44"/>
      <c r="F7" s="44"/>
      <c r="G7" s="39"/>
      <c r="H7" s="39"/>
      <c r="I7" s="39"/>
    </row>
    <row r="8" spans="1:10" ht="12.75" customHeight="1" x14ac:dyDescent="0.2">
      <c r="A8" s="4"/>
      <c r="B8" s="3"/>
      <c r="C8" s="3"/>
      <c r="D8" s="7"/>
      <c r="E8" s="3"/>
      <c r="F8" s="61"/>
      <c r="G8" s="9"/>
      <c r="H8" s="9"/>
      <c r="I8" s="9"/>
    </row>
    <row r="9" spans="1:10" s="15" customFormat="1" ht="15.75" x14ac:dyDescent="0.25">
      <c r="A9" s="20" t="s">
        <v>16</v>
      </c>
      <c r="B9" s="24">
        <v>205</v>
      </c>
      <c r="C9" s="25">
        <v>0.1</v>
      </c>
      <c r="D9" s="26">
        <f>B9*C9</f>
        <v>20.5</v>
      </c>
      <c r="E9" s="27">
        <v>12</v>
      </c>
      <c r="F9" s="62">
        <v>39.46</v>
      </c>
      <c r="G9" s="52">
        <f>D9*F9</f>
        <v>808.93000000000006</v>
      </c>
      <c r="H9" s="52">
        <f t="shared" ref="H9" si="0">+G9*0.139</f>
        <v>112.44127000000002</v>
      </c>
      <c r="I9" s="52">
        <f t="shared" ref="I9" si="1">+G9+H9</f>
        <v>921.3712700000001</v>
      </c>
    </row>
    <row r="10" spans="1:10" s="15" customFormat="1" ht="15.75" x14ac:dyDescent="0.25">
      <c r="A10" s="23"/>
      <c r="B10" s="53"/>
      <c r="C10" s="54"/>
      <c r="D10" s="54"/>
      <c r="E10" s="54"/>
      <c r="F10" s="54"/>
      <c r="G10" s="54"/>
      <c r="H10" s="54"/>
      <c r="I10" s="55"/>
    </row>
    <row r="11" spans="1:10" s="15" customFormat="1" ht="47.25" x14ac:dyDescent="0.25">
      <c r="A11" s="20" t="s">
        <v>17</v>
      </c>
      <c r="B11" s="24">
        <v>288</v>
      </c>
      <c r="C11" s="24">
        <v>2</v>
      </c>
      <c r="D11" s="26">
        <f>B11*C11</f>
        <v>576</v>
      </c>
      <c r="E11" s="27">
        <v>14</v>
      </c>
      <c r="F11" s="62">
        <v>55.45</v>
      </c>
      <c r="G11" s="52">
        <f>D11*F11</f>
        <v>31939.200000000001</v>
      </c>
      <c r="H11" s="52">
        <f t="shared" ref="H11" si="2">+G11*0.139</f>
        <v>4439.5488000000005</v>
      </c>
      <c r="I11" s="52">
        <f t="shared" ref="I11" si="3">+G11+H11</f>
        <v>36378.748800000001</v>
      </c>
    </row>
    <row r="12" spans="1:10" ht="14.1" customHeight="1" x14ac:dyDescent="0.25">
      <c r="A12" s="5"/>
      <c r="B12" s="31" t="s">
        <v>8</v>
      </c>
      <c r="C12" s="32"/>
      <c r="D12" s="32"/>
      <c r="E12" s="32"/>
      <c r="F12" s="32"/>
      <c r="G12" s="32"/>
      <c r="H12" s="32"/>
      <c r="I12" s="33"/>
    </row>
    <row r="13" spans="1:10" s="8" customFormat="1" ht="31.5" x14ac:dyDescent="0.25">
      <c r="A13" s="21" t="s">
        <v>18</v>
      </c>
      <c r="B13" s="25">
        <v>868</v>
      </c>
      <c r="C13" s="25">
        <v>1</v>
      </c>
      <c r="D13" s="26">
        <f>B13*C13</f>
        <v>868</v>
      </c>
      <c r="E13" s="27">
        <v>13</v>
      </c>
      <c r="F13" s="62">
        <v>46.93</v>
      </c>
      <c r="G13" s="52">
        <f>D13*F13</f>
        <v>40735.24</v>
      </c>
      <c r="H13" s="52">
        <f t="shared" ref="H13" si="4">+G13*0.139</f>
        <v>5662.1983600000003</v>
      </c>
      <c r="I13" s="52">
        <f t="shared" ref="I13" si="5">+G13+H13</f>
        <v>46397.43836</v>
      </c>
    </row>
    <row r="14" spans="1:10" ht="12.75" customHeight="1" x14ac:dyDescent="0.25">
      <c r="A14" s="5" t="s">
        <v>8</v>
      </c>
      <c r="B14" s="31" t="s">
        <v>8</v>
      </c>
      <c r="C14" s="32"/>
      <c r="D14" s="32"/>
      <c r="E14" s="32"/>
      <c r="F14" s="32"/>
      <c r="G14" s="32"/>
      <c r="H14" s="32"/>
      <c r="I14" s="33"/>
    </row>
    <row r="15" spans="1:10" ht="31.5" x14ac:dyDescent="0.25">
      <c r="A15" s="22" t="s">
        <v>15</v>
      </c>
      <c r="B15" s="28">
        <v>5</v>
      </c>
      <c r="C15" s="28">
        <v>1</v>
      </c>
      <c r="D15" s="26">
        <f>B15*C15</f>
        <v>5</v>
      </c>
      <c r="E15" s="29">
        <v>13</v>
      </c>
      <c r="F15" s="62">
        <v>46.93</v>
      </c>
      <c r="G15" s="52">
        <f>D15*F15</f>
        <v>234.65</v>
      </c>
      <c r="H15" s="52">
        <f t="shared" ref="H15" si="6">+G15*0.139</f>
        <v>32.616350000000004</v>
      </c>
      <c r="I15" s="52">
        <f t="shared" ref="I15" si="7">+G15+H15</f>
        <v>267.26634999999999</v>
      </c>
    </row>
    <row r="16" spans="1:10" ht="12.75" customHeight="1" x14ac:dyDescent="0.25">
      <c r="A16" s="5" t="s">
        <v>8</v>
      </c>
      <c r="B16" s="31" t="s">
        <v>8</v>
      </c>
      <c r="C16" s="32"/>
      <c r="D16" s="32"/>
      <c r="E16" s="32"/>
      <c r="F16" s="32"/>
      <c r="G16" s="32"/>
      <c r="H16" s="32"/>
      <c r="I16" s="33"/>
    </row>
    <row r="17" spans="1:9" s="18" customFormat="1" ht="15.75" x14ac:dyDescent="0.25">
      <c r="A17" s="20" t="s">
        <v>19</v>
      </c>
      <c r="B17" s="24">
        <v>120</v>
      </c>
      <c r="C17" s="25">
        <v>1</v>
      </c>
      <c r="D17" s="26">
        <f>B17*C17</f>
        <v>120</v>
      </c>
      <c r="E17" s="27">
        <v>12</v>
      </c>
      <c r="F17" s="62">
        <v>39.46</v>
      </c>
      <c r="G17" s="52">
        <f>D17*F17</f>
        <v>4735.2</v>
      </c>
      <c r="H17" s="52">
        <f t="shared" ref="H17" si="8">+G17*0.139</f>
        <v>658.19280000000003</v>
      </c>
      <c r="I17" s="52">
        <f t="shared" ref="I17" si="9">+G17+H17</f>
        <v>5393.3927999999996</v>
      </c>
    </row>
    <row r="18" spans="1:9" s="15" customFormat="1" ht="15.75" x14ac:dyDescent="0.25">
      <c r="A18" s="5"/>
      <c r="B18" s="31" t="s">
        <v>8</v>
      </c>
      <c r="C18" s="32"/>
      <c r="D18" s="32"/>
      <c r="E18" s="32"/>
      <c r="F18" s="32"/>
      <c r="G18" s="32"/>
      <c r="H18" s="32"/>
      <c r="I18" s="33"/>
    </row>
    <row r="19" spans="1:9" ht="15.75" x14ac:dyDescent="0.25">
      <c r="A19" s="21" t="s">
        <v>20</v>
      </c>
      <c r="B19" s="25">
        <v>50</v>
      </c>
      <c r="C19" s="25">
        <v>2</v>
      </c>
      <c r="D19" s="26">
        <f>B19*C19</f>
        <v>100</v>
      </c>
      <c r="E19" s="27">
        <v>13</v>
      </c>
      <c r="F19" s="62">
        <v>46.93</v>
      </c>
      <c r="G19" s="52">
        <f>D19*F19</f>
        <v>4693</v>
      </c>
      <c r="H19" s="52">
        <f t="shared" ref="H19" si="10">+G19*0.139</f>
        <v>652.32700000000011</v>
      </c>
      <c r="I19" s="52">
        <f t="shared" ref="I19" si="11">+G19+H19</f>
        <v>5345.3270000000002</v>
      </c>
    </row>
    <row r="20" spans="1:9" ht="14.1" customHeight="1" x14ac:dyDescent="0.25">
      <c r="A20" s="5" t="s">
        <v>8</v>
      </c>
      <c r="B20" s="31" t="s">
        <v>8</v>
      </c>
      <c r="C20" s="32"/>
      <c r="D20" s="32"/>
      <c r="E20" s="32"/>
      <c r="F20" s="32"/>
      <c r="G20" s="32"/>
      <c r="H20" s="32"/>
      <c r="I20" s="33"/>
    </row>
    <row r="21" spans="1:9" s="15" customFormat="1" ht="15.75" x14ac:dyDescent="0.25">
      <c r="A21" s="21" t="s">
        <v>21</v>
      </c>
      <c r="B21" s="25">
        <v>30</v>
      </c>
      <c r="C21" s="25">
        <v>2</v>
      </c>
      <c r="D21" s="26">
        <f>B21*C21</f>
        <v>60</v>
      </c>
      <c r="E21" s="27">
        <v>13</v>
      </c>
      <c r="F21" s="62">
        <v>46.93</v>
      </c>
      <c r="G21" s="52">
        <f>D21*F21</f>
        <v>2815.8</v>
      </c>
      <c r="H21" s="52">
        <f t="shared" ref="H21" si="12">+G21*0.139</f>
        <v>391.39620000000008</v>
      </c>
      <c r="I21" s="52">
        <f t="shared" ref="I21" si="13">+G21+H21</f>
        <v>3207.1962000000003</v>
      </c>
    </row>
    <row r="22" spans="1:9" s="18" customFormat="1" ht="15.75" x14ac:dyDescent="0.25">
      <c r="A22" s="5" t="s">
        <v>8</v>
      </c>
      <c r="B22" s="31" t="s">
        <v>8</v>
      </c>
      <c r="C22" s="32"/>
      <c r="D22" s="32"/>
      <c r="E22" s="32"/>
      <c r="F22" s="32"/>
      <c r="G22" s="32"/>
      <c r="H22" s="32"/>
      <c r="I22" s="33"/>
    </row>
    <row r="23" spans="1:9" s="14" customFormat="1" ht="14.1" customHeight="1" x14ac:dyDescent="0.25">
      <c r="A23" s="21" t="s">
        <v>22</v>
      </c>
      <c r="B23" s="25">
        <v>30</v>
      </c>
      <c r="C23" s="25">
        <v>2</v>
      </c>
      <c r="D23" s="26">
        <f>B23*C23</f>
        <v>60</v>
      </c>
      <c r="E23" s="27">
        <v>13</v>
      </c>
      <c r="F23" s="62">
        <v>46.93</v>
      </c>
      <c r="G23" s="52">
        <f>D23*F23</f>
        <v>2815.8</v>
      </c>
      <c r="H23" s="52">
        <f t="shared" ref="H23" si="14">+G23*0.139</f>
        <v>391.39620000000008</v>
      </c>
      <c r="I23" s="52">
        <f t="shared" ref="I23" si="15">+G23+H23</f>
        <v>3207.1962000000003</v>
      </c>
    </row>
    <row r="24" spans="1:9" ht="15.75" x14ac:dyDescent="0.25">
      <c r="A24" s="5" t="s">
        <v>8</v>
      </c>
      <c r="B24" s="31" t="s">
        <v>8</v>
      </c>
      <c r="C24" s="32"/>
      <c r="D24" s="32"/>
      <c r="E24" s="32"/>
      <c r="F24" s="32"/>
      <c r="G24" s="32"/>
      <c r="H24" s="32"/>
      <c r="I24" s="33"/>
    </row>
    <row r="25" spans="1:9" ht="14.1" customHeight="1" x14ac:dyDescent="0.25">
      <c r="A25" s="22" t="s">
        <v>23</v>
      </c>
      <c r="B25" s="28">
        <v>10</v>
      </c>
      <c r="C25" s="28">
        <v>1</v>
      </c>
      <c r="D25" s="26">
        <f>B25*C25</f>
        <v>10</v>
      </c>
      <c r="E25" s="29">
        <v>13</v>
      </c>
      <c r="F25" s="62">
        <v>46.93</v>
      </c>
      <c r="G25" s="52">
        <f>D25*F25</f>
        <v>469.3</v>
      </c>
      <c r="H25" s="52">
        <f t="shared" ref="H25" si="16">+G25*0.139</f>
        <v>65.232700000000008</v>
      </c>
      <c r="I25" s="52">
        <f t="shared" ref="I25" si="17">+G25+H25</f>
        <v>534.53269999999998</v>
      </c>
    </row>
    <row r="26" spans="1:9" s="19" customFormat="1" ht="15.75" x14ac:dyDescent="0.25">
      <c r="A26" s="5" t="s">
        <v>8</v>
      </c>
      <c r="B26" s="31" t="s">
        <v>8</v>
      </c>
      <c r="C26" s="32"/>
      <c r="D26" s="32"/>
      <c r="E26" s="32"/>
      <c r="F26" s="32"/>
      <c r="G26" s="32"/>
      <c r="H26" s="32"/>
      <c r="I26" s="33"/>
    </row>
    <row r="27" spans="1:9" ht="31.5" x14ac:dyDescent="0.25">
      <c r="A27" s="21" t="s">
        <v>27</v>
      </c>
      <c r="B27" s="25">
        <v>30</v>
      </c>
      <c r="C27" s="25">
        <v>1</v>
      </c>
      <c r="D27" s="26">
        <f>B27*C27</f>
        <v>30</v>
      </c>
      <c r="E27" s="27">
        <v>13</v>
      </c>
      <c r="F27" s="62">
        <v>46.93</v>
      </c>
      <c r="G27" s="52">
        <f>D27*F27</f>
        <v>1407.9</v>
      </c>
      <c r="H27" s="52">
        <f t="shared" ref="H27" si="18">+G27*0.139</f>
        <v>195.69810000000004</v>
      </c>
      <c r="I27" s="52">
        <f t="shared" ref="I27" si="19">+G27+H27</f>
        <v>1603.5981000000002</v>
      </c>
    </row>
    <row r="28" spans="1:9" ht="15.75" x14ac:dyDescent="0.25">
      <c r="A28" s="5" t="s">
        <v>8</v>
      </c>
      <c r="B28" s="31" t="s">
        <v>8</v>
      </c>
      <c r="C28" s="32"/>
      <c r="D28" s="32"/>
      <c r="E28" s="32"/>
      <c r="F28" s="32"/>
      <c r="G28" s="32"/>
      <c r="H28" s="32"/>
      <c r="I28" s="33"/>
    </row>
    <row r="29" spans="1:9" ht="31.5" x14ac:dyDescent="0.25">
      <c r="A29" s="21" t="s">
        <v>24</v>
      </c>
      <c r="B29" s="25">
        <v>1</v>
      </c>
      <c r="C29" s="25">
        <v>0.1</v>
      </c>
      <c r="D29" s="26">
        <f>B29*C29</f>
        <v>0.1</v>
      </c>
      <c r="E29" s="27">
        <v>13</v>
      </c>
      <c r="F29" s="62">
        <v>46.93</v>
      </c>
      <c r="G29" s="52">
        <f>D29*F29</f>
        <v>4.6930000000000005</v>
      </c>
      <c r="H29" s="52">
        <f t="shared" ref="H29" si="20">+G29*0.139</f>
        <v>0.6523270000000001</v>
      </c>
      <c r="I29" s="52">
        <f t="shared" ref="I29" si="21">+G29+H29</f>
        <v>5.345327000000001</v>
      </c>
    </row>
    <row r="30" spans="1:9" ht="15.75" x14ac:dyDescent="0.25">
      <c r="A30" s="5"/>
      <c r="B30" s="34"/>
      <c r="C30" s="35"/>
      <c r="D30" s="35"/>
      <c r="E30" s="35"/>
      <c r="F30" s="35"/>
      <c r="G30" s="35"/>
      <c r="H30" s="35"/>
      <c r="I30" s="36"/>
    </row>
    <row r="31" spans="1:9" ht="15.75" x14ac:dyDescent="0.25">
      <c r="A31" s="21" t="s">
        <v>25</v>
      </c>
      <c r="B31" s="25">
        <v>60</v>
      </c>
      <c r="C31" s="25">
        <v>2</v>
      </c>
      <c r="D31" s="26">
        <f>B31*C31</f>
        <v>120</v>
      </c>
      <c r="E31" s="27">
        <v>13</v>
      </c>
      <c r="F31" s="62">
        <v>46.93</v>
      </c>
      <c r="G31" s="52">
        <f>D31*F31</f>
        <v>5631.6</v>
      </c>
      <c r="H31" s="52">
        <f t="shared" ref="H31" si="22">+G31*0.139</f>
        <v>782.79240000000016</v>
      </c>
      <c r="I31" s="52">
        <f t="shared" ref="I31" si="23">+G31+H31</f>
        <v>6414.3924000000006</v>
      </c>
    </row>
    <row r="32" spans="1:9" ht="15.75" x14ac:dyDescent="0.25">
      <c r="A32" s="21" t="s">
        <v>8</v>
      </c>
      <c r="B32" s="64"/>
      <c r="C32" s="65"/>
      <c r="D32" s="65"/>
      <c r="E32" s="65"/>
      <c r="F32" s="65"/>
      <c r="G32" s="65"/>
      <c r="H32" s="65"/>
      <c r="I32" s="66"/>
    </row>
    <row r="33" spans="1:9" ht="31.5" x14ac:dyDescent="0.25">
      <c r="A33" s="22" t="s">
        <v>26</v>
      </c>
      <c r="B33" s="30">
        <v>56</v>
      </c>
      <c r="C33" s="28">
        <v>1</v>
      </c>
      <c r="D33" s="26">
        <f>B33*C33</f>
        <v>56</v>
      </c>
      <c r="E33" s="29">
        <v>13</v>
      </c>
      <c r="F33" s="62">
        <v>46.93</v>
      </c>
      <c r="G33" s="52">
        <f>D33*F33</f>
        <v>2628.08</v>
      </c>
      <c r="H33" s="52">
        <f t="shared" ref="H33" si="24">+G33*0.139</f>
        <v>365.30312000000004</v>
      </c>
      <c r="I33" s="52">
        <f t="shared" ref="I33" si="25">+G33+H33</f>
        <v>2993.38312</v>
      </c>
    </row>
    <row r="34" spans="1:9" ht="15" customHeight="1" x14ac:dyDescent="0.2">
      <c r="B34" s="34"/>
      <c r="C34" s="35"/>
      <c r="D34" s="35"/>
      <c r="E34" s="35"/>
      <c r="F34" s="35"/>
      <c r="G34" s="35"/>
      <c r="H34" s="35"/>
      <c r="I34" s="36"/>
    </row>
    <row r="35" spans="1:9" ht="15" x14ac:dyDescent="0.25">
      <c r="A35" s="2">
        <f ca="1">NOW()</f>
        <v>41072.545668865743</v>
      </c>
      <c r="B35" s="56"/>
      <c r="C35" s="56"/>
      <c r="D35" s="57"/>
      <c r="E35" s="56"/>
      <c r="F35" s="58" t="s">
        <v>7</v>
      </c>
      <c r="G35" s="59">
        <f>SUM(G9:G34)</f>
        <v>98919.392999999996</v>
      </c>
      <c r="H35" s="59">
        <f t="shared" ref="H35:I35" si="26">SUM(H9:H34)</f>
        <v>13749.795627000001</v>
      </c>
      <c r="I35" s="59">
        <f t="shared" si="26"/>
        <v>112669.18862700003</v>
      </c>
    </row>
  </sheetData>
  <mergeCells count="23">
    <mergeCell ref="A1:E1"/>
    <mergeCell ref="I3:I7"/>
    <mergeCell ref="G3:G7"/>
    <mergeCell ref="H3:H7"/>
    <mergeCell ref="A2:F2"/>
    <mergeCell ref="B3:B7"/>
    <mergeCell ref="C3:C7"/>
    <mergeCell ref="D3:D7"/>
    <mergeCell ref="A3:A7"/>
    <mergeCell ref="E3:F7"/>
    <mergeCell ref="B34:I34"/>
    <mergeCell ref="B10:I10"/>
    <mergeCell ref="B12:I12"/>
    <mergeCell ref="B14:I14"/>
    <mergeCell ref="B16:I16"/>
    <mergeCell ref="B18:I18"/>
    <mergeCell ref="B20:I20"/>
    <mergeCell ref="B22:I22"/>
    <mergeCell ref="B24:I24"/>
    <mergeCell ref="B26:I26"/>
    <mergeCell ref="B28:I28"/>
    <mergeCell ref="B30:I30"/>
    <mergeCell ref="B32:I32"/>
  </mergeCells>
  <phoneticPr fontId="1" type="noConversion"/>
  <printOptions headings="1" gridLines="1"/>
  <pageMargins left="0.5" right="0.5" top="0.75" bottom="0.75" header="0.5" footer="0.5"/>
  <pageSetup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APHIS 79</vt:lpstr>
      <vt:lpstr>'APHIS 79'!Print_Area</vt:lpstr>
    </vt:vector>
  </TitlesOfParts>
  <Company>USDA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cquatrano</dc:creator>
  <cp:lastModifiedBy>smharris</cp:lastModifiedBy>
  <cp:lastPrinted>2011-11-21T15:04:50Z</cp:lastPrinted>
  <dcterms:created xsi:type="dcterms:W3CDTF">2002-09-24T19:35:59Z</dcterms:created>
  <dcterms:modified xsi:type="dcterms:W3CDTF">2012-06-12T17:05:59Z</dcterms:modified>
</cp:coreProperties>
</file>