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1265" windowHeight="6270"/>
  </bookViews>
  <sheets>
    <sheet name="TAB A" sheetId="1" r:id="rId1"/>
    <sheet name="Calcs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25725"/>
</workbook>
</file>

<file path=xl/calcChain.xml><?xml version="1.0" encoding="utf-8"?>
<calcChain xmlns="http://schemas.openxmlformats.org/spreadsheetml/2006/main">
  <c r="B16" i="1"/>
  <c r="C2" i="2"/>
  <c r="C1"/>
  <c r="A37"/>
  <c r="A34"/>
  <c r="A32"/>
  <c r="A30"/>
  <c r="A29"/>
  <c r="A27"/>
  <c r="A25"/>
  <c r="A21"/>
  <c r="A20"/>
  <c r="A18"/>
  <c r="A16"/>
  <c r="A14"/>
  <c r="A11"/>
  <c r="A7"/>
  <c r="A5"/>
  <c r="A3"/>
  <c r="D9" i="1"/>
  <c r="D10"/>
  <c r="N10" s="1"/>
  <c r="D11"/>
  <c r="N11" s="1"/>
  <c r="L14"/>
  <c r="N14" s="1"/>
  <c r="F14"/>
  <c r="I14" s="1"/>
  <c r="L8"/>
  <c r="N8" s="1"/>
  <c r="N12"/>
  <c r="D13"/>
  <c r="L13" s="1"/>
  <c r="N13" s="1"/>
  <c r="F8"/>
  <c r="I8" s="1"/>
  <c r="F13"/>
  <c r="I13" s="1"/>
  <c r="C8"/>
  <c r="D16" l="1"/>
  <c r="C16" s="1"/>
  <c r="L16"/>
  <c r="L20" s="1"/>
  <c r="F10"/>
  <c r="I10" s="1"/>
  <c r="N16"/>
  <c r="F12"/>
  <c r="F11"/>
  <c r="I11" s="1"/>
  <c r="F9"/>
  <c r="I9" s="1"/>
  <c r="I16" l="1"/>
  <c r="F16"/>
  <c r="K16"/>
  <c r="M16"/>
  <c r="F20" l="1"/>
  <c r="E16"/>
  <c r="H16"/>
</calcChain>
</file>

<file path=xl/sharedStrings.xml><?xml version="1.0" encoding="utf-8"?>
<sst xmlns="http://schemas.openxmlformats.org/spreadsheetml/2006/main" count="41" uniqueCount="35">
  <si>
    <t xml:space="preserve">0704-0187                                                 ESTIMATE OF PUBLIC BURDEN                                            </t>
  </si>
  <si>
    <t xml:space="preserve"> </t>
  </si>
  <si>
    <t>COST</t>
  </si>
  <si>
    <t xml:space="preserve">   ANNUAL REPORTING BURDEN</t>
  </si>
  <si>
    <t xml:space="preserve">  COST TO PUBLIC    </t>
  </si>
  <si>
    <t xml:space="preserve">        COST TO GOVERNMENT                     </t>
  </si>
  <si>
    <t>Req.</t>
  </si>
  <si>
    <t>Respond</t>
  </si>
  <si>
    <t>Res/Resp</t>
  </si>
  <si>
    <t>TOT RES</t>
  </si>
  <si>
    <t xml:space="preserve">  Hrs/Res</t>
  </si>
  <si>
    <t>RES Hrs</t>
  </si>
  <si>
    <t>$/Hr</t>
  </si>
  <si>
    <t>PUBL $</t>
  </si>
  <si>
    <t>Hrs/Res</t>
  </si>
  <si>
    <t>Govt Hrs</t>
  </si>
  <si>
    <t>$/hr</t>
  </si>
  <si>
    <t>Govt $</t>
  </si>
  <si>
    <t>252.--------</t>
  </si>
  <si>
    <t>Total</t>
  </si>
  <si>
    <t>PRIOR</t>
  </si>
  <si>
    <t>235-7003</t>
  </si>
  <si>
    <t>208-7000</t>
  </si>
  <si>
    <t>209-7001</t>
  </si>
  <si>
    <t>209-7002</t>
  </si>
  <si>
    <t>209-7004</t>
  </si>
  <si>
    <t>226-7000</t>
  </si>
  <si>
    <t xml:space="preserve">                                   </t>
  </si>
  <si>
    <t>responses (#sols x 4 responses per sol)</t>
  </si>
  <si>
    <t>responses/respondent</t>
  </si>
  <si>
    <t>respondents</t>
  </si>
  <si>
    <t>GS-11, step 5</t>
  </si>
  <si>
    <t>GS-9 step 5 with burden</t>
  </si>
  <si>
    <t>235-7000/7001</t>
  </si>
  <si>
    <t>DECREASE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</si>
</sst>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_);_(* \(#,##0.0\);_(* &quot;-&quot;??_);_(@_)"/>
    <numFmt numFmtId="166" formatCode="_(* #,##0_);_(* \(#,##0\);_(* &quot;-&quot;??_);_(@_)"/>
    <numFmt numFmtId="167" formatCode="_(&quot;$&quot;* #,##0.0_);_(&quot;$&quot;* \(#,##0.0\);_(&quot;$&quot;* &quot;-&quot;_);_(@_)"/>
  </numFmts>
  <fonts count="6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3" fontId="0" fillId="0" borderId="0" xfId="0" applyNumberFormat="1"/>
    <xf numFmtId="2" fontId="0" fillId="0" borderId="0" xfId="0" applyNumberFormat="1"/>
    <xf numFmtId="44" fontId="0" fillId="0" borderId="0" xfId="0" applyNumberFormat="1"/>
    <xf numFmtId="42" fontId="0" fillId="0" borderId="0" xfId="0" applyNumberFormat="1"/>
    <xf numFmtId="1" fontId="0" fillId="0" borderId="0" xfId="0" applyNumberFormat="1"/>
    <xf numFmtId="5" fontId="0" fillId="0" borderId="0" xfId="0" applyNumberFormat="1"/>
    <xf numFmtId="7" fontId="0" fillId="0" borderId="0" xfId="0" applyNumberFormat="1"/>
    <xf numFmtId="164" fontId="0" fillId="0" borderId="0" xfId="0" applyNumberFormat="1"/>
    <xf numFmtId="43" fontId="0" fillId="0" borderId="0" xfId="1" applyNumberFormat="1" applyFont="1"/>
    <xf numFmtId="165" fontId="0" fillId="0" borderId="0" xfId="1" applyNumberFormat="1" applyFont="1"/>
    <xf numFmtId="166" fontId="0" fillId="0" borderId="0" xfId="1" applyNumberFormat="1" applyFont="1"/>
    <xf numFmtId="166" fontId="0" fillId="0" borderId="1" xfId="1" applyNumberFormat="1" applyFont="1" applyBorder="1"/>
    <xf numFmtId="0" fontId="0" fillId="2" borderId="0" xfId="0" applyFill="1"/>
    <xf numFmtId="0" fontId="4" fillId="0" borderId="0" xfId="0" applyFont="1"/>
    <xf numFmtId="3" fontId="4" fillId="0" borderId="0" xfId="0" applyNumberFormat="1" applyFont="1"/>
    <xf numFmtId="2" fontId="4" fillId="0" borderId="0" xfId="0" applyNumberFormat="1" applyFont="1"/>
    <xf numFmtId="44" fontId="4" fillId="0" borderId="0" xfId="0" applyNumberFormat="1" applyFont="1"/>
    <xf numFmtId="42" fontId="4" fillId="0" borderId="0" xfId="0" applyNumberFormat="1" applyFont="1"/>
    <xf numFmtId="0" fontId="5" fillId="0" borderId="0" xfId="0" applyFont="1"/>
    <xf numFmtId="44" fontId="0" fillId="2" borderId="0" xfId="0" applyNumberFormat="1" applyFill="1"/>
    <xf numFmtId="167" fontId="0" fillId="0" borderId="0" xfId="0" applyNumberFormat="1"/>
    <xf numFmtId="0" fontId="3" fillId="0" borderId="0" xfId="0" applyFont="1"/>
    <xf numFmtId="3" fontId="3" fillId="0" borderId="0" xfId="0" applyNumberFormat="1" applyFont="1"/>
    <xf numFmtId="42" fontId="0" fillId="2" borderId="0" xfId="0" applyNumberFormat="1" applyFill="1"/>
    <xf numFmtId="1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"/>
  <sheetViews>
    <sheetView tabSelected="1" topLeftCell="B13" workbookViewId="0">
      <selection activeCell="O24" sqref="O24"/>
    </sheetView>
  </sheetViews>
  <sheetFormatPr defaultRowHeight="12.75"/>
  <cols>
    <col min="1" max="1" width="13.5703125" customWidth="1"/>
    <col min="3" max="3" width="9.5703125" bestFit="1" customWidth="1"/>
    <col min="5" max="5" width="11" customWidth="1"/>
    <col min="6" max="6" width="10.7109375" customWidth="1"/>
    <col min="7" max="7" width="2.5703125" customWidth="1"/>
    <col min="8" max="8" width="10.7109375" customWidth="1"/>
    <col min="9" max="9" width="13.42578125" customWidth="1"/>
    <col min="10" max="10" width="6.5703125" customWidth="1"/>
    <col min="11" max="11" width="12.140625" customWidth="1"/>
    <col min="12" max="12" width="9.7109375" customWidth="1"/>
    <col min="13" max="13" width="10.28515625" customWidth="1"/>
    <col min="14" max="14" width="13.85546875" customWidth="1"/>
    <col min="15" max="15" width="14.28515625" customWidth="1"/>
    <col min="18" max="18" width="12.7109375" customWidth="1"/>
    <col min="19" max="19" width="9.28515625" customWidth="1"/>
  </cols>
  <sheetData>
    <row r="1" spans="1:14">
      <c r="A1" s="1" t="s">
        <v>0</v>
      </c>
      <c r="H1" s="1"/>
      <c r="I1" s="1" t="s">
        <v>1</v>
      </c>
      <c r="J1" s="1"/>
      <c r="K1" s="1" t="s">
        <v>2</v>
      </c>
      <c r="L1" t="s">
        <v>1</v>
      </c>
      <c r="M1" t="s">
        <v>1</v>
      </c>
      <c r="N1" t="s">
        <v>1</v>
      </c>
    </row>
    <row r="2" spans="1:14">
      <c r="C2" t="s">
        <v>3</v>
      </c>
      <c r="H2" t="s">
        <v>4</v>
      </c>
      <c r="K2" t="s">
        <v>5</v>
      </c>
    </row>
    <row r="4" spans="1:14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H4" t="s">
        <v>12</v>
      </c>
      <c r="I4" t="s">
        <v>13</v>
      </c>
      <c r="K4" t="s">
        <v>14</v>
      </c>
      <c r="L4" t="s">
        <v>15</v>
      </c>
      <c r="M4" t="s">
        <v>16</v>
      </c>
      <c r="N4" t="s">
        <v>17</v>
      </c>
    </row>
    <row r="6" spans="1:14">
      <c r="M6" t="s">
        <v>1</v>
      </c>
    </row>
    <row r="7" spans="1:14">
      <c r="A7" t="s">
        <v>18</v>
      </c>
    </row>
    <row r="8" spans="1:14">
      <c r="A8" t="s">
        <v>22</v>
      </c>
      <c r="B8">
        <v>58</v>
      </c>
      <c r="C8" s="3">
        <f>D8/B8</f>
        <v>11.310344827586206</v>
      </c>
      <c r="D8" s="6">
        <v>656</v>
      </c>
      <c r="E8">
        <v>1</v>
      </c>
      <c r="F8">
        <f t="shared" ref="F8:F14" si="0">D8*E8</f>
        <v>656</v>
      </c>
      <c r="H8" s="4">
        <v>37</v>
      </c>
      <c r="I8" s="5">
        <f>F8*H8</f>
        <v>24272</v>
      </c>
      <c r="J8" s="5"/>
      <c r="K8">
        <v>0.5</v>
      </c>
      <c r="L8">
        <f>D8*K8</f>
        <v>328</v>
      </c>
      <c r="M8" s="4">
        <v>37</v>
      </c>
      <c r="N8" s="5">
        <f t="shared" ref="N8:N14" si="1">L8*M8</f>
        <v>12136</v>
      </c>
    </row>
    <row r="9" spans="1:14">
      <c r="A9" t="s">
        <v>23</v>
      </c>
      <c r="B9">
        <v>10</v>
      </c>
      <c r="C9">
        <v>0.1</v>
      </c>
      <c r="D9">
        <f>B9*C9</f>
        <v>1</v>
      </c>
      <c r="E9">
        <v>1</v>
      </c>
      <c r="F9">
        <f t="shared" si="0"/>
        <v>1</v>
      </c>
      <c r="H9" s="4">
        <v>37</v>
      </c>
      <c r="I9" s="5">
        <f>F9*H9</f>
        <v>37</v>
      </c>
      <c r="J9" s="5"/>
      <c r="K9" s="14">
        <v>3</v>
      </c>
      <c r="L9" s="14">
        <v>1</v>
      </c>
      <c r="M9" s="4">
        <v>37</v>
      </c>
      <c r="N9" s="22">
        <v>111</v>
      </c>
    </row>
    <row r="10" spans="1:14">
      <c r="A10" t="s">
        <v>24</v>
      </c>
      <c r="B10">
        <v>10</v>
      </c>
      <c r="C10">
        <v>0.1</v>
      </c>
      <c r="D10">
        <f>B10*C10</f>
        <v>1</v>
      </c>
      <c r="E10">
        <v>1</v>
      </c>
      <c r="F10">
        <f t="shared" si="0"/>
        <v>1</v>
      </c>
      <c r="H10" s="4">
        <v>37</v>
      </c>
      <c r="I10" s="5">
        <f>F10*H10</f>
        <v>37</v>
      </c>
      <c r="J10" s="5"/>
      <c r="K10" s="14">
        <v>1</v>
      </c>
      <c r="L10" s="14">
        <v>1</v>
      </c>
      <c r="M10" s="4">
        <v>37</v>
      </c>
      <c r="N10" s="22">
        <f t="shared" si="1"/>
        <v>37</v>
      </c>
    </row>
    <row r="11" spans="1:14">
      <c r="A11" t="s">
        <v>25</v>
      </c>
      <c r="B11">
        <v>10</v>
      </c>
      <c r="C11">
        <v>0.1</v>
      </c>
      <c r="D11">
        <f>B11*C11</f>
        <v>1</v>
      </c>
      <c r="E11">
        <v>1</v>
      </c>
      <c r="F11">
        <f t="shared" si="0"/>
        <v>1</v>
      </c>
      <c r="H11" s="4">
        <v>37</v>
      </c>
      <c r="I11" s="5">
        <f>F11*H11</f>
        <v>37</v>
      </c>
      <c r="J11" s="5"/>
      <c r="K11" s="14">
        <v>1</v>
      </c>
      <c r="L11" s="14">
        <v>1</v>
      </c>
      <c r="M11" s="4">
        <v>37</v>
      </c>
      <c r="N11" s="22">
        <f t="shared" si="1"/>
        <v>37</v>
      </c>
    </row>
    <row r="12" spans="1:14" s="14" customFormat="1">
      <c r="A12" s="14" t="s">
        <v>26</v>
      </c>
      <c r="B12" s="14">
        <v>0</v>
      </c>
      <c r="C12" s="14">
        <v>0</v>
      </c>
      <c r="D12" s="14">
        <v>0</v>
      </c>
      <c r="E12" s="14">
        <v>0</v>
      </c>
      <c r="F12" s="14">
        <f t="shared" si="0"/>
        <v>0</v>
      </c>
      <c r="H12" s="21">
        <v>0</v>
      </c>
      <c r="I12" s="25">
        <v>0</v>
      </c>
      <c r="J12" s="25"/>
      <c r="K12" s="14">
        <v>0</v>
      </c>
      <c r="L12" s="14">
        <v>0</v>
      </c>
      <c r="M12" s="21">
        <v>0</v>
      </c>
      <c r="N12" s="25">
        <f t="shared" si="1"/>
        <v>0</v>
      </c>
    </row>
    <row r="13" spans="1:14">
      <c r="A13" s="14" t="s">
        <v>33</v>
      </c>
      <c r="B13" s="14">
        <v>1</v>
      </c>
      <c r="C13" s="14">
        <v>1</v>
      </c>
      <c r="D13">
        <f>B13*C13</f>
        <v>1</v>
      </c>
      <c r="E13">
        <v>1</v>
      </c>
      <c r="F13">
        <f t="shared" si="0"/>
        <v>1</v>
      </c>
      <c r="H13" s="21">
        <v>37</v>
      </c>
      <c r="I13" s="5">
        <f>+F13*H13</f>
        <v>37</v>
      </c>
      <c r="J13" s="5"/>
      <c r="K13">
        <v>2</v>
      </c>
      <c r="L13">
        <f>D13*K13</f>
        <v>2</v>
      </c>
      <c r="M13" s="21">
        <v>37</v>
      </c>
      <c r="N13" s="5">
        <f t="shared" si="1"/>
        <v>74</v>
      </c>
    </row>
    <row r="14" spans="1:14">
      <c r="A14" s="14" t="s">
        <v>21</v>
      </c>
      <c r="B14" s="14">
        <v>484</v>
      </c>
      <c r="C14" s="26">
        <v>1</v>
      </c>
      <c r="D14" s="14">
        <v>484</v>
      </c>
      <c r="E14">
        <v>2</v>
      </c>
      <c r="F14" s="14">
        <f t="shared" si="0"/>
        <v>968</v>
      </c>
      <c r="H14" s="21">
        <v>37</v>
      </c>
      <c r="I14" s="25">
        <f>F14*H14</f>
        <v>35816</v>
      </c>
      <c r="J14" s="5"/>
      <c r="K14">
        <v>2</v>
      </c>
      <c r="L14" s="14">
        <f>D14*K14</f>
        <v>968</v>
      </c>
      <c r="M14" s="21">
        <v>37</v>
      </c>
      <c r="N14" s="25">
        <f t="shared" si="1"/>
        <v>35816</v>
      </c>
    </row>
    <row r="16" spans="1:14" s="15" customFormat="1">
      <c r="A16" s="15" t="s">
        <v>19</v>
      </c>
      <c r="B16" s="16">
        <f>SUM(B8:B14)</f>
        <v>573</v>
      </c>
      <c r="C16" s="17">
        <f>D16/B16</f>
        <v>1.9965095986038395</v>
      </c>
      <c r="D16" s="16">
        <f>SUM(D8:D14)</f>
        <v>1144</v>
      </c>
      <c r="E16" s="17">
        <f>F16/D16</f>
        <v>1.4230769230769231</v>
      </c>
      <c r="F16" s="16">
        <f>SUM(F8:F14)</f>
        <v>1628</v>
      </c>
      <c r="G16" s="16"/>
      <c r="H16" s="18">
        <f>I16/F16</f>
        <v>37</v>
      </c>
      <c r="I16" s="19">
        <f>I8+I9+I10+I11+I12+I13+I14</f>
        <v>60236</v>
      </c>
      <c r="J16" s="19"/>
      <c r="K16" s="17">
        <f>L16/D16</f>
        <v>1.1372377622377623</v>
      </c>
      <c r="L16" s="16">
        <f>SUM(L8:L14)</f>
        <v>1301</v>
      </c>
      <c r="M16" s="18">
        <f>N16/L16</f>
        <v>37.056879323597229</v>
      </c>
      <c r="N16" s="19">
        <f>N8+N9++N10+N11+N12+N13+N14</f>
        <v>48211</v>
      </c>
    </row>
    <row r="18" spans="2:14">
      <c r="E18" t="s">
        <v>20</v>
      </c>
      <c r="F18" s="2">
        <v>1845</v>
      </c>
      <c r="H18" s="8"/>
      <c r="I18" s="7"/>
      <c r="J18" s="5"/>
      <c r="K18" s="23" t="s">
        <v>20</v>
      </c>
      <c r="L18" s="2">
        <v>1513</v>
      </c>
      <c r="M18" s="4"/>
      <c r="N18" s="5"/>
    </row>
    <row r="19" spans="2:14">
      <c r="B19" s="24"/>
    </row>
    <row r="20" spans="2:14">
      <c r="E20" s="20" t="s">
        <v>34</v>
      </c>
      <c r="F20" s="2">
        <f>F18-F16</f>
        <v>217</v>
      </c>
      <c r="H20" s="9"/>
      <c r="I20" s="5"/>
      <c r="J20" s="5"/>
      <c r="K20" s="23" t="s">
        <v>34</v>
      </c>
      <c r="L20" s="2">
        <f>L18-L16</f>
        <v>212</v>
      </c>
      <c r="N20" s="5"/>
    </row>
    <row r="23" spans="2:14">
      <c r="B23" s="6" t="s">
        <v>27</v>
      </c>
    </row>
    <row r="24" spans="2:14">
      <c r="C24" s="2"/>
    </row>
  </sheetData>
  <phoneticPr fontId="2" type="noConversion"/>
  <pageMargins left="0.75" right="0.75" top="1" bottom="1" header="0.5" footer="0.5"/>
  <pageSetup scale="85" orientation="landscape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1" sqref="F31"/>
    </sheetView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C3" sqref="C3"/>
    </sheetView>
  </sheetViews>
  <sheetFormatPr defaultRowHeight="12.75"/>
  <cols>
    <col min="1" max="1" width="11.7109375" style="12" customWidth="1"/>
  </cols>
  <sheetData>
    <row r="1" spans="1:4">
      <c r="A1" s="12">
        <v>330718</v>
      </c>
      <c r="C1">
        <f>27.31*1.3645</f>
        <v>37.264494999999997</v>
      </c>
      <c r="D1" t="s">
        <v>31</v>
      </c>
    </row>
    <row r="2" spans="1:4">
      <c r="A2" s="13">
        <v>-1129</v>
      </c>
      <c r="C2">
        <f>22.57*1.3645</f>
        <v>30.796765000000001</v>
      </c>
      <c r="D2" t="s">
        <v>32</v>
      </c>
    </row>
    <row r="3" spans="1:4">
      <c r="A3" s="12">
        <f>SUM(A1:A2)</f>
        <v>329589</v>
      </c>
    </row>
    <row r="4" spans="1:4">
      <c r="A4" s="13">
        <v>-327940</v>
      </c>
    </row>
    <row r="5" spans="1:4">
      <c r="A5" s="12">
        <f>SUM(A3:A4)</f>
        <v>1649</v>
      </c>
    </row>
    <row r="6" spans="1:4">
      <c r="A6" s="13">
        <v>196</v>
      </c>
    </row>
    <row r="7" spans="1:4">
      <c r="A7" s="12">
        <f>SUM(A5:A6)</f>
        <v>1845</v>
      </c>
    </row>
    <row r="11" spans="1:4">
      <c r="A11" s="11">
        <f>131*0.25</f>
        <v>32.75</v>
      </c>
    </row>
    <row r="12" spans="1:4">
      <c r="A12" s="11"/>
    </row>
    <row r="14" spans="1:4">
      <c r="A14" s="12">
        <f>164*4</f>
        <v>656</v>
      </c>
      <c r="B14" t="s">
        <v>28</v>
      </c>
    </row>
    <row r="15" spans="1:4">
      <c r="A15" s="12">
        <v>58</v>
      </c>
      <c r="B15" t="s">
        <v>30</v>
      </c>
    </row>
    <row r="16" spans="1:4">
      <c r="A16" s="10">
        <f>A14/A15</f>
        <v>11.310344827586206</v>
      </c>
      <c r="B16" t="s">
        <v>29</v>
      </c>
    </row>
    <row r="18" spans="1:1">
      <c r="A18" s="10">
        <f>656*37</f>
        <v>24272</v>
      </c>
    </row>
    <row r="20" spans="1:1">
      <c r="A20" s="12">
        <f>37*5</f>
        <v>185</v>
      </c>
    </row>
    <row r="21" spans="1:1">
      <c r="A21" s="12">
        <f>1180*37</f>
        <v>43660</v>
      </c>
    </row>
    <row r="23" spans="1:1">
      <c r="A23" s="12">
        <v>46223</v>
      </c>
    </row>
    <row r="24" spans="1:1">
      <c r="A24" s="12">
        <v>1513</v>
      </c>
    </row>
    <row r="25" spans="1:1">
      <c r="A25" s="11">
        <f>A23/A24</f>
        <v>30.55056179775281</v>
      </c>
    </row>
    <row r="27" spans="1:1">
      <c r="A27" s="12">
        <f>1513*37</f>
        <v>55981</v>
      </c>
    </row>
    <row r="29" spans="1:1">
      <c r="A29" s="12">
        <f>656*0.5</f>
        <v>328</v>
      </c>
    </row>
    <row r="30" spans="1:1">
      <c r="A30" s="12">
        <f>328*37</f>
        <v>12136</v>
      </c>
    </row>
    <row r="32" spans="1:1">
      <c r="A32" s="10">
        <f>37*1.5</f>
        <v>55.5</v>
      </c>
    </row>
    <row r="34" spans="1:1">
      <c r="A34" s="10">
        <f>37*3</f>
        <v>111</v>
      </c>
    </row>
    <row r="37" spans="1:1">
      <c r="A37" s="12">
        <f>37*2</f>
        <v>74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TAB A</vt:lpstr>
      <vt:lpstr>Calcs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DoD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OUSD(A&amp;T)</dc:creator>
  <cp:lastModifiedBy>shelkiy</cp:lastModifiedBy>
  <cp:lastPrinted>2011-11-15T18:36:20Z</cp:lastPrinted>
  <dcterms:created xsi:type="dcterms:W3CDTF">1997-02-14T21:40:26Z</dcterms:created>
  <dcterms:modified xsi:type="dcterms:W3CDTF">2011-11-21T15:33:17Z</dcterms:modified>
</cp:coreProperties>
</file>