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45" windowWidth="15195" windowHeight="8445"/>
  </bookViews>
  <sheets>
    <sheet name="D-1" sheetId="12" r:id="rId1"/>
    <sheet name="D-2" sheetId="25" r:id="rId2"/>
    <sheet name="D-3" sheetId="26" r:id="rId3"/>
  </sheets>
  <definedNames>
    <definedName name="compliance">#REF!</definedName>
    <definedName name="corrective">#REF!</definedName>
    <definedName name="CRITERION1">#REF!</definedName>
    <definedName name="CRITERION2">#REF!</definedName>
    <definedName name="detection">#REF!</definedName>
    <definedName name="inflator94">#REF!</definedName>
    <definedName name="inflator97">#REF!</definedName>
    <definedName name="interim">#REF!</definedName>
    <definedName name="new">#REF!</definedName>
    <definedName name="permitted">#REF!</definedName>
    <definedName name="_xlnm.Print_Area" localSheetId="0">'D-1'!$A$1:$L$41</definedName>
    <definedName name="_xlnm.Print_Area">#REF!</definedName>
    <definedName name="PRINT_AREA_MI">#REF!</definedName>
    <definedName name="_xlnm.Print_Titles">#REF!</definedName>
    <definedName name="PRINT1">#REF!</definedName>
    <definedName name="PRINT2">#REF!</definedName>
    <definedName name="PRINT3">#REF!</definedName>
    <definedName name="PRINT4">#REF!</definedName>
    <definedName name="PRINT5">#REF!</definedName>
    <definedName name="RANGE1">#REF!</definedName>
    <definedName name="RANGE2">#REF!</definedName>
    <definedName name="TEST1">#REF!</definedName>
    <definedName name="TOPBORD1">#REF!</definedName>
    <definedName name="TOPBORD2">#REF!</definedName>
    <definedName name="TOPBORD3">#REF!</definedName>
    <definedName name="TOPBORD4">#REF!</definedName>
  </definedNames>
  <calcPr calcId="125725"/>
</workbook>
</file>

<file path=xl/calcChain.xml><?xml version="1.0" encoding="utf-8"?>
<calcChain xmlns="http://schemas.openxmlformats.org/spreadsheetml/2006/main">
  <c r="F7" i="26"/>
  <c r="L7"/>
  <c r="F8"/>
  <c r="L8"/>
  <c r="F10"/>
  <c r="L10"/>
  <c r="F11"/>
  <c r="L11"/>
  <c r="F14"/>
  <c r="L14"/>
  <c r="L17"/>
  <c r="F15"/>
  <c r="L15"/>
  <c r="F16"/>
  <c r="L16"/>
  <c r="F19"/>
  <c r="L19"/>
  <c r="F20"/>
  <c r="L20"/>
  <c r="F23"/>
  <c r="L23"/>
  <c r="L24"/>
  <c r="F26"/>
  <c r="L26"/>
  <c r="L27"/>
  <c r="E7"/>
  <c r="K7"/>
  <c r="E8"/>
  <c r="K8"/>
  <c r="E10"/>
  <c r="K10"/>
  <c r="E11"/>
  <c r="K11"/>
  <c r="E14"/>
  <c r="K14"/>
  <c r="K17"/>
  <c r="E15"/>
  <c r="K15"/>
  <c r="E16"/>
  <c r="K16"/>
  <c r="E19"/>
  <c r="K19"/>
  <c r="E20"/>
  <c r="K20"/>
  <c r="E23"/>
  <c r="K23"/>
  <c r="K24"/>
  <c r="E26"/>
  <c r="K26"/>
  <c r="K27"/>
  <c r="F7" i="25"/>
  <c r="L7"/>
  <c r="F8"/>
  <c r="L8"/>
  <c r="F10"/>
  <c r="L10"/>
  <c r="F11"/>
  <c r="L11"/>
  <c r="F14"/>
  <c r="L14"/>
  <c r="L17"/>
  <c r="F15"/>
  <c r="L15"/>
  <c r="F16"/>
  <c r="L16"/>
  <c r="F19"/>
  <c r="L19"/>
  <c r="F20"/>
  <c r="L20"/>
  <c r="F23"/>
  <c r="L23"/>
  <c r="L24"/>
  <c r="F26"/>
  <c r="L26"/>
  <c r="L27"/>
  <c r="E7"/>
  <c r="K7"/>
  <c r="E8"/>
  <c r="K8"/>
  <c r="E10"/>
  <c r="K10"/>
  <c r="E11"/>
  <c r="K11"/>
  <c r="E14"/>
  <c r="K14"/>
  <c r="K17"/>
  <c r="E15"/>
  <c r="K15"/>
  <c r="E16"/>
  <c r="K16"/>
  <c r="E19"/>
  <c r="K19"/>
  <c r="E20"/>
  <c r="K20"/>
  <c r="E23"/>
  <c r="K23"/>
  <c r="K24"/>
  <c r="E26"/>
  <c r="K26"/>
  <c r="K27"/>
  <c r="F26" i="12"/>
  <c r="L26"/>
  <c r="L27"/>
  <c r="E26"/>
  <c r="K26"/>
  <c r="K27"/>
  <c r="F23"/>
  <c r="L23"/>
  <c r="L24"/>
  <c r="E23"/>
  <c r="K23"/>
  <c r="K24"/>
  <c r="F20"/>
  <c r="L20"/>
  <c r="F19"/>
  <c r="L19"/>
  <c r="E20"/>
  <c r="K20"/>
  <c r="E19"/>
  <c r="K19"/>
  <c r="F14"/>
  <c r="L14"/>
  <c r="L17"/>
  <c r="F15"/>
  <c r="L15"/>
  <c r="F16"/>
  <c r="L16"/>
  <c r="E14"/>
  <c r="K14"/>
  <c r="K17"/>
  <c r="E15"/>
  <c r="K15"/>
  <c r="E16"/>
  <c r="K16"/>
  <c r="F7"/>
  <c r="L7"/>
  <c r="F8"/>
  <c r="L8"/>
  <c r="F10"/>
  <c r="L10"/>
  <c r="F11"/>
  <c r="L11"/>
  <c r="E7"/>
  <c r="K7"/>
  <c r="E8"/>
  <c r="K8"/>
  <c r="E10"/>
  <c r="K10"/>
  <c r="E11"/>
  <c r="K11"/>
  <c r="K21" i="26"/>
  <c r="L21"/>
  <c r="K12"/>
  <c r="K28"/>
  <c r="L12"/>
  <c r="K21" i="25"/>
  <c r="L21"/>
  <c r="K12"/>
  <c r="K28"/>
  <c r="L12"/>
  <c r="K21" i="12"/>
  <c r="L21"/>
  <c r="K12"/>
  <c r="K28"/>
  <c r="L12"/>
  <c r="L28" i="26"/>
  <c r="L28" i="25"/>
  <c r="L28" i="12"/>
</calcChain>
</file>

<file path=xl/sharedStrings.xml><?xml version="1.0" encoding="utf-8"?>
<sst xmlns="http://schemas.openxmlformats.org/spreadsheetml/2006/main" count="186" uniqueCount="58">
  <si>
    <r>
      <t xml:space="preserve">Review and enter contact or profile information updates received from partners via CHP Website </t>
    </r>
    <r>
      <rPr>
        <vertAlign val="superscript"/>
        <sz val="8"/>
        <rFont val="Helv"/>
      </rPr>
      <t>c</t>
    </r>
  </si>
  <si>
    <r>
      <t>Annual management review of CHP program</t>
    </r>
    <r>
      <rPr>
        <sz val="8"/>
        <rFont val="Helv"/>
      </rPr>
      <t xml:space="preserve"> </t>
    </r>
    <r>
      <rPr>
        <vertAlign val="superscript"/>
        <sz val="8"/>
        <rFont val="Helv"/>
      </rPr>
      <t>d</t>
    </r>
  </si>
  <si>
    <r>
      <t>d</t>
    </r>
    <r>
      <rPr>
        <sz val="8"/>
        <rFont val="Helv"/>
      </rPr>
      <t xml:space="preserve"> Assumed an annual EPA management review of CHP Partnership program information collection activities and success.</t>
    </r>
  </si>
  <si>
    <t>Management Review</t>
  </si>
  <si>
    <t>Hours and Costs Per Respondent Per Activity</t>
  </si>
  <si>
    <t>Total Hours and Costs</t>
  </si>
  <si>
    <t>Mgr.*</t>
  </si>
  <si>
    <t>Tech.*</t>
  </si>
  <si>
    <t>Cler.*</t>
  </si>
  <si>
    <t>Labor</t>
  </si>
  <si>
    <t>Capital/</t>
  </si>
  <si>
    <t>Hours/</t>
  </si>
  <si>
    <t>Cost/</t>
  </si>
  <si>
    <t>Startup</t>
  </si>
  <si>
    <t>O &amp; M</t>
  </si>
  <si>
    <t>Number of</t>
  </si>
  <si>
    <t>Total</t>
  </si>
  <si>
    <t>INFORMATION COLLECTION ACTIVITY</t>
  </si>
  <si>
    <t>Year</t>
  </si>
  <si>
    <t>Cost</t>
  </si>
  <si>
    <t>Respondents</t>
  </si>
  <si>
    <t>Hours/Year</t>
  </si>
  <si>
    <t>Letter of Intent</t>
  </si>
  <si>
    <t>SUBTOTAL</t>
  </si>
  <si>
    <t>TOTAL</t>
  </si>
  <si>
    <t>Agency</t>
  </si>
  <si>
    <t xml:space="preserve">Number </t>
  </si>
  <si>
    <t>of</t>
  </si>
  <si>
    <t xml:space="preserve">       Review LOI</t>
  </si>
  <si>
    <t>Receive Information updates</t>
  </si>
  <si>
    <t>Responses/</t>
  </si>
  <si>
    <t>Hour</t>
  </si>
  <si>
    <t>From State/Local/Tribal Partners</t>
  </si>
  <si>
    <t>From Company and Institutional Partners</t>
  </si>
  <si>
    <t>CHP Project Information Reporting Forms</t>
  </si>
  <si>
    <t>Review completed information spreadsheet</t>
  </si>
  <si>
    <t>Initiate Information updates</t>
  </si>
  <si>
    <t>Review and enter data after receipt of information</t>
  </si>
  <si>
    <r>
      <t xml:space="preserve">Prepare and send information spreadsheet to partners </t>
    </r>
    <r>
      <rPr>
        <vertAlign val="superscript"/>
        <sz val="8"/>
        <rFont val="Helv"/>
      </rPr>
      <t>a</t>
    </r>
  </si>
  <si>
    <r>
      <t xml:space="preserve">Call or email partner to request clarification of LOI or project reporting form </t>
    </r>
    <r>
      <rPr>
        <vertAlign val="superscript"/>
        <sz val="8"/>
        <rFont val="Helv"/>
      </rPr>
      <t>b</t>
    </r>
  </si>
  <si>
    <t xml:space="preserve">Enter data from completed information spreadsheet into database and file copy of the form </t>
  </si>
  <si>
    <r>
      <t>b</t>
    </r>
    <r>
      <rPr>
        <sz val="8"/>
        <rFont val="Helv"/>
      </rPr>
      <t xml:space="preserve"> Assumed 20% of the 30 new partners completing their LOI (i.e. 6 partners) will require follow-up.  Additionally, 10% of the 450 existing partners completing CHP project forms or spreadsheets (i.e. 45 partners) will require follow-up in order to correctly complete the form.</t>
    </r>
  </si>
  <si>
    <r>
      <t>c</t>
    </r>
    <r>
      <rPr>
        <sz val="8"/>
        <rFont val="Helv"/>
      </rPr>
      <t xml:space="preserve"> Assumed 15% of new and existing partners in the year 2012 (480 projected total partners) will update their information over the CHP website sometime during the calendar year.</t>
    </r>
  </si>
  <si>
    <r>
      <t>e</t>
    </r>
    <r>
      <rPr>
        <sz val="8"/>
        <rFont val="Helv"/>
      </rPr>
      <t xml:space="preserve"> The total number of unique partner respondents submitting information in 2012 is 480, including 450 existing partners who are expected to complete project reporting spreadsheets and 30 new partners who will fill out both a LOI and project reporting form.</t>
    </r>
  </si>
  <si>
    <r>
      <t>480</t>
    </r>
    <r>
      <rPr>
        <b/>
        <vertAlign val="superscript"/>
        <sz val="8"/>
        <rFont val="Helv"/>
      </rPr>
      <t>e</t>
    </r>
  </si>
  <si>
    <r>
      <t>a</t>
    </r>
    <r>
      <rPr>
        <sz val="8"/>
        <rFont val="Helv"/>
      </rPr>
      <t xml:space="preserve"> All new and existing partners review their project information and provide updates once per year (new partners receive a project form during the same year they join the CHP partnership). Approximately 480 partners will be sent reporting spreadsheets in 2012 (450 existing; 30 new).</t>
    </r>
  </si>
  <si>
    <r>
      <t>a</t>
    </r>
    <r>
      <rPr>
        <sz val="8"/>
        <rFont val="Helv"/>
      </rPr>
      <t xml:space="preserve"> All new and existing partners review their project information and provide updates once per year (new partners receive a project form during the same year they join the CHP partnership). Approximately 510 partners will be sent reporting spreadsheets in 2013 (480 existing; 30 new).</t>
    </r>
  </si>
  <si>
    <r>
      <t>b</t>
    </r>
    <r>
      <rPr>
        <sz val="8"/>
        <rFont val="Helv"/>
      </rPr>
      <t xml:space="preserve"> Assumed 20% of the 30 new partners completing their LOI (i.e. 6 partners) will require follow-up.  Additionally, 10% of the 480 existing partners completing CHP project forms or spreadsheets (i.e. 48 partners) will require follow-up in order to correctly complete the form.</t>
    </r>
  </si>
  <si>
    <r>
      <t>c</t>
    </r>
    <r>
      <rPr>
        <sz val="8"/>
        <rFont val="Helv"/>
      </rPr>
      <t xml:space="preserve"> Assumed 15% of new and existing partners in the year 2013 (510 projected total partners) will update their information over the CHP website sometime during the calendar year.</t>
    </r>
  </si>
  <si>
    <r>
      <t>e</t>
    </r>
    <r>
      <rPr>
        <sz val="8"/>
        <rFont val="Helv"/>
      </rPr>
      <t xml:space="preserve"> The total number of unique partner respondents submitting information in 2013 is 510, including 480 existing partners who are expected to complete project reporting spreadsheets and 30 new partners who will fill out both a LOI and project reporting form.</t>
    </r>
  </si>
  <si>
    <r>
      <t>510</t>
    </r>
    <r>
      <rPr>
        <b/>
        <vertAlign val="superscript"/>
        <sz val="8"/>
        <rFont val="Helv"/>
      </rPr>
      <t>e</t>
    </r>
  </si>
  <si>
    <r>
      <t>a</t>
    </r>
    <r>
      <rPr>
        <sz val="8"/>
        <rFont val="Helv"/>
      </rPr>
      <t xml:space="preserve"> All new and existing partners review their project information and provide updates once per year (new partners receive a project form during the same year they join the CHP partnership). Approximately 540 partners will be sent reporting spreadsheets in 2014 (510 existing; 30 new).</t>
    </r>
  </si>
  <si>
    <r>
      <t>b</t>
    </r>
    <r>
      <rPr>
        <sz val="8"/>
        <rFont val="Helv"/>
      </rPr>
      <t xml:space="preserve"> Assumed 20% of the 30 new partners completing their LOI (i.e. 6 partners) will require follow-up.  Additionally, 10% of the 510 existing partners completing CHP project forms or spreadsheets (i.e. 51 partners) will require follow-up in order to correctly complete the form.</t>
    </r>
  </si>
  <si>
    <r>
      <t>c</t>
    </r>
    <r>
      <rPr>
        <sz val="8"/>
        <rFont val="Helv"/>
      </rPr>
      <t xml:space="preserve"> Assumed 15% of new and existing partners in the year 2014 (540 projected total partners) will update their information over the CHP website sometime during the calendar year.</t>
    </r>
  </si>
  <si>
    <r>
      <t>e</t>
    </r>
    <r>
      <rPr>
        <sz val="8"/>
        <rFont val="Helv"/>
      </rPr>
      <t xml:space="preserve"> The total number of unique partner respondents submitting information in 2014 is 540, including 510 existing partners who are expected to complete project reporting spreadsheets and 30 new partners who will fill out both a LOI and project reporting form.</t>
    </r>
  </si>
  <si>
    <r>
      <t>540</t>
    </r>
    <r>
      <rPr>
        <b/>
        <vertAlign val="superscript"/>
        <sz val="8"/>
        <rFont val="Helv"/>
      </rPr>
      <t>e</t>
    </r>
  </si>
  <si>
    <t xml:space="preserve">       Enter LOI information into database</t>
  </si>
  <si>
    <t xml:space="preserve">* Work represented in this table is performed by a government contractor. As such, rates reflect those charged by the contractor to EPA. </t>
  </si>
</sst>
</file>

<file path=xl/styles.xml><?xml version="1.0" encoding="utf-8"?>
<styleSheet xmlns="http://schemas.openxmlformats.org/spreadsheetml/2006/main">
  <numFmts count="12">
    <numFmt numFmtId="5" formatCode="&quot;$&quot;#,##0_);\(&quot;$&quot;#,##0\)"/>
    <numFmt numFmtId="6" formatCode="&quot;$&quot;#,##0_);[Red]\(&quot;$&quot;#,##0\)"/>
    <numFmt numFmtId="7" formatCode="&quot;$&quot;#,##0.00_);\(&quot;$&quot;#,##0.00\)"/>
    <numFmt numFmtId="43" formatCode="_(* #,##0.00_);_(* \(#,##0.00\);_(* &quot;-&quot;??_);_(@_)"/>
    <numFmt numFmtId="164" formatCode="General_)"/>
    <numFmt numFmtId="165" formatCode="0.00_)"/>
    <numFmt numFmtId="170" formatCode="0.0"/>
    <numFmt numFmtId="172" formatCode="#,##0.0"/>
    <numFmt numFmtId="176" formatCode="0.0_);[Red]\(0.0\)"/>
    <numFmt numFmtId="178" formatCode="&quot;$&quot;#,##0.00"/>
    <numFmt numFmtId="179" formatCode="&quot;$&quot;#,##0"/>
    <numFmt numFmtId="180" formatCode="0.00_);[Red]\(0.00\)"/>
  </numFmts>
  <fonts count="7">
    <font>
      <sz val="10"/>
      <name val="Arial"/>
    </font>
    <font>
      <sz val="10"/>
      <name val="Arial"/>
    </font>
    <font>
      <sz val="8"/>
      <name val="Helv"/>
    </font>
    <font>
      <b/>
      <sz val="8"/>
      <name val="Helv"/>
    </font>
    <font>
      <vertAlign val="superscript"/>
      <sz val="8"/>
      <name val="Helv"/>
    </font>
    <font>
      <b/>
      <vertAlign val="superscript"/>
      <sz val="8"/>
      <name val="Helv"/>
    </font>
    <font>
      <sz val="8"/>
      <name val="Arial"/>
    </font>
  </fonts>
  <fills count="5">
    <fill>
      <patternFill patternType="none"/>
    </fill>
    <fill>
      <patternFill patternType="gray125"/>
    </fill>
    <fill>
      <patternFill patternType="solid">
        <fgColor indexed="65"/>
        <bgColor indexed="64"/>
      </patternFill>
    </fill>
    <fill>
      <patternFill patternType="gray125">
        <fgColor indexed="8"/>
      </patternFill>
    </fill>
    <fill>
      <patternFill patternType="solid">
        <fgColor indexed="9"/>
        <bgColor indexed="64"/>
      </patternFill>
    </fill>
  </fills>
  <borders count="73">
    <border>
      <left/>
      <right/>
      <top/>
      <bottom/>
      <diagonal/>
    </border>
    <border>
      <left/>
      <right style="thin">
        <color indexed="8"/>
      </right>
      <top/>
      <bottom/>
      <diagonal/>
    </border>
    <border>
      <left/>
      <right style="thin">
        <color indexed="8"/>
      </right>
      <top/>
      <bottom style="medium">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8"/>
      </right>
      <top style="thin">
        <color indexed="8"/>
      </top>
      <bottom/>
      <diagonal/>
    </border>
    <border>
      <left/>
      <right style="medium">
        <color indexed="64"/>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8"/>
      </bottom>
      <diagonal/>
    </border>
    <border>
      <left/>
      <right/>
      <top/>
      <bottom style="thin">
        <color indexed="8"/>
      </bottom>
      <diagonal/>
    </border>
    <border>
      <left style="medium">
        <color indexed="64"/>
      </left>
      <right style="medium">
        <color indexed="64"/>
      </right>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style="medium">
        <color indexed="64"/>
      </right>
      <top/>
      <bottom style="thin">
        <color indexed="64"/>
      </bottom>
      <diagonal/>
    </border>
    <border>
      <left style="medium">
        <color indexed="64"/>
      </left>
      <right style="thin">
        <color indexed="8"/>
      </right>
      <top/>
      <bottom/>
      <diagonal/>
    </border>
    <border>
      <left style="thin">
        <color indexed="8"/>
      </left>
      <right style="thin">
        <color indexed="8"/>
      </right>
      <top/>
      <bottom/>
      <diagonal/>
    </border>
    <border>
      <left style="medium">
        <color indexed="64"/>
      </left>
      <right style="thin">
        <color indexed="8"/>
      </right>
      <top style="thin">
        <color indexed="8"/>
      </top>
      <bottom/>
      <diagonal/>
    </border>
    <border>
      <left/>
      <right/>
      <top style="thin">
        <color indexed="64"/>
      </top>
      <bottom style="thin">
        <color indexed="64"/>
      </bottom>
      <diagonal/>
    </border>
    <border>
      <left/>
      <right style="thin">
        <color indexed="8"/>
      </right>
      <top/>
      <bottom style="thin">
        <color indexed="64"/>
      </bottom>
      <diagonal/>
    </border>
    <border>
      <left/>
      <right/>
      <top/>
      <bottom style="thin">
        <color indexed="64"/>
      </bottom>
      <diagonal/>
    </border>
    <border>
      <left style="medium">
        <color indexed="64"/>
      </left>
      <right style="medium">
        <color indexed="64"/>
      </right>
      <top/>
      <bottom/>
      <diagonal/>
    </border>
    <border>
      <left style="thin">
        <color indexed="8"/>
      </left>
      <right style="thin">
        <color indexed="8"/>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style="thin">
        <color indexed="8"/>
      </right>
      <top style="thin">
        <color indexed="64"/>
      </top>
      <bottom/>
      <diagonal/>
    </border>
    <border>
      <left/>
      <right/>
      <top style="thin">
        <color indexed="64"/>
      </top>
      <bottom style="medium">
        <color indexed="64"/>
      </bottom>
      <diagonal/>
    </border>
    <border>
      <left/>
      <right style="thin">
        <color indexed="8"/>
      </right>
      <top style="thin">
        <color indexed="64"/>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8"/>
      </left>
      <right style="thin">
        <color indexed="8"/>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8"/>
      </bottom>
      <diagonal/>
    </border>
    <border>
      <left style="thin">
        <color indexed="8"/>
      </left>
      <right style="medium">
        <color indexed="64"/>
      </right>
      <top style="thin">
        <color indexed="8"/>
      </top>
      <bottom style="thin">
        <color indexed="8"/>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right/>
      <top style="medium">
        <color indexed="64"/>
      </top>
      <bottom style="thin">
        <color indexed="8"/>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8"/>
      </right>
      <top/>
      <bottom style="thin">
        <color indexed="64"/>
      </bottom>
      <diagonal/>
    </border>
    <border>
      <left style="medium">
        <color indexed="64"/>
      </left>
      <right style="thin">
        <color indexed="8"/>
      </right>
      <top/>
      <bottom style="medium">
        <color indexed="64"/>
      </bottom>
      <diagonal/>
    </border>
    <border>
      <left style="medium">
        <color indexed="64"/>
      </left>
      <right style="medium">
        <color indexed="64"/>
      </right>
      <top style="thin">
        <color indexed="8"/>
      </top>
      <bottom style="thin">
        <color indexed="8"/>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8"/>
      </left>
      <right style="thin">
        <color indexed="8"/>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8"/>
      </left>
      <right/>
      <top style="medium">
        <color indexed="64"/>
      </top>
      <bottom style="double">
        <color indexed="64"/>
      </bottom>
      <diagonal/>
    </border>
    <border>
      <left/>
      <right style="medium">
        <color indexed="64"/>
      </right>
      <top style="medium">
        <color indexed="64"/>
      </top>
      <bottom style="double">
        <color indexed="64"/>
      </bottom>
      <diagonal/>
    </border>
  </borders>
  <cellStyleXfs count="4">
    <xf numFmtId="0" fontId="0" fillId="0" borderId="0"/>
    <xf numFmtId="43" fontId="1" fillId="0" borderId="0" applyFont="0" applyFill="0" applyBorder="0" applyAlignment="0" applyProtection="0"/>
    <xf numFmtId="164" fontId="2" fillId="0" borderId="0"/>
    <xf numFmtId="164" fontId="2" fillId="0" borderId="0"/>
  </cellStyleXfs>
  <cellXfs count="230">
    <xf numFmtId="0" fontId="0" fillId="0" borderId="0" xfId="0"/>
    <xf numFmtId="172" fontId="2" fillId="0" borderId="1" xfId="1" applyNumberFormat="1" applyFont="1" applyBorder="1" applyProtection="1"/>
    <xf numFmtId="172" fontId="3" fillId="0" borderId="2" xfId="1" applyNumberFormat="1" applyFont="1" applyBorder="1" applyProtection="1"/>
    <xf numFmtId="172" fontId="2" fillId="0" borderId="3" xfId="1" applyNumberFormat="1" applyFont="1" applyBorder="1" applyProtection="1"/>
    <xf numFmtId="172" fontId="2" fillId="0" borderId="4" xfId="1" applyNumberFormat="1" applyFont="1" applyBorder="1" applyProtection="1"/>
    <xf numFmtId="5" fontId="2" fillId="0" borderId="5" xfId="1" applyNumberFormat="1" applyFont="1" applyBorder="1" applyProtection="1"/>
    <xf numFmtId="5" fontId="2" fillId="1" borderId="6" xfId="1" applyNumberFormat="1" applyFont="1" applyFill="1" applyBorder="1" applyProtection="1"/>
    <xf numFmtId="172" fontId="2" fillId="0" borderId="7" xfId="1" applyNumberFormat="1" applyFont="1" applyBorder="1" applyProtection="1"/>
    <xf numFmtId="5" fontId="2" fillId="0" borderId="8" xfId="1" applyNumberFormat="1" applyFont="1" applyBorder="1" applyProtection="1"/>
    <xf numFmtId="172" fontId="2" fillId="0" borderId="9" xfId="1" applyNumberFormat="1" applyFont="1" applyBorder="1" applyProtection="1"/>
    <xf numFmtId="5" fontId="2" fillId="0" borderId="10" xfId="1" applyNumberFormat="1" applyFont="1" applyBorder="1" applyProtection="1"/>
    <xf numFmtId="5" fontId="3" fillId="0" borderId="11" xfId="1" applyNumberFormat="1" applyFont="1" applyBorder="1" applyProtection="1"/>
    <xf numFmtId="172" fontId="2" fillId="1" borderId="1" xfId="1" applyNumberFormat="1" applyFont="1" applyFill="1" applyBorder="1" applyProtection="1"/>
    <xf numFmtId="5" fontId="2" fillId="0" borderId="12" xfId="1" applyNumberFormat="1" applyFont="1" applyBorder="1" applyProtection="1"/>
    <xf numFmtId="164" fontId="2" fillId="2" borderId="0" xfId="2" applyFill="1" applyBorder="1"/>
    <xf numFmtId="164" fontId="2" fillId="0" borderId="0" xfId="2" applyBorder="1"/>
    <xf numFmtId="164" fontId="2" fillId="0" borderId="0" xfId="2"/>
    <xf numFmtId="5" fontId="2" fillId="0" borderId="0" xfId="2" applyNumberFormat="1" applyBorder="1"/>
    <xf numFmtId="164" fontId="3" fillId="0" borderId="0" xfId="2" applyFont="1" applyBorder="1"/>
    <xf numFmtId="4" fontId="2" fillId="0" borderId="0" xfId="2" applyNumberFormat="1" applyBorder="1"/>
    <xf numFmtId="164" fontId="3" fillId="2" borderId="13" xfId="2" applyNumberFormat="1" applyFont="1" applyFill="1" applyBorder="1" applyAlignment="1" applyProtection="1">
      <alignment horizontal="left"/>
    </xf>
    <xf numFmtId="5" fontId="3" fillId="0" borderId="14" xfId="2" applyNumberFormat="1" applyFont="1" applyBorder="1" applyAlignment="1" applyProtection="1">
      <alignment horizontal="center"/>
    </xf>
    <xf numFmtId="164" fontId="2" fillId="0" borderId="14" xfId="2" applyBorder="1"/>
    <xf numFmtId="164" fontId="3" fillId="0" borderId="15" xfId="2" applyFont="1" applyFill="1" applyBorder="1" applyAlignment="1" applyProtection="1">
      <alignment horizontal="left"/>
    </xf>
    <xf numFmtId="164" fontId="2" fillId="3" borderId="16" xfId="2" applyFill="1" applyBorder="1"/>
    <xf numFmtId="5" fontId="2" fillId="3" borderId="16" xfId="2" applyNumberFormat="1" applyFill="1" applyBorder="1" applyProtection="1"/>
    <xf numFmtId="37" fontId="2" fillId="3" borderId="16" xfId="2" applyNumberFormat="1" applyFill="1" applyBorder="1" applyProtection="1"/>
    <xf numFmtId="7" fontId="2" fillId="3" borderId="16" xfId="2" applyNumberFormat="1" applyFill="1" applyBorder="1" applyProtection="1"/>
    <xf numFmtId="164" fontId="2" fillId="0" borderId="17" xfId="2" applyFont="1" applyFill="1" applyBorder="1" applyAlignment="1" applyProtection="1">
      <alignment horizontal="left"/>
    </xf>
    <xf numFmtId="164" fontId="2" fillId="3" borderId="0" xfId="2" applyFill="1" applyBorder="1"/>
    <xf numFmtId="5" fontId="2" fillId="3" borderId="0" xfId="2" applyNumberFormat="1" applyFill="1" applyBorder="1" applyProtection="1"/>
    <xf numFmtId="37" fontId="2" fillId="3" borderId="0" xfId="2" applyNumberFormat="1" applyFill="1" applyBorder="1" applyProtection="1"/>
    <xf numFmtId="7" fontId="2" fillId="3" borderId="0" xfId="2" applyNumberFormat="1" applyFill="1" applyBorder="1" applyProtection="1"/>
    <xf numFmtId="164" fontId="2" fillId="0" borderId="17" xfId="2" applyBorder="1" applyAlignment="1" applyProtection="1">
      <alignment horizontal="left"/>
    </xf>
    <xf numFmtId="2" fontId="2" fillId="0" borderId="3" xfId="2" applyNumberFormat="1" applyFill="1" applyBorder="1" applyProtection="1"/>
    <xf numFmtId="178" fontId="2" fillId="0" borderId="3" xfId="2" applyNumberFormat="1" applyBorder="1" applyProtection="1"/>
    <xf numFmtId="5" fontId="2" fillId="0" borderId="3" xfId="2" applyNumberFormat="1" applyBorder="1" applyProtection="1"/>
    <xf numFmtId="5" fontId="2" fillId="0" borderId="18" xfId="2" applyNumberFormat="1" applyBorder="1" applyProtection="1"/>
    <xf numFmtId="3" fontId="2" fillId="0" borderId="19" xfId="2" applyNumberFormat="1" applyBorder="1" applyProtection="1"/>
    <xf numFmtId="164" fontId="2" fillId="0" borderId="20" xfId="2" applyBorder="1" applyAlignment="1" applyProtection="1">
      <alignment horizontal="left"/>
    </xf>
    <xf numFmtId="5" fontId="2" fillId="0" borderId="18" xfId="2" applyNumberFormat="1" applyFont="1" applyBorder="1" applyProtection="1"/>
    <xf numFmtId="164" fontId="2" fillId="0" borderId="0" xfId="2" applyFont="1" applyBorder="1"/>
    <xf numFmtId="2" fontId="2" fillId="1" borderId="1" xfId="2" applyNumberFormat="1" applyFont="1" applyFill="1" applyBorder="1" applyProtection="1"/>
    <xf numFmtId="178" fontId="2" fillId="1" borderId="1" xfId="2" applyNumberFormat="1" applyFill="1" applyBorder="1" applyProtection="1"/>
    <xf numFmtId="5" fontId="2" fillId="1" borderId="1" xfId="2" applyNumberFormat="1" applyFill="1" applyBorder="1" applyProtection="1"/>
    <xf numFmtId="5" fontId="2" fillId="1" borderId="0" xfId="2" applyNumberFormat="1" applyFont="1" applyFill="1" applyBorder="1" applyProtection="1"/>
    <xf numFmtId="3" fontId="2" fillId="1" borderId="21" xfId="2" applyNumberFormat="1" applyFill="1" applyBorder="1" applyProtection="1"/>
    <xf numFmtId="3" fontId="2" fillId="1" borderId="1" xfId="2" applyNumberFormat="1" applyFill="1" applyBorder="1" applyProtection="1"/>
    <xf numFmtId="164" fontId="2" fillId="2" borderId="13" xfId="2" applyNumberFormat="1" applyFill="1" applyBorder="1" applyAlignment="1" applyProtection="1">
      <alignment horizontal="left"/>
    </xf>
    <xf numFmtId="2" fontId="2" fillId="0" borderId="1" xfId="2" applyNumberFormat="1" applyFill="1" applyBorder="1" applyAlignment="1" applyProtection="1">
      <alignment horizontal="right"/>
    </xf>
    <xf numFmtId="2" fontId="2" fillId="0" borderId="22" xfId="2" applyNumberFormat="1" applyFill="1" applyBorder="1" applyAlignment="1" applyProtection="1">
      <alignment horizontal="right"/>
    </xf>
    <xf numFmtId="2" fontId="2" fillId="0" borderId="22" xfId="2" applyNumberFormat="1" applyBorder="1" applyAlignment="1" applyProtection="1">
      <alignment horizontal="right"/>
    </xf>
    <xf numFmtId="178" fontId="2" fillId="0" borderId="22" xfId="2" applyNumberFormat="1" applyBorder="1" applyAlignment="1" applyProtection="1">
      <alignment horizontal="right"/>
    </xf>
    <xf numFmtId="6" fontId="2" fillId="0" borderId="22" xfId="2" applyNumberFormat="1" applyBorder="1" applyAlignment="1" applyProtection="1">
      <alignment horizontal="right"/>
    </xf>
    <xf numFmtId="3" fontId="2" fillId="0" borderId="23" xfId="2" applyNumberFormat="1" applyBorder="1" applyProtection="1"/>
    <xf numFmtId="3" fontId="2" fillId="0" borderId="1" xfId="2" applyNumberFormat="1" applyBorder="1" applyProtection="1"/>
    <xf numFmtId="164" fontId="2" fillId="0" borderId="14" xfId="2" applyFont="1" applyBorder="1"/>
    <xf numFmtId="164" fontId="3" fillId="0" borderId="20" xfId="2" applyFont="1" applyFill="1" applyBorder="1" applyAlignment="1" applyProtection="1">
      <alignment horizontal="left"/>
    </xf>
    <xf numFmtId="2" fontId="2" fillId="3" borderId="24" xfId="2" applyNumberFormat="1" applyFill="1" applyBorder="1"/>
    <xf numFmtId="2" fontId="2" fillId="3" borderId="24" xfId="2" applyNumberFormat="1" applyFill="1" applyBorder="1" applyProtection="1"/>
    <xf numFmtId="178" fontId="2" fillId="3" borderId="24" xfId="2" applyNumberFormat="1" applyFill="1" applyBorder="1"/>
    <xf numFmtId="164" fontId="2" fillId="3" borderId="24" xfId="2" applyFill="1" applyBorder="1"/>
    <xf numFmtId="37" fontId="2" fillId="3" borderId="24" xfId="2" applyNumberFormat="1" applyFill="1" applyBorder="1" applyProtection="1"/>
    <xf numFmtId="172" fontId="2" fillId="3" borderId="24" xfId="2" applyNumberFormat="1" applyFill="1" applyBorder="1" applyProtection="1"/>
    <xf numFmtId="5" fontId="2" fillId="0" borderId="25" xfId="2" applyNumberFormat="1" applyBorder="1" applyProtection="1"/>
    <xf numFmtId="5" fontId="2" fillId="0" borderId="26" xfId="2" applyNumberFormat="1" applyBorder="1" applyProtection="1"/>
    <xf numFmtId="3" fontId="2" fillId="0" borderId="25" xfId="2" applyNumberFormat="1" applyBorder="1" applyProtection="1"/>
    <xf numFmtId="5" fontId="2" fillId="0" borderId="26" xfId="2" applyNumberFormat="1" applyFont="1" applyBorder="1" applyProtection="1"/>
    <xf numFmtId="164" fontId="2" fillId="0" borderId="27" xfId="2" applyBorder="1" applyAlignment="1" applyProtection="1">
      <alignment horizontal="left"/>
    </xf>
    <xf numFmtId="3" fontId="2" fillId="0" borderId="28" xfId="2" applyNumberFormat="1" applyBorder="1" applyProtection="1"/>
    <xf numFmtId="164" fontId="2" fillId="2" borderId="29" xfId="2" applyNumberFormat="1" applyFill="1" applyBorder="1" applyAlignment="1" applyProtection="1">
      <alignment horizontal="left"/>
    </xf>
    <xf numFmtId="2" fontId="2" fillId="0" borderId="4" xfId="2" applyNumberFormat="1" applyFill="1" applyBorder="1" applyAlignment="1" applyProtection="1">
      <alignment horizontal="right"/>
    </xf>
    <xf numFmtId="2" fontId="2" fillId="0" borderId="30" xfId="2" applyNumberFormat="1" applyFill="1" applyBorder="1" applyAlignment="1" applyProtection="1">
      <alignment horizontal="right"/>
    </xf>
    <xf numFmtId="2" fontId="2" fillId="0" borderId="30" xfId="2" applyNumberFormat="1" applyBorder="1" applyAlignment="1" applyProtection="1">
      <alignment horizontal="right"/>
    </xf>
    <xf numFmtId="178" fontId="2" fillId="0" borderId="30" xfId="2" applyNumberFormat="1" applyBorder="1" applyAlignment="1" applyProtection="1">
      <alignment horizontal="right"/>
    </xf>
    <xf numFmtId="179" fontId="2" fillId="0" borderId="30" xfId="2" applyNumberFormat="1" applyBorder="1" applyAlignment="1" applyProtection="1">
      <alignment horizontal="right"/>
    </xf>
    <xf numFmtId="3" fontId="2" fillId="0" borderId="21" xfId="2" applyNumberFormat="1" applyBorder="1" applyProtection="1"/>
    <xf numFmtId="164" fontId="2" fillId="0" borderId="31" xfId="2" applyFont="1" applyBorder="1"/>
    <xf numFmtId="2" fontId="2" fillId="1" borderId="32" xfId="2" applyNumberFormat="1" applyFill="1" applyBorder="1" applyAlignment="1" applyProtection="1">
      <alignment horizontal="right"/>
    </xf>
    <xf numFmtId="2" fontId="2" fillId="1" borderId="28" xfId="2" applyNumberFormat="1" applyFill="1" applyBorder="1" applyAlignment="1" applyProtection="1">
      <alignment horizontal="right"/>
    </xf>
    <xf numFmtId="178" fontId="2" fillId="1" borderId="28" xfId="2" applyNumberFormat="1" applyFill="1" applyBorder="1" applyAlignment="1" applyProtection="1">
      <alignment horizontal="right"/>
    </xf>
    <xf numFmtId="179" fontId="2" fillId="1" borderId="28" xfId="2" applyNumberFormat="1" applyFill="1" applyBorder="1" applyAlignment="1" applyProtection="1">
      <alignment horizontal="right"/>
    </xf>
    <xf numFmtId="179" fontId="2" fillId="1" borderId="24" xfId="2" applyNumberFormat="1" applyFill="1" applyBorder="1" applyAlignment="1" applyProtection="1">
      <alignment horizontal="right"/>
    </xf>
    <xf numFmtId="3" fontId="2" fillId="1" borderId="32" xfId="2" applyNumberFormat="1" applyFill="1" applyBorder="1" applyProtection="1"/>
    <xf numFmtId="172" fontId="2" fillId="1" borderId="32" xfId="1" applyNumberFormat="1" applyFont="1" applyFill="1" applyBorder="1" applyProtection="1"/>
    <xf numFmtId="179" fontId="2" fillId="0" borderId="33" xfId="2" applyNumberFormat="1" applyBorder="1" applyAlignment="1" applyProtection="1">
      <alignment horizontal="right"/>
    </xf>
    <xf numFmtId="179" fontId="2" fillId="0" borderId="16" xfId="2" applyNumberFormat="1" applyBorder="1" applyAlignment="1" applyProtection="1">
      <alignment horizontal="right"/>
    </xf>
    <xf numFmtId="3" fontId="2" fillId="0" borderId="34" xfId="2" applyNumberFormat="1" applyBorder="1" applyProtection="1"/>
    <xf numFmtId="164" fontId="2" fillId="0" borderId="27" xfId="2" applyFont="1" applyBorder="1" applyAlignment="1" applyProtection="1">
      <alignment horizontal="left"/>
    </xf>
    <xf numFmtId="179" fontId="2" fillId="0" borderId="3" xfId="2" applyNumberFormat="1" applyBorder="1" applyAlignment="1" applyProtection="1">
      <alignment horizontal="right"/>
    </xf>
    <xf numFmtId="179" fontId="2" fillId="0" borderId="35" xfId="2" applyNumberFormat="1" applyBorder="1" applyAlignment="1" applyProtection="1">
      <alignment horizontal="right"/>
    </xf>
    <xf numFmtId="2" fontId="2" fillId="0" borderId="7" xfId="2" applyNumberFormat="1" applyFill="1" applyBorder="1" applyAlignment="1" applyProtection="1">
      <alignment horizontal="right"/>
    </xf>
    <xf numFmtId="2" fontId="2" fillId="0" borderId="36" xfId="2" applyNumberFormat="1" applyFill="1" applyBorder="1" applyAlignment="1" applyProtection="1">
      <alignment horizontal="right"/>
    </xf>
    <xf numFmtId="2" fontId="2" fillId="0" borderId="36" xfId="2" applyNumberFormat="1" applyBorder="1" applyAlignment="1" applyProtection="1">
      <alignment horizontal="right"/>
    </xf>
    <xf numFmtId="178" fontId="2" fillId="0" borderId="36" xfId="2" applyNumberFormat="1" applyBorder="1" applyAlignment="1" applyProtection="1">
      <alignment horizontal="right"/>
    </xf>
    <xf numFmtId="179" fontId="2" fillId="0" borderId="36" xfId="2" applyNumberFormat="1" applyBorder="1" applyAlignment="1" applyProtection="1">
      <alignment horizontal="right"/>
    </xf>
    <xf numFmtId="3" fontId="2" fillId="0" borderId="7" xfId="2" applyNumberFormat="1" applyBorder="1" applyProtection="1"/>
    <xf numFmtId="164" fontId="3" fillId="2" borderId="37" xfId="2" applyNumberFormat="1" applyFont="1" applyFill="1" applyBorder="1" applyAlignment="1" applyProtection="1">
      <alignment horizontal="left"/>
    </xf>
    <xf numFmtId="176" fontId="2" fillId="0" borderId="9" xfId="2" applyNumberFormat="1" applyFill="1" applyBorder="1" applyAlignment="1" applyProtection="1">
      <alignment horizontal="right"/>
    </xf>
    <xf numFmtId="3" fontId="2" fillId="0" borderId="38" xfId="2" applyNumberFormat="1" applyBorder="1" applyProtection="1"/>
    <xf numFmtId="176" fontId="2" fillId="0" borderId="39" xfId="2" applyNumberFormat="1" applyFill="1" applyBorder="1" applyAlignment="1" applyProtection="1">
      <alignment horizontal="right"/>
    </xf>
    <xf numFmtId="176" fontId="2" fillId="0" borderId="39" xfId="2" applyNumberFormat="1" applyBorder="1" applyAlignment="1" applyProtection="1">
      <alignment horizontal="right"/>
    </xf>
    <xf numFmtId="179" fontId="2" fillId="0" borderId="39" xfId="2" applyNumberFormat="1" applyBorder="1" applyAlignment="1" applyProtection="1">
      <alignment horizontal="right"/>
    </xf>
    <xf numFmtId="172" fontId="2" fillId="0" borderId="39" xfId="1" applyNumberFormat="1" applyFont="1" applyBorder="1" applyProtection="1"/>
    <xf numFmtId="164" fontId="2" fillId="0" borderId="26" xfId="2" applyBorder="1"/>
    <xf numFmtId="164" fontId="3" fillId="0" borderId="14" xfId="2" applyFont="1" applyBorder="1"/>
    <xf numFmtId="5" fontId="3" fillId="0" borderId="40" xfId="2" applyNumberFormat="1" applyFont="1" applyBorder="1" applyAlignment="1" applyProtection="1">
      <alignment horizontal="center"/>
    </xf>
    <xf numFmtId="5" fontId="3" fillId="0" borderId="41" xfId="2" applyNumberFormat="1" applyFont="1" applyBorder="1" applyAlignment="1" applyProtection="1">
      <alignment horizontal="center"/>
    </xf>
    <xf numFmtId="165" fontId="3" fillId="0" borderId="2" xfId="2" applyNumberFormat="1" applyFont="1" applyBorder="1" applyAlignment="1" applyProtection="1">
      <alignment horizontal="center"/>
    </xf>
    <xf numFmtId="165" fontId="3" fillId="0" borderId="42" xfId="2" applyNumberFormat="1" applyFont="1" applyBorder="1" applyAlignment="1" applyProtection="1">
      <alignment horizontal="center"/>
    </xf>
    <xf numFmtId="179" fontId="3" fillId="0" borderId="42" xfId="2" applyNumberFormat="1" applyFont="1" applyBorder="1" applyAlignment="1" applyProtection="1">
      <alignment horizontal="center"/>
    </xf>
    <xf numFmtId="164" fontId="3" fillId="2" borderId="43" xfId="2" applyFont="1" applyFill="1" applyBorder="1"/>
    <xf numFmtId="164" fontId="3" fillId="2" borderId="44" xfId="2" applyNumberFormat="1" applyFont="1" applyFill="1" applyBorder="1" applyAlignment="1" applyProtection="1">
      <alignment horizontal="left"/>
    </xf>
    <xf numFmtId="164" fontId="2" fillId="0" borderId="42" xfId="2" applyFont="1" applyBorder="1"/>
    <xf numFmtId="164" fontId="2" fillId="0" borderId="0" xfId="2" applyFill="1" applyBorder="1"/>
    <xf numFmtId="179" fontId="2" fillId="0" borderId="45" xfId="2" applyNumberFormat="1" applyBorder="1" applyAlignment="1" applyProtection="1">
      <alignment horizontal="right"/>
    </xf>
    <xf numFmtId="3" fontId="2" fillId="0" borderId="9" xfId="2" applyNumberFormat="1" applyBorder="1" applyProtection="1"/>
    <xf numFmtId="3" fontId="2" fillId="0" borderId="32" xfId="2" applyNumberFormat="1" applyBorder="1" applyProtection="1"/>
    <xf numFmtId="3" fontId="2" fillId="0" borderId="46" xfId="2" applyNumberFormat="1" applyBorder="1" applyProtection="1"/>
    <xf numFmtId="178" fontId="2" fillId="0" borderId="39" xfId="2" applyNumberFormat="1" applyBorder="1" applyAlignment="1" applyProtection="1">
      <alignment horizontal="right"/>
    </xf>
    <xf numFmtId="176" fontId="2" fillId="0" borderId="47" xfId="2" applyNumberFormat="1" applyFill="1" applyBorder="1" applyAlignment="1" applyProtection="1">
      <alignment horizontal="right"/>
    </xf>
    <xf numFmtId="5" fontId="2" fillId="0" borderId="45" xfId="1" applyNumberFormat="1" applyFont="1" applyBorder="1" applyProtection="1"/>
    <xf numFmtId="7" fontId="2" fillId="3" borderId="48" xfId="2" applyNumberFormat="1" applyFill="1" applyBorder="1" applyProtection="1"/>
    <xf numFmtId="7" fontId="2" fillId="3" borderId="12" xfId="2" applyNumberFormat="1" applyFill="1" applyBorder="1" applyProtection="1"/>
    <xf numFmtId="5" fontId="2" fillId="0" borderId="49" xfId="2" applyNumberFormat="1" applyFont="1" applyBorder="1" applyProtection="1"/>
    <xf numFmtId="5" fontId="2" fillId="1" borderId="12" xfId="2" applyNumberFormat="1" applyFont="1" applyFill="1" applyBorder="1" applyProtection="1"/>
    <xf numFmtId="7" fontId="2" fillId="3" borderId="6" xfId="2" applyNumberFormat="1" applyFill="1" applyBorder="1" applyProtection="1"/>
    <xf numFmtId="5" fontId="3" fillId="0" borderId="50" xfId="2" applyNumberFormat="1" applyFont="1" applyBorder="1" applyAlignment="1" applyProtection="1">
      <alignment horizontal="center"/>
    </xf>
    <xf numFmtId="5" fontId="3" fillId="0" borderId="51" xfId="2" applyNumberFormat="1" applyFont="1" applyBorder="1" applyAlignment="1" applyProtection="1">
      <alignment horizontal="center"/>
    </xf>
    <xf numFmtId="164" fontId="3" fillId="2" borderId="52" xfId="2" applyFont="1" applyFill="1" applyBorder="1"/>
    <xf numFmtId="4" fontId="3" fillId="0" borderId="40" xfId="2" applyNumberFormat="1" applyFont="1" applyBorder="1" applyAlignment="1" applyProtection="1">
      <alignment horizontal="center"/>
    </xf>
    <xf numFmtId="5" fontId="3" fillId="0" borderId="50" xfId="2" applyNumberFormat="1" applyFont="1" applyBorder="1"/>
    <xf numFmtId="164" fontId="2" fillId="3" borderId="53" xfId="2" applyFill="1" applyBorder="1"/>
    <xf numFmtId="164" fontId="3" fillId="0" borderId="0" xfId="3" applyNumberFormat="1" applyFont="1" applyBorder="1" applyAlignment="1" applyProtection="1"/>
    <xf numFmtId="164" fontId="3" fillId="0" borderId="54" xfId="2" applyNumberFormat="1" applyFont="1" applyBorder="1" applyAlignment="1" applyProtection="1">
      <alignment horizontal="center"/>
    </xf>
    <xf numFmtId="164" fontId="3" fillId="0" borderId="40" xfId="2" applyNumberFormat="1" applyFont="1" applyBorder="1" applyAlignment="1" applyProtection="1">
      <alignment horizontal="center"/>
    </xf>
    <xf numFmtId="165" fontId="3" fillId="0" borderId="55" xfId="2" applyNumberFormat="1" applyFont="1" applyBorder="1" applyAlignment="1" applyProtection="1">
      <alignment horizontal="center"/>
    </xf>
    <xf numFmtId="165" fontId="3" fillId="0" borderId="41" xfId="2" applyNumberFormat="1" applyFont="1" applyBorder="1" applyAlignment="1" applyProtection="1">
      <alignment horizontal="center"/>
    </xf>
    <xf numFmtId="4" fontId="3" fillId="0" borderId="41" xfId="2" applyNumberFormat="1" applyFont="1" applyBorder="1" applyAlignment="1" applyProtection="1">
      <alignment horizontal="center"/>
    </xf>
    <xf numFmtId="164" fontId="3" fillId="0" borderId="41" xfId="2" applyNumberFormat="1" applyFont="1" applyBorder="1" applyAlignment="1" applyProtection="1">
      <alignment horizontal="center"/>
    </xf>
    <xf numFmtId="164" fontId="2" fillId="2" borderId="56" xfId="2" applyNumberFormat="1" applyFont="1" applyFill="1" applyBorder="1" applyAlignment="1" applyProtection="1">
      <alignment horizontal="left" wrapText="1"/>
    </xf>
    <xf numFmtId="164" fontId="2" fillId="4" borderId="0" xfId="2" applyFill="1" applyBorder="1"/>
    <xf numFmtId="5" fontId="2" fillId="4" borderId="0" xfId="2" applyNumberFormat="1" applyFill="1" applyBorder="1"/>
    <xf numFmtId="3" fontId="2" fillId="0" borderId="57" xfId="2" applyNumberFormat="1" applyFill="1" applyBorder="1" applyProtection="1"/>
    <xf numFmtId="37" fontId="3" fillId="0" borderId="58" xfId="2" applyNumberFormat="1" applyFont="1" applyFill="1" applyBorder="1" applyAlignment="1" applyProtection="1">
      <alignment horizontal="right"/>
    </xf>
    <xf numFmtId="4" fontId="2" fillId="4" borderId="0" xfId="2" applyNumberFormat="1" applyFill="1" applyBorder="1"/>
    <xf numFmtId="164" fontId="4" fillId="4" borderId="0" xfId="2" applyFont="1" applyFill="1" applyBorder="1" applyAlignment="1">
      <alignment horizontal="left" wrapText="1"/>
    </xf>
    <xf numFmtId="5" fontId="3" fillId="4" borderId="0" xfId="1" applyNumberFormat="1" applyFont="1" applyFill="1" applyBorder="1" applyProtection="1"/>
    <xf numFmtId="3" fontId="2" fillId="0" borderId="19" xfId="2" applyNumberFormat="1" applyFill="1" applyBorder="1" applyProtection="1"/>
    <xf numFmtId="164" fontId="2" fillId="0" borderId="59" xfId="2" applyFont="1" applyBorder="1" applyAlignment="1" applyProtection="1">
      <alignment horizontal="left" wrapText="1"/>
    </xf>
    <xf numFmtId="3" fontId="2" fillId="0" borderId="60" xfId="2" applyNumberFormat="1" applyFill="1" applyBorder="1" applyProtection="1"/>
    <xf numFmtId="3" fontId="2" fillId="0" borderId="61" xfId="2" applyNumberFormat="1" applyFill="1" applyBorder="1" applyProtection="1"/>
    <xf numFmtId="2" fontId="2" fillId="0" borderId="28" xfId="2" applyNumberFormat="1" applyFill="1" applyBorder="1" applyProtection="1"/>
    <xf numFmtId="178" fontId="2" fillId="0" borderId="28" xfId="2" applyNumberFormat="1" applyBorder="1" applyProtection="1"/>
    <xf numFmtId="179" fontId="2" fillId="0" borderId="28" xfId="2" applyNumberFormat="1" applyBorder="1" applyAlignment="1" applyProtection="1">
      <alignment horizontal="right"/>
    </xf>
    <xf numFmtId="179" fontId="2" fillId="0" borderId="24" xfId="2" applyNumberFormat="1" applyBorder="1" applyAlignment="1" applyProtection="1">
      <alignment horizontal="right"/>
    </xf>
    <xf numFmtId="3" fontId="2" fillId="0" borderId="62" xfId="2" applyNumberFormat="1" applyFill="1" applyBorder="1" applyProtection="1"/>
    <xf numFmtId="164" fontId="2" fillId="1" borderId="0" xfId="2" applyFont="1" applyFill="1" applyBorder="1"/>
    <xf numFmtId="164" fontId="2" fillId="1" borderId="6" xfId="2" applyFont="1" applyFill="1" applyBorder="1"/>
    <xf numFmtId="164" fontId="2" fillId="2" borderId="56" xfId="2" applyNumberFormat="1" applyFont="1" applyFill="1" applyBorder="1" applyAlignment="1" applyProtection="1">
      <alignment horizontal="left"/>
    </xf>
    <xf numFmtId="2" fontId="2" fillId="0" borderId="63" xfId="2" applyNumberFormat="1" applyFill="1" applyBorder="1" applyProtection="1"/>
    <xf numFmtId="178" fontId="2" fillId="0" borderId="64" xfId="2" applyNumberFormat="1" applyBorder="1" applyProtection="1"/>
    <xf numFmtId="179" fontId="2" fillId="0" borderId="65" xfId="2" applyNumberFormat="1" applyBorder="1" applyAlignment="1" applyProtection="1">
      <alignment horizontal="right"/>
    </xf>
    <xf numFmtId="179" fontId="2" fillId="0" borderId="66" xfId="2" applyNumberFormat="1" applyBorder="1" applyAlignment="1" applyProtection="1">
      <alignment horizontal="right"/>
    </xf>
    <xf numFmtId="3" fontId="2" fillId="0" borderId="67" xfId="2" applyNumberFormat="1" applyBorder="1" applyProtection="1"/>
    <xf numFmtId="3" fontId="2" fillId="0" borderId="65" xfId="2" applyNumberFormat="1" applyBorder="1" applyProtection="1"/>
    <xf numFmtId="172" fontId="2" fillId="0" borderId="65" xfId="1" applyNumberFormat="1" applyFont="1" applyBorder="1" applyProtection="1"/>
    <xf numFmtId="2" fontId="2" fillId="0" borderId="9" xfId="2" applyNumberFormat="1" applyFill="1" applyBorder="1" applyProtection="1"/>
    <xf numFmtId="178" fontId="2" fillId="0" borderId="9" xfId="2" applyNumberFormat="1" applyBorder="1" applyProtection="1"/>
    <xf numFmtId="179" fontId="2" fillId="0" borderId="9" xfId="2" applyNumberFormat="1" applyBorder="1" applyAlignment="1" applyProtection="1">
      <alignment horizontal="right"/>
    </xf>
    <xf numFmtId="179" fontId="2" fillId="0" borderId="10" xfId="2" applyNumberFormat="1" applyBorder="1" applyAlignment="1" applyProtection="1">
      <alignment horizontal="right"/>
    </xf>
    <xf numFmtId="180" fontId="2" fillId="0" borderId="38" xfId="2" applyNumberFormat="1" applyFill="1" applyBorder="1" applyAlignment="1" applyProtection="1">
      <alignment horizontal="right"/>
    </xf>
    <xf numFmtId="5" fontId="2" fillId="0" borderId="66" xfId="1" applyNumberFormat="1" applyFont="1" applyBorder="1" applyProtection="1"/>
    <xf numFmtId="164" fontId="3" fillId="0" borderId="13" xfId="2" applyNumberFormat="1" applyFont="1" applyFill="1" applyBorder="1" applyAlignment="1" applyProtection="1">
      <alignment horizontal="left"/>
    </xf>
    <xf numFmtId="164" fontId="2" fillId="4" borderId="0" xfId="2" applyFill="1" applyBorder="1" applyAlignment="1">
      <alignment horizontal="right"/>
    </xf>
    <xf numFmtId="4" fontId="3" fillId="4" borderId="0" xfId="2" applyNumberFormat="1" applyFont="1" applyFill="1" applyBorder="1" applyAlignment="1">
      <alignment horizontal="centerContinuous"/>
    </xf>
    <xf numFmtId="5" fontId="3" fillId="4" borderId="0" xfId="2" applyNumberFormat="1" applyFont="1" applyFill="1" applyBorder="1"/>
    <xf numFmtId="0" fontId="0" fillId="4" borderId="0" xfId="0" applyFill="1" applyAlignment="1"/>
    <xf numFmtId="4" fontId="3" fillId="4" borderId="0" xfId="2" applyNumberFormat="1" applyFont="1" applyFill="1" applyBorder="1" applyAlignment="1" applyProtection="1">
      <alignment horizontal="center"/>
    </xf>
    <xf numFmtId="5" fontId="3" fillId="4" borderId="0" xfId="2" applyNumberFormat="1" applyFont="1" applyFill="1" applyBorder="1" applyAlignment="1" applyProtection="1">
      <alignment horizontal="center"/>
    </xf>
    <xf numFmtId="164" fontId="4" fillId="4" borderId="0" xfId="2" applyFont="1" applyFill="1" applyBorder="1" applyAlignment="1" applyProtection="1">
      <alignment horizontal="left"/>
    </xf>
    <xf numFmtId="164" fontId="2" fillId="4" borderId="0" xfId="2" applyFill="1" applyBorder="1" applyAlignment="1" applyProtection="1">
      <alignment horizontal="left"/>
    </xf>
    <xf numFmtId="5" fontId="2" fillId="4" borderId="0" xfId="2" applyNumberFormat="1" applyFill="1" applyBorder="1" applyProtection="1"/>
    <xf numFmtId="37" fontId="2" fillId="4" borderId="0" xfId="2" applyNumberFormat="1" applyFill="1" applyBorder="1" applyProtection="1"/>
    <xf numFmtId="7" fontId="2" fillId="4" borderId="0" xfId="2" applyNumberFormat="1" applyFill="1" applyBorder="1" applyProtection="1"/>
    <xf numFmtId="5" fontId="2" fillId="4" borderId="0" xfId="2" applyNumberFormat="1" applyFont="1" applyFill="1" applyBorder="1" applyProtection="1"/>
    <xf numFmtId="170" fontId="2" fillId="4" borderId="0" xfId="2" applyNumberFormat="1" applyFill="1" applyBorder="1" applyProtection="1"/>
    <xf numFmtId="3" fontId="2" fillId="4" borderId="0" xfId="2" applyNumberFormat="1" applyFill="1" applyBorder="1" applyProtection="1"/>
    <xf numFmtId="37" fontId="2" fillId="4" borderId="0" xfId="1" applyNumberFormat="1" applyFont="1" applyFill="1" applyBorder="1" applyProtection="1"/>
    <xf numFmtId="170" fontId="2" fillId="4" borderId="0" xfId="2" applyNumberFormat="1" applyFont="1" applyFill="1" applyBorder="1" applyProtection="1"/>
    <xf numFmtId="5" fontId="2" fillId="4" borderId="0" xfId="1" applyNumberFormat="1" applyFont="1" applyFill="1" applyBorder="1" applyProtection="1"/>
    <xf numFmtId="164" fontId="2" fillId="4" borderId="0" xfId="2" applyNumberFormat="1" applyFill="1" applyBorder="1" applyAlignment="1" applyProtection="1">
      <alignment horizontal="left"/>
    </xf>
    <xf numFmtId="176" fontId="2" fillId="4" borderId="0" xfId="2" applyNumberFormat="1" applyFill="1" applyBorder="1" applyAlignment="1" applyProtection="1">
      <alignment horizontal="right"/>
    </xf>
    <xf numFmtId="5" fontId="2" fillId="4" borderId="0" xfId="2" applyNumberFormat="1" applyFill="1" applyBorder="1" applyAlignment="1" applyProtection="1">
      <alignment horizontal="right"/>
    </xf>
    <xf numFmtId="5" fontId="2" fillId="4" borderId="0" xfId="2" applyNumberFormat="1" applyFill="1" applyBorder="1" applyAlignment="1" applyProtection="1"/>
    <xf numFmtId="164" fontId="3" fillId="4" borderId="0" xfId="2" applyFont="1" applyFill="1" applyBorder="1" applyAlignment="1" applyProtection="1">
      <alignment horizontal="left"/>
    </xf>
    <xf numFmtId="164" fontId="3" fillId="4" borderId="0" xfId="2" applyNumberFormat="1" applyFont="1" applyFill="1" applyBorder="1" applyAlignment="1" applyProtection="1">
      <alignment horizontal="left"/>
    </xf>
    <xf numFmtId="165" fontId="3" fillId="4" borderId="0" xfId="2" applyNumberFormat="1" applyFont="1" applyFill="1" applyBorder="1" applyAlignment="1" applyProtection="1">
      <alignment horizontal="center"/>
    </xf>
    <xf numFmtId="179" fontId="3" fillId="4" borderId="0" xfId="2" applyNumberFormat="1" applyFont="1" applyFill="1" applyBorder="1" applyAlignment="1" applyProtection="1">
      <alignment horizontal="center"/>
    </xf>
    <xf numFmtId="7" fontId="3" fillId="4" borderId="0" xfId="2" applyNumberFormat="1" applyFont="1" applyFill="1" applyBorder="1" applyAlignment="1" applyProtection="1">
      <alignment horizontal="center"/>
    </xf>
    <xf numFmtId="37" fontId="3" fillId="4" borderId="0" xfId="1" applyNumberFormat="1" applyFont="1" applyFill="1" applyBorder="1" applyProtection="1"/>
    <xf numFmtId="164" fontId="2" fillId="0" borderId="27" xfId="2" applyFont="1" applyBorder="1" applyAlignment="1" applyProtection="1">
      <alignment horizontal="left" wrapText="1"/>
    </xf>
    <xf numFmtId="164" fontId="2" fillId="0" borderId="27" xfId="2" applyBorder="1" applyAlignment="1" applyProtection="1">
      <alignment horizontal="left" wrapText="1"/>
    </xf>
    <xf numFmtId="164" fontId="3" fillId="0" borderId="40" xfId="2" applyNumberFormat="1" applyFont="1" applyFill="1" applyBorder="1" applyAlignment="1" applyProtection="1">
      <alignment horizontal="center"/>
    </xf>
    <xf numFmtId="178" fontId="3" fillId="0" borderId="40" xfId="2" applyNumberFormat="1" applyFont="1" applyFill="1" applyBorder="1" applyAlignment="1" applyProtection="1">
      <alignment horizontal="center"/>
    </xf>
    <xf numFmtId="2" fontId="2" fillId="0" borderId="19" xfId="2" applyNumberFormat="1" applyFill="1" applyBorder="1" applyProtection="1"/>
    <xf numFmtId="2" fontId="2" fillId="0" borderId="19" xfId="2" applyNumberFormat="1" applyFont="1" applyFill="1" applyBorder="1" applyProtection="1"/>
    <xf numFmtId="2" fontId="2" fillId="0" borderId="3" xfId="2" applyNumberFormat="1" applyFont="1" applyFill="1" applyBorder="1" applyProtection="1"/>
    <xf numFmtId="2" fontId="2" fillId="0" borderId="25" xfId="2" applyNumberFormat="1" applyFill="1" applyBorder="1" applyProtection="1"/>
    <xf numFmtId="2" fontId="2" fillId="0" borderId="68" xfId="2" applyNumberFormat="1" applyFill="1" applyBorder="1" applyProtection="1"/>
    <xf numFmtId="2" fontId="2" fillId="0" borderId="25" xfId="2" applyNumberFormat="1" applyFont="1" applyFill="1" applyBorder="1" applyProtection="1"/>
    <xf numFmtId="2" fontId="2" fillId="0" borderId="34" xfId="2" applyNumberFormat="1" applyFill="1" applyBorder="1" applyAlignment="1" applyProtection="1">
      <alignment horizontal="right"/>
    </xf>
    <xf numFmtId="2" fontId="2" fillId="0" borderId="33" xfId="2" applyNumberFormat="1" applyFill="1" applyBorder="1" applyAlignment="1" applyProtection="1">
      <alignment horizontal="right"/>
    </xf>
    <xf numFmtId="2" fontId="2" fillId="0" borderId="19" xfId="2" applyNumberFormat="1" applyFill="1" applyBorder="1" applyAlignment="1" applyProtection="1">
      <alignment horizontal="right"/>
    </xf>
    <xf numFmtId="2" fontId="2" fillId="0" borderId="3" xfId="2" applyNumberFormat="1" applyFill="1" applyBorder="1" applyAlignment="1" applyProtection="1">
      <alignment horizontal="right"/>
    </xf>
    <xf numFmtId="2" fontId="2" fillId="0" borderId="62" xfId="2" applyNumberFormat="1" applyFill="1" applyBorder="1" applyAlignment="1" applyProtection="1">
      <alignment horizontal="right"/>
    </xf>
    <xf numFmtId="2" fontId="2" fillId="0" borderId="28" xfId="2" applyNumberFormat="1" applyFill="1" applyBorder="1" applyAlignment="1" applyProtection="1">
      <alignment horizontal="right"/>
    </xf>
    <xf numFmtId="180" fontId="2" fillId="0" borderId="67" xfId="2" applyNumberFormat="1" applyFill="1" applyBorder="1" applyAlignment="1" applyProtection="1">
      <alignment horizontal="right"/>
    </xf>
    <xf numFmtId="176" fontId="2" fillId="0" borderId="65" xfId="2" applyNumberFormat="1" applyFill="1" applyBorder="1" applyAlignment="1" applyProtection="1">
      <alignment horizontal="right"/>
    </xf>
    <xf numFmtId="164" fontId="4" fillId="4" borderId="0" xfId="2" applyFont="1" applyFill="1" applyBorder="1" applyAlignment="1">
      <alignment horizontal="left" wrapText="1"/>
    </xf>
    <xf numFmtId="164" fontId="2" fillId="0" borderId="0" xfId="2" applyFill="1" applyBorder="1" applyAlignment="1">
      <alignment horizontal="left" wrapText="1"/>
    </xf>
    <xf numFmtId="164" fontId="2" fillId="0" borderId="14" xfId="2" applyFill="1" applyBorder="1" applyAlignment="1">
      <alignment horizontal="left" wrapText="1"/>
    </xf>
    <xf numFmtId="164" fontId="3" fillId="0" borderId="69" xfId="2" applyFont="1" applyBorder="1" applyAlignment="1">
      <alignment horizontal="center"/>
    </xf>
    <xf numFmtId="164" fontId="3" fillId="0" borderId="70" xfId="2" applyFont="1" applyBorder="1" applyAlignment="1">
      <alignment horizontal="center"/>
    </xf>
    <xf numFmtId="164" fontId="3" fillId="0" borderId="71" xfId="3" applyNumberFormat="1" applyFont="1" applyBorder="1" applyAlignment="1" applyProtection="1">
      <alignment horizontal="center"/>
    </xf>
    <xf numFmtId="164" fontId="3" fillId="0" borderId="70" xfId="3" applyNumberFormat="1" applyFont="1" applyBorder="1" applyAlignment="1" applyProtection="1">
      <alignment horizontal="center"/>
    </xf>
    <xf numFmtId="164" fontId="3" fillId="0" borderId="72" xfId="3" applyNumberFormat="1" applyFont="1" applyBorder="1" applyAlignment="1" applyProtection="1">
      <alignment horizontal="center"/>
    </xf>
    <xf numFmtId="164" fontId="4" fillId="4" borderId="0" xfId="2" applyNumberFormat="1" applyFont="1" applyFill="1" applyBorder="1" applyAlignment="1" applyProtection="1">
      <alignment horizontal="left" wrapText="1"/>
    </xf>
    <xf numFmtId="164" fontId="4" fillId="4" borderId="0" xfId="2" applyFont="1" applyFill="1" applyBorder="1" applyAlignment="1">
      <alignment wrapText="1"/>
    </xf>
    <xf numFmtId="0" fontId="0" fillId="4" borderId="0" xfId="0" applyFill="1" applyAlignment="1"/>
  </cellXfs>
  <cellStyles count="4">
    <cellStyle name="Comma" xfId="1" builtinId="3"/>
    <cellStyle name="Normal" xfId="0" builtinId="0"/>
    <cellStyle name="Normal_CHP ex of burden estimate_v5" xfId="2"/>
    <cellStyle name="Normal_GPP_burden estimate_v5"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9">
    <pageSetUpPr fitToPage="1"/>
  </sheetPr>
  <dimension ref="A1:AP56"/>
  <sheetViews>
    <sheetView tabSelected="1" topLeftCell="B1" zoomScaleNormal="100" workbookViewId="0">
      <selection activeCell="C27" sqref="C27"/>
    </sheetView>
  </sheetViews>
  <sheetFormatPr defaultColWidth="8.42578125" defaultRowHeight="10.5"/>
  <cols>
    <col min="1" max="1" width="41.85546875" style="14" customWidth="1"/>
    <col min="2" max="2" width="8.7109375" style="15" customWidth="1"/>
    <col min="3" max="3" width="12.85546875" style="15" bestFit="1" customWidth="1"/>
    <col min="4" max="4" width="9.85546875" style="15" bestFit="1" customWidth="1"/>
    <col min="5" max="5" width="9.5703125" style="15" bestFit="1" customWidth="1"/>
    <col min="6" max="6" width="10" style="15" customWidth="1"/>
    <col min="7" max="7" width="9.140625" style="17" customWidth="1"/>
    <col min="8" max="8" width="7.42578125" style="17" customWidth="1"/>
    <col min="9" max="9" width="12" style="17" bestFit="1" customWidth="1"/>
    <col min="10" max="10" width="10.7109375" style="15" customWidth="1"/>
    <col min="11" max="11" width="11.28515625" style="19" customWidth="1"/>
    <col min="12" max="12" width="10.28515625" style="17" customWidth="1"/>
    <col min="13" max="16384" width="8.42578125" style="15"/>
  </cols>
  <sheetData>
    <row r="1" spans="1:28" ht="13.5" customHeight="1" thickBot="1">
      <c r="A1" s="129"/>
      <c r="B1" s="222" t="s">
        <v>4</v>
      </c>
      <c r="C1" s="223"/>
      <c r="D1" s="223"/>
      <c r="E1" s="223"/>
      <c r="F1" s="223"/>
      <c r="G1" s="223"/>
      <c r="H1" s="223"/>
      <c r="I1" s="224" t="s">
        <v>5</v>
      </c>
      <c r="J1" s="225"/>
      <c r="K1" s="225"/>
      <c r="L1" s="226"/>
      <c r="M1" s="133"/>
      <c r="N1" s="133"/>
    </row>
    <row r="2" spans="1:28" ht="11.25" thickTop="1">
      <c r="A2" s="111"/>
      <c r="B2" s="203" t="s">
        <v>6</v>
      </c>
      <c r="C2" s="203" t="s">
        <v>7</v>
      </c>
      <c r="D2" s="203" t="s">
        <v>8</v>
      </c>
      <c r="E2" s="135" t="s">
        <v>25</v>
      </c>
      <c r="F2" s="106" t="s">
        <v>9</v>
      </c>
      <c r="G2" s="106" t="s">
        <v>10</v>
      </c>
      <c r="H2" s="131"/>
      <c r="I2" s="134" t="s">
        <v>26</v>
      </c>
      <c r="J2" s="135"/>
      <c r="K2" s="130" t="s">
        <v>15</v>
      </c>
      <c r="L2" s="127" t="s">
        <v>16</v>
      </c>
    </row>
    <row r="3" spans="1:28">
      <c r="A3" s="111"/>
      <c r="B3" s="204">
        <v>93</v>
      </c>
      <c r="C3" s="204">
        <v>78</v>
      </c>
      <c r="D3" s="204">
        <v>52.5</v>
      </c>
      <c r="E3" s="135" t="s">
        <v>11</v>
      </c>
      <c r="F3" s="106" t="s">
        <v>12</v>
      </c>
      <c r="G3" s="106" t="s">
        <v>13</v>
      </c>
      <c r="H3" s="127" t="s">
        <v>14</v>
      </c>
      <c r="I3" s="134" t="s">
        <v>27</v>
      </c>
      <c r="J3" s="135" t="s">
        <v>30</v>
      </c>
      <c r="K3" s="130" t="s">
        <v>16</v>
      </c>
      <c r="L3" s="127" t="s">
        <v>12</v>
      </c>
    </row>
    <row r="4" spans="1:28" s="22" customFormat="1" ht="11.25" thickBot="1">
      <c r="A4" s="112" t="s">
        <v>17</v>
      </c>
      <c r="B4" s="139" t="s">
        <v>31</v>
      </c>
      <c r="C4" s="139" t="s">
        <v>31</v>
      </c>
      <c r="D4" s="139" t="s">
        <v>31</v>
      </c>
      <c r="E4" s="139" t="s">
        <v>18</v>
      </c>
      <c r="F4" s="107" t="s">
        <v>18</v>
      </c>
      <c r="G4" s="107" t="s">
        <v>19</v>
      </c>
      <c r="H4" s="128" t="s">
        <v>19</v>
      </c>
      <c r="I4" s="136" t="s">
        <v>20</v>
      </c>
      <c r="J4" s="137" t="s">
        <v>18</v>
      </c>
      <c r="K4" s="138" t="s">
        <v>21</v>
      </c>
      <c r="L4" s="128" t="s">
        <v>18</v>
      </c>
      <c r="M4" s="15"/>
      <c r="N4" s="15"/>
      <c r="O4" s="15"/>
      <c r="P4" s="15"/>
      <c r="Q4" s="15"/>
      <c r="R4" s="15"/>
      <c r="S4" s="15"/>
      <c r="T4" s="15"/>
      <c r="U4" s="15"/>
      <c r="V4" s="15"/>
      <c r="W4" s="15"/>
      <c r="X4" s="15"/>
      <c r="Y4" s="15"/>
      <c r="Z4" s="15"/>
      <c r="AA4" s="15"/>
      <c r="AB4" s="15"/>
    </row>
    <row r="5" spans="1:28" s="16" customFormat="1">
      <c r="A5" s="23" t="s">
        <v>22</v>
      </c>
      <c r="B5" s="24"/>
      <c r="C5" s="24"/>
      <c r="D5" s="25"/>
      <c r="E5" s="24"/>
      <c r="F5" s="24"/>
      <c r="G5" s="24"/>
      <c r="H5" s="26"/>
      <c r="I5" s="132"/>
      <c r="J5" s="132"/>
      <c r="K5" s="27"/>
      <c r="L5" s="122"/>
      <c r="M5" s="15"/>
      <c r="N5" s="15"/>
      <c r="O5" s="15"/>
      <c r="P5" s="15"/>
      <c r="Q5" s="15"/>
      <c r="R5" s="15"/>
      <c r="S5" s="15"/>
      <c r="T5" s="15"/>
      <c r="U5" s="15"/>
      <c r="V5" s="15"/>
      <c r="W5" s="15"/>
      <c r="X5" s="15"/>
      <c r="Y5" s="15"/>
      <c r="Z5" s="15"/>
      <c r="AA5" s="15"/>
      <c r="AB5" s="15"/>
    </row>
    <row r="6" spans="1:28" s="16" customFormat="1">
      <c r="A6" s="28" t="s">
        <v>32</v>
      </c>
      <c r="B6" s="29"/>
      <c r="C6" s="29"/>
      <c r="D6" s="30"/>
      <c r="E6" s="29"/>
      <c r="F6" s="29"/>
      <c r="G6" s="29"/>
      <c r="H6" s="31"/>
      <c r="I6" s="29"/>
      <c r="J6" s="29"/>
      <c r="K6" s="32"/>
      <c r="L6" s="123"/>
      <c r="M6" s="15"/>
      <c r="N6" s="15"/>
      <c r="O6" s="15"/>
      <c r="P6" s="15"/>
      <c r="Q6" s="15"/>
      <c r="R6" s="15"/>
      <c r="S6" s="15"/>
      <c r="T6" s="15"/>
      <c r="U6" s="15"/>
      <c r="V6" s="15"/>
      <c r="W6" s="15"/>
      <c r="X6" s="15"/>
      <c r="Y6" s="15"/>
      <c r="Z6" s="15"/>
      <c r="AA6" s="15"/>
      <c r="AB6" s="15"/>
    </row>
    <row r="7" spans="1:28">
      <c r="A7" s="33" t="s">
        <v>28</v>
      </c>
      <c r="B7" s="205">
        <v>0</v>
      </c>
      <c r="C7" s="34">
        <v>0.08</v>
      </c>
      <c r="D7" s="34">
        <v>0</v>
      </c>
      <c r="E7" s="34">
        <f>SUM(B7:D7)</f>
        <v>0.08</v>
      </c>
      <c r="F7" s="35">
        <f>$B$3*B7+$C$3*C7+$D$3*D7</f>
        <v>6.24</v>
      </c>
      <c r="G7" s="36">
        <v>0</v>
      </c>
      <c r="H7" s="37">
        <v>0</v>
      </c>
      <c r="I7" s="148">
        <v>2</v>
      </c>
      <c r="J7" s="38">
        <v>1</v>
      </c>
      <c r="K7" s="3">
        <f>E7*I7*J7</f>
        <v>0.16</v>
      </c>
      <c r="L7" s="124">
        <f>F7*I7*J7+G7+H7</f>
        <v>12.48</v>
      </c>
    </row>
    <row r="8" spans="1:28" s="41" customFormat="1">
      <c r="A8" s="39" t="s">
        <v>56</v>
      </c>
      <c r="B8" s="206">
        <v>0</v>
      </c>
      <c r="C8" s="207">
        <v>0.08</v>
      </c>
      <c r="D8" s="207">
        <v>0</v>
      </c>
      <c r="E8" s="34">
        <f>SUM(B8:D8)</f>
        <v>0.08</v>
      </c>
      <c r="F8" s="35">
        <f>$B$3*B8+$C$3*C8+$D$3*D8</f>
        <v>6.24</v>
      </c>
      <c r="G8" s="36">
        <v>0</v>
      </c>
      <c r="H8" s="40">
        <v>0</v>
      </c>
      <c r="I8" s="148">
        <v>2</v>
      </c>
      <c r="J8" s="38">
        <v>1</v>
      </c>
      <c r="K8" s="3">
        <f>E8*I8*J8</f>
        <v>0.16</v>
      </c>
      <c r="L8" s="124">
        <f>F8*I8*J8+G8+H8</f>
        <v>12.48</v>
      </c>
    </row>
    <row r="9" spans="1:28" s="41" customFormat="1">
      <c r="A9" s="39" t="s">
        <v>33</v>
      </c>
      <c r="B9" s="42"/>
      <c r="C9" s="42"/>
      <c r="D9" s="42"/>
      <c r="E9" s="42"/>
      <c r="F9" s="43"/>
      <c r="G9" s="44"/>
      <c r="H9" s="45"/>
      <c r="I9" s="46"/>
      <c r="J9" s="47"/>
      <c r="K9" s="12"/>
      <c r="L9" s="125"/>
    </row>
    <row r="10" spans="1:28" s="41" customFormat="1">
      <c r="A10" s="39" t="s">
        <v>28</v>
      </c>
      <c r="B10" s="206">
        <v>0</v>
      </c>
      <c r="C10" s="207">
        <v>0.08</v>
      </c>
      <c r="D10" s="207">
        <v>0</v>
      </c>
      <c r="E10" s="34">
        <f>SUM(B10:D10)</f>
        <v>0.08</v>
      </c>
      <c r="F10" s="35">
        <f>$B$3*B10+$C$3*C10+$D$3*D10</f>
        <v>6.24</v>
      </c>
      <c r="G10" s="36">
        <v>0</v>
      </c>
      <c r="H10" s="40">
        <v>0</v>
      </c>
      <c r="I10" s="148">
        <v>30</v>
      </c>
      <c r="J10" s="38">
        <v>1</v>
      </c>
      <c r="K10" s="3">
        <f>E10*I10*J10</f>
        <v>2.4</v>
      </c>
      <c r="L10" s="124">
        <f>F10*I10*J10+G10+H10</f>
        <v>187.20000000000002</v>
      </c>
    </row>
    <row r="11" spans="1:28" s="41" customFormat="1">
      <c r="A11" s="39" t="s">
        <v>56</v>
      </c>
      <c r="B11" s="206">
        <v>0</v>
      </c>
      <c r="C11" s="207">
        <v>0.08</v>
      </c>
      <c r="D11" s="207">
        <v>0</v>
      </c>
      <c r="E11" s="34">
        <f>SUM(B11:D11)</f>
        <v>0.08</v>
      </c>
      <c r="F11" s="35">
        <f>$B$3*B11+$C$3*C11+$D$3*D11</f>
        <v>6.24</v>
      </c>
      <c r="G11" s="36">
        <v>0</v>
      </c>
      <c r="H11" s="40">
        <v>0</v>
      </c>
      <c r="I11" s="148">
        <v>30</v>
      </c>
      <c r="J11" s="38">
        <v>1</v>
      </c>
      <c r="K11" s="3">
        <f>E11*I11*J11</f>
        <v>2.4</v>
      </c>
      <c r="L11" s="124">
        <f>F11*I11*J11+G11+H11</f>
        <v>187.20000000000002</v>
      </c>
    </row>
    <row r="12" spans="1:28" s="56" customFormat="1" ht="11.25" thickBot="1">
      <c r="A12" s="48" t="s">
        <v>23</v>
      </c>
      <c r="B12" s="49"/>
      <c r="C12" s="50"/>
      <c r="D12" s="50"/>
      <c r="E12" s="51"/>
      <c r="F12" s="52"/>
      <c r="G12" s="53"/>
      <c r="H12" s="53"/>
      <c r="I12" s="54"/>
      <c r="J12" s="55"/>
      <c r="K12" s="1">
        <f>SUM(K7,K8,K10,K11)</f>
        <v>5.1199999999999992</v>
      </c>
      <c r="L12" s="13">
        <f>SUM(L7,L8,L10,L11)</f>
        <v>399.36</v>
      </c>
      <c r="M12" s="41"/>
      <c r="N12" s="41"/>
      <c r="O12" s="41"/>
      <c r="P12" s="41"/>
      <c r="Q12" s="41"/>
      <c r="R12" s="41"/>
      <c r="S12" s="41"/>
      <c r="T12" s="41"/>
      <c r="U12" s="41"/>
      <c r="V12" s="41"/>
      <c r="W12" s="41"/>
      <c r="X12" s="41"/>
      <c r="Y12" s="41"/>
      <c r="Z12" s="41"/>
      <c r="AA12" s="41"/>
      <c r="AB12" s="41"/>
    </row>
    <row r="13" spans="1:28" s="22" customFormat="1" ht="11.25" thickBot="1">
      <c r="A13" s="57" t="s">
        <v>34</v>
      </c>
      <c r="B13" s="58"/>
      <c r="C13" s="58"/>
      <c r="D13" s="59"/>
      <c r="E13" s="58"/>
      <c r="F13" s="60"/>
      <c r="G13" s="61"/>
      <c r="H13" s="62"/>
      <c r="I13" s="61"/>
      <c r="J13" s="61"/>
      <c r="K13" s="63"/>
      <c r="L13" s="126"/>
      <c r="M13" s="15"/>
      <c r="N13" s="15"/>
      <c r="O13" s="15"/>
      <c r="P13" s="15"/>
      <c r="Q13" s="15"/>
      <c r="R13" s="15"/>
      <c r="S13" s="15"/>
      <c r="T13" s="15"/>
      <c r="U13" s="15"/>
      <c r="V13" s="15"/>
      <c r="W13" s="15"/>
      <c r="X13" s="15"/>
      <c r="Y13" s="15"/>
      <c r="Z13" s="15"/>
      <c r="AA13" s="15"/>
      <c r="AB13" s="15"/>
    </row>
    <row r="14" spans="1:28" s="16" customFormat="1" ht="14.25">
      <c r="A14" s="88" t="s">
        <v>38</v>
      </c>
      <c r="B14" s="208">
        <v>0</v>
      </c>
      <c r="C14" s="209">
        <v>0.08</v>
      </c>
      <c r="D14" s="208">
        <v>0</v>
      </c>
      <c r="E14" s="34">
        <f>SUM(B14:D14)</f>
        <v>0.08</v>
      </c>
      <c r="F14" s="35">
        <f>$B$3*B14+$C$3*C14+$D$3*D14</f>
        <v>6.24</v>
      </c>
      <c r="G14" s="64">
        <v>0</v>
      </c>
      <c r="H14" s="65">
        <v>0</v>
      </c>
      <c r="I14" s="143">
        <v>480</v>
      </c>
      <c r="J14" s="66">
        <v>1</v>
      </c>
      <c r="K14" s="3">
        <f>E14*I14*J14</f>
        <v>38.4</v>
      </c>
      <c r="L14" s="124">
        <f>F14*I14*J14+G14+H14</f>
        <v>2995.2000000000003</v>
      </c>
      <c r="M14" s="15"/>
      <c r="N14" s="15"/>
      <c r="O14" s="15"/>
      <c r="P14" s="15"/>
      <c r="Q14" s="15"/>
      <c r="R14" s="15"/>
      <c r="S14" s="15"/>
      <c r="T14" s="15"/>
      <c r="U14" s="15"/>
      <c r="V14" s="15"/>
      <c r="W14" s="15"/>
      <c r="X14" s="15"/>
      <c r="Y14" s="15"/>
      <c r="Z14" s="15"/>
      <c r="AA14" s="15"/>
      <c r="AB14" s="15"/>
    </row>
    <row r="15" spans="1:28">
      <c r="A15" s="68" t="s">
        <v>35</v>
      </c>
      <c r="B15" s="208">
        <v>0</v>
      </c>
      <c r="C15" s="209">
        <v>1</v>
      </c>
      <c r="D15" s="210">
        <v>0</v>
      </c>
      <c r="E15" s="34">
        <f>SUM(B15:D15)</f>
        <v>1</v>
      </c>
      <c r="F15" s="35">
        <f>$B$3*B15+$C$3*C15+$D$3*D15</f>
        <v>78</v>
      </c>
      <c r="G15" s="64">
        <v>0</v>
      </c>
      <c r="H15" s="67">
        <v>0</v>
      </c>
      <c r="I15" s="143">
        <v>480</v>
      </c>
      <c r="J15" s="69">
        <v>1</v>
      </c>
      <c r="K15" s="3">
        <f>E15*I15*J15</f>
        <v>480</v>
      </c>
      <c r="L15" s="124">
        <f>F15*I15*J15+G15+H15</f>
        <v>37440</v>
      </c>
    </row>
    <row r="16" spans="1:28" s="41" customFormat="1" ht="21">
      <c r="A16" s="149" t="s">
        <v>40</v>
      </c>
      <c r="B16" s="208">
        <v>0</v>
      </c>
      <c r="C16" s="209">
        <v>1</v>
      </c>
      <c r="D16" s="210">
        <v>0</v>
      </c>
      <c r="E16" s="34">
        <f>SUM(B16:D16)</f>
        <v>1</v>
      </c>
      <c r="F16" s="35">
        <f>$B$3*B16+$C$3*C16+$D$3*D16</f>
        <v>78</v>
      </c>
      <c r="G16" s="64">
        <v>0</v>
      </c>
      <c r="H16" s="67">
        <v>0</v>
      </c>
      <c r="I16" s="143">
        <v>480</v>
      </c>
      <c r="J16" s="66">
        <v>1</v>
      </c>
      <c r="K16" s="3">
        <f>E16*I16*J16</f>
        <v>480</v>
      </c>
      <c r="L16" s="124">
        <f>F16*I16*J16+G16+H16</f>
        <v>37440</v>
      </c>
    </row>
    <row r="17" spans="1:28" s="77" customFormat="1" ht="11.25" thickBot="1">
      <c r="A17" s="70" t="s">
        <v>23</v>
      </c>
      <c r="B17" s="71"/>
      <c r="C17" s="72"/>
      <c r="D17" s="72"/>
      <c r="E17" s="73"/>
      <c r="F17" s="74"/>
      <c r="G17" s="75"/>
      <c r="H17" s="75"/>
      <c r="I17" s="76"/>
      <c r="J17" s="55"/>
      <c r="K17" s="4">
        <f>SUM(K14:K16)</f>
        <v>998.4</v>
      </c>
      <c r="L17" s="5">
        <f>SUM(L14:L16)</f>
        <v>77875.199999999997</v>
      </c>
      <c r="M17" s="41"/>
      <c r="N17" s="41"/>
      <c r="O17" s="41"/>
      <c r="P17" s="41"/>
      <c r="Q17" s="41"/>
      <c r="R17" s="41"/>
      <c r="S17" s="41"/>
      <c r="T17" s="41"/>
      <c r="U17" s="41"/>
      <c r="V17" s="41"/>
      <c r="W17" s="41"/>
      <c r="X17" s="41"/>
      <c r="Y17" s="41"/>
      <c r="Z17" s="41"/>
      <c r="AA17" s="41"/>
      <c r="AB17" s="41"/>
    </row>
    <row r="18" spans="1:28" s="41" customFormat="1" ht="11.25" thickBot="1">
      <c r="A18" s="173" t="s">
        <v>36</v>
      </c>
      <c r="B18" s="78"/>
      <c r="C18" s="79"/>
      <c r="D18" s="79"/>
      <c r="E18" s="79"/>
      <c r="F18" s="80"/>
      <c r="G18" s="81"/>
      <c r="H18" s="82"/>
      <c r="I18" s="83"/>
      <c r="J18" s="83"/>
      <c r="K18" s="84"/>
      <c r="L18" s="6"/>
    </row>
    <row r="19" spans="1:28" s="41" customFormat="1" ht="24.75">
      <c r="A19" s="140" t="s">
        <v>39</v>
      </c>
      <c r="B19" s="211">
        <v>0</v>
      </c>
      <c r="C19" s="212">
        <v>0.08</v>
      </c>
      <c r="D19" s="212">
        <v>0</v>
      </c>
      <c r="E19" s="34">
        <f>SUM(B19:D19)</f>
        <v>0.08</v>
      </c>
      <c r="F19" s="35">
        <f>$B$3*B19+$C$3*C19+$D$3*D19</f>
        <v>6.24</v>
      </c>
      <c r="G19" s="85">
        <v>0</v>
      </c>
      <c r="H19" s="86">
        <v>0</v>
      </c>
      <c r="I19" s="150">
        <v>51</v>
      </c>
      <c r="J19" s="87">
        <v>1</v>
      </c>
      <c r="K19" s="3">
        <f>E19*I19*J19</f>
        <v>4.08</v>
      </c>
      <c r="L19" s="124">
        <f>F19*I19*J19+G19+H19</f>
        <v>318.24</v>
      </c>
    </row>
    <row r="20" spans="1:28" s="41" customFormat="1">
      <c r="A20" s="88" t="s">
        <v>37</v>
      </c>
      <c r="B20" s="213">
        <v>0</v>
      </c>
      <c r="C20" s="214">
        <v>0.08</v>
      </c>
      <c r="D20" s="214">
        <v>0</v>
      </c>
      <c r="E20" s="34">
        <f>SUM(B20:D20)</f>
        <v>0.08</v>
      </c>
      <c r="F20" s="35">
        <f>$B$3*B20+$C$3*C20+$D$3*D20</f>
        <v>6.24</v>
      </c>
      <c r="G20" s="89">
        <v>0</v>
      </c>
      <c r="H20" s="90">
        <v>0</v>
      </c>
      <c r="I20" s="151">
        <v>51</v>
      </c>
      <c r="J20" s="38">
        <v>1</v>
      </c>
      <c r="K20" s="3">
        <f>E20*I20*J20</f>
        <v>4.08</v>
      </c>
      <c r="L20" s="124">
        <f>F20*I20*J20+G20+H20</f>
        <v>318.24</v>
      </c>
    </row>
    <row r="21" spans="1:28" s="41" customFormat="1" ht="11.25" thickBot="1">
      <c r="A21" s="70" t="s">
        <v>23</v>
      </c>
      <c r="B21" s="91"/>
      <c r="C21" s="92"/>
      <c r="D21" s="92"/>
      <c r="E21" s="93"/>
      <c r="F21" s="94"/>
      <c r="G21" s="95"/>
      <c r="H21" s="95"/>
      <c r="I21" s="54"/>
      <c r="J21" s="96"/>
      <c r="K21" s="7">
        <f>SUM(K19:K20)</f>
        <v>8.16</v>
      </c>
      <c r="L21" s="8">
        <f>SUM(L19:L20)</f>
        <v>636.48</v>
      </c>
    </row>
    <row r="22" spans="1:28" s="41" customFormat="1" ht="11.25" thickBot="1">
      <c r="A22" s="97" t="s">
        <v>29</v>
      </c>
      <c r="B22" s="78"/>
      <c r="C22" s="79"/>
      <c r="D22" s="79"/>
      <c r="E22" s="79"/>
      <c r="F22" s="80"/>
      <c r="G22" s="81"/>
      <c r="H22" s="82"/>
      <c r="I22" s="83"/>
      <c r="J22" s="83"/>
      <c r="K22" s="84"/>
      <c r="L22" s="6"/>
    </row>
    <row r="23" spans="1:28" s="41" customFormat="1" ht="25.5" customHeight="1">
      <c r="A23" s="140" t="s">
        <v>0</v>
      </c>
      <c r="B23" s="215">
        <v>0</v>
      </c>
      <c r="C23" s="216">
        <v>0.08</v>
      </c>
      <c r="D23" s="216">
        <v>0</v>
      </c>
      <c r="E23" s="152">
        <f>SUM(B23:D23)</f>
        <v>0.08</v>
      </c>
      <c r="F23" s="153">
        <f>$B$3*B23+$C$3*C23+$D$3*D23</f>
        <v>6.24</v>
      </c>
      <c r="G23" s="154">
        <v>0</v>
      </c>
      <c r="H23" s="155">
        <v>0</v>
      </c>
      <c r="I23" s="156">
        <v>72</v>
      </c>
      <c r="J23" s="117">
        <v>1</v>
      </c>
      <c r="K23" s="3">
        <f>E23*I23*J23</f>
        <v>5.76</v>
      </c>
      <c r="L23" s="124">
        <f>F23*I23*J23+G23+H23</f>
        <v>449.28000000000003</v>
      </c>
    </row>
    <row r="24" spans="1:28" s="41" customFormat="1" ht="11.25" thickBot="1">
      <c r="A24" s="48" t="s">
        <v>23</v>
      </c>
      <c r="B24" s="120"/>
      <c r="C24" s="100"/>
      <c r="D24" s="100"/>
      <c r="E24" s="101"/>
      <c r="F24" s="119"/>
      <c r="G24" s="102"/>
      <c r="H24" s="115"/>
      <c r="I24" s="118"/>
      <c r="J24" s="118"/>
      <c r="K24" s="103">
        <f>SUM(K23)</f>
        <v>5.76</v>
      </c>
      <c r="L24" s="121">
        <f>SUM(L23)</f>
        <v>449.28000000000003</v>
      </c>
    </row>
    <row r="25" spans="1:28" s="41" customFormat="1" ht="15" thickBot="1">
      <c r="A25" s="20" t="s">
        <v>1</v>
      </c>
      <c r="B25" s="157"/>
      <c r="C25" s="157"/>
      <c r="D25" s="157"/>
      <c r="E25" s="157"/>
      <c r="F25" s="157"/>
      <c r="G25" s="157"/>
      <c r="H25" s="157"/>
      <c r="I25" s="157"/>
      <c r="J25" s="157"/>
      <c r="K25" s="157"/>
      <c r="L25" s="158"/>
    </row>
    <row r="26" spans="1:28" s="41" customFormat="1">
      <c r="A26" s="159" t="s">
        <v>3</v>
      </c>
      <c r="B26" s="217">
        <v>8</v>
      </c>
      <c r="C26" s="218">
        <v>0</v>
      </c>
      <c r="D26" s="218">
        <v>0</v>
      </c>
      <c r="E26" s="160">
        <f>SUM(B26:D26)</f>
        <v>8</v>
      </c>
      <c r="F26" s="161">
        <f>$B$3*B26+$C$3*C26+$D$3*D26</f>
        <v>744</v>
      </c>
      <c r="G26" s="162">
        <v>0</v>
      </c>
      <c r="H26" s="163">
        <v>0</v>
      </c>
      <c r="I26" s="164">
        <v>1</v>
      </c>
      <c r="J26" s="165">
        <v>1</v>
      </c>
      <c r="K26" s="166">
        <f>E26</f>
        <v>8</v>
      </c>
      <c r="L26" s="172">
        <f>F26</f>
        <v>744</v>
      </c>
    </row>
    <row r="27" spans="1:28" s="41" customFormat="1" ht="11.25" thickBot="1">
      <c r="A27" s="70" t="s">
        <v>23</v>
      </c>
      <c r="B27" s="171"/>
      <c r="C27" s="98"/>
      <c r="D27" s="98"/>
      <c r="E27" s="167"/>
      <c r="F27" s="168"/>
      <c r="G27" s="169"/>
      <c r="H27" s="170"/>
      <c r="I27" s="99"/>
      <c r="J27" s="116"/>
      <c r="K27" s="9">
        <f>K26</f>
        <v>8</v>
      </c>
      <c r="L27" s="10">
        <f>L26</f>
        <v>744</v>
      </c>
    </row>
    <row r="28" spans="1:28" s="56" customFormat="1" ht="15" thickBot="1">
      <c r="A28" s="20" t="s">
        <v>24</v>
      </c>
      <c r="B28" s="108"/>
      <c r="C28" s="109"/>
      <c r="D28" s="109"/>
      <c r="E28" s="109"/>
      <c r="F28" s="110"/>
      <c r="G28" s="109"/>
      <c r="H28" s="21"/>
      <c r="I28" s="144" t="s">
        <v>44</v>
      </c>
      <c r="J28" s="113"/>
      <c r="K28" s="2">
        <f>SUM(K12,K17,K21,K24,K27)</f>
        <v>1025.44</v>
      </c>
      <c r="L28" s="11">
        <f>SUM(L12,L17,L21,L24,L27)</f>
        <v>80104.319999999992</v>
      </c>
      <c r="M28" s="17"/>
      <c r="N28" s="41"/>
      <c r="O28" s="41"/>
      <c r="P28" s="41"/>
      <c r="Q28" s="41"/>
      <c r="R28" s="41"/>
      <c r="S28" s="41"/>
      <c r="T28" s="41"/>
      <c r="U28" s="41"/>
      <c r="V28" s="41"/>
      <c r="W28" s="41"/>
      <c r="X28" s="41"/>
      <c r="Y28" s="41"/>
      <c r="Z28" s="41"/>
      <c r="AA28" s="41"/>
      <c r="AB28" s="41"/>
    </row>
    <row r="29" spans="1:28" s="22" customFormat="1" ht="11.25" thickBot="1">
      <c r="A29" s="141"/>
      <c r="B29" s="141"/>
      <c r="C29" s="141"/>
      <c r="D29" s="141"/>
      <c r="E29" s="141"/>
      <c r="F29" s="141"/>
      <c r="G29" s="142"/>
      <c r="H29" s="142"/>
      <c r="I29" s="142"/>
      <c r="J29" s="141"/>
      <c r="K29" s="145"/>
      <c r="L29" s="174"/>
      <c r="M29" s="15"/>
      <c r="N29" s="15"/>
      <c r="O29" s="15"/>
      <c r="P29" s="15"/>
      <c r="Q29" s="15"/>
      <c r="R29" s="15"/>
      <c r="S29" s="15"/>
      <c r="T29" s="15"/>
      <c r="U29" s="15"/>
      <c r="V29" s="15"/>
      <c r="W29" s="15"/>
      <c r="X29" s="15"/>
      <c r="Y29" s="15"/>
      <c r="Z29" s="15"/>
      <c r="AA29" s="15"/>
    </row>
    <row r="30" spans="1:28" ht="16.5" customHeight="1">
      <c r="A30" s="220" t="s">
        <v>57</v>
      </c>
      <c r="B30" s="220"/>
      <c r="C30" s="220"/>
      <c r="D30" s="220"/>
      <c r="E30" s="220"/>
      <c r="F30" s="220"/>
      <c r="G30" s="220"/>
      <c r="H30" s="220"/>
      <c r="I30" s="220"/>
      <c r="J30" s="220"/>
      <c r="K30" s="220"/>
      <c r="L30" s="174"/>
    </row>
    <row r="31" spans="1:28" ht="7.5" customHeight="1" thickBot="1">
      <c r="A31" s="221"/>
      <c r="B31" s="221"/>
      <c r="C31" s="221"/>
      <c r="D31" s="221"/>
      <c r="E31" s="221"/>
      <c r="F31" s="221"/>
      <c r="G31" s="221"/>
      <c r="H31" s="221"/>
      <c r="I31" s="221"/>
      <c r="J31" s="221"/>
      <c r="K31" s="221"/>
      <c r="L31" s="142"/>
    </row>
    <row r="32" spans="1:28" hidden="1">
      <c r="A32" s="220"/>
      <c r="B32" s="220"/>
      <c r="C32" s="220"/>
      <c r="D32" s="220"/>
      <c r="E32" s="220"/>
      <c r="F32" s="220"/>
      <c r="G32" s="220"/>
      <c r="H32" s="220"/>
      <c r="I32" s="220"/>
      <c r="J32" s="220"/>
      <c r="K32" s="220"/>
      <c r="L32" s="142"/>
    </row>
    <row r="33" spans="1:42" ht="15" customHeight="1">
      <c r="A33" s="227" t="s">
        <v>45</v>
      </c>
      <c r="B33" s="227"/>
      <c r="C33" s="227"/>
      <c r="D33" s="227"/>
      <c r="E33" s="227"/>
      <c r="F33" s="227"/>
      <c r="G33" s="227"/>
      <c r="H33" s="227"/>
      <c r="I33" s="227"/>
      <c r="J33" s="227"/>
      <c r="K33" s="145"/>
      <c r="L33" s="142"/>
    </row>
    <row r="34" spans="1:42" ht="20.25" customHeight="1">
      <c r="A34" s="227"/>
      <c r="B34" s="227"/>
      <c r="C34" s="227"/>
      <c r="D34" s="227"/>
      <c r="E34" s="227"/>
      <c r="F34" s="227"/>
      <c r="G34" s="227"/>
      <c r="H34" s="227"/>
      <c r="I34" s="227"/>
      <c r="J34" s="227"/>
      <c r="K34" s="145"/>
      <c r="L34" s="142"/>
    </row>
    <row r="35" spans="1:42" ht="17.25" customHeight="1">
      <c r="A35" s="219" t="s">
        <v>41</v>
      </c>
      <c r="B35" s="219"/>
      <c r="C35" s="219"/>
      <c r="D35" s="219"/>
      <c r="E35" s="219"/>
      <c r="F35" s="219"/>
      <c r="G35" s="219"/>
      <c r="H35" s="219"/>
      <c r="I35" s="219"/>
      <c r="J35" s="219"/>
      <c r="K35" s="175"/>
      <c r="L35" s="176"/>
    </row>
    <row r="36" spans="1:42" ht="24.75" customHeight="1">
      <c r="A36" s="219"/>
      <c r="B36" s="219"/>
      <c r="C36" s="219"/>
      <c r="D36" s="219"/>
      <c r="E36" s="219"/>
      <c r="F36" s="219"/>
      <c r="G36" s="219"/>
      <c r="H36" s="219"/>
      <c r="I36" s="219"/>
      <c r="J36" s="219"/>
      <c r="K36" s="175"/>
      <c r="L36" s="176"/>
    </row>
    <row r="37" spans="1:42" ht="27.75" customHeight="1">
      <c r="A37" s="228" t="s">
        <v>42</v>
      </c>
      <c r="B37" s="229"/>
      <c r="C37" s="229"/>
      <c r="D37" s="229"/>
      <c r="E37" s="229"/>
      <c r="F37" s="229"/>
      <c r="G37" s="229"/>
      <c r="H37" s="229"/>
      <c r="I37" s="229"/>
      <c r="J37" s="229"/>
      <c r="K37" s="178"/>
      <c r="L37" s="179"/>
    </row>
    <row r="38" spans="1:42" ht="15">
      <c r="A38" s="180" t="s">
        <v>2</v>
      </c>
      <c r="B38" s="177"/>
      <c r="C38" s="177"/>
      <c r="D38" s="177"/>
      <c r="E38" s="177"/>
      <c r="F38" s="177"/>
      <c r="G38" s="177"/>
      <c r="H38" s="177"/>
      <c r="I38" s="177"/>
      <c r="J38" s="177"/>
      <c r="K38" s="178"/>
      <c r="L38" s="179"/>
    </row>
    <row r="39" spans="1:42" ht="24" customHeight="1">
      <c r="A39" s="219" t="s">
        <v>43</v>
      </c>
      <c r="B39" s="219"/>
      <c r="C39" s="219"/>
      <c r="D39" s="219"/>
      <c r="E39" s="219"/>
      <c r="F39" s="219"/>
      <c r="G39" s="219"/>
      <c r="H39" s="219"/>
      <c r="I39" s="219"/>
      <c r="J39" s="219"/>
      <c r="K39" s="146"/>
      <c r="L39" s="179"/>
    </row>
    <row r="40" spans="1:42" ht="14.25">
      <c r="A40" s="146"/>
      <c r="B40" s="146"/>
      <c r="C40" s="146"/>
      <c r="D40" s="146"/>
      <c r="E40" s="146"/>
      <c r="F40" s="146"/>
      <c r="G40" s="146"/>
      <c r="H40" s="146"/>
      <c r="I40" s="146"/>
      <c r="J40" s="146"/>
      <c r="K40" s="146"/>
      <c r="L40" s="179"/>
    </row>
    <row r="41" spans="1:42" s="114" customFormat="1" ht="12.75" customHeight="1">
      <c r="A41" s="141"/>
      <c r="B41" s="181"/>
      <c r="C41" s="141"/>
      <c r="D41" s="141"/>
      <c r="E41" s="182"/>
      <c r="F41" s="141"/>
      <c r="G41" s="141"/>
      <c r="H41" s="141"/>
      <c r="I41" s="183"/>
      <c r="J41" s="141"/>
      <c r="K41" s="184"/>
      <c r="L41" s="141"/>
    </row>
    <row r="42" spans="1:42">
      <c r="A42" s="181"/>
      <c r="B42" s="141"/>
      <c r="C42" s="141"/>
      <c r="D42" s="141"/>
      <c r="E42" s="141"/>
      <c r="F42" s="141"/>
      <c r="G42" s="141"/>
      <c r="H42" s="141"/>
      <c r="I42" s="141"/>
      <c r="J42" s="141"/>
      <c r="K42" s="141"/>
      <c r="L42" s="185"/>
    </row>
    <row r="43" spans="1:42">
      <c r="A43" s="181"/>
      <c r="B43" s="186"/>
      <c r="C43" s="186"/>
      <c r="D43" s="186"/>
      <c r="E43" s="186"/>
      <c r="F43" s="186"/>
      <c r="G43" s="182"/>
      <c r="H43" s="182"/>
      <c r="I43" s="182"/>
      <c r="J43" s="187"/>
      <c r="K43" s="188"/>
      <c r="L43" s="185"/>
    </row>
    <row r="44" spans="1:42" s="104" customFormat="1">
      <c r="A44" s="181"/>
      <c r="B44" s="186"/>
      <c r="C44" s="186"/>
      <c r="D44" s="186"/>
      <c r="E44" s="186"/>
      <c r="F44" s="186"/>
      <c r="G44" s="182"/>
      <c r="H44" s="182"/>
      <c r="I44" s="182"/>
      <c r="J44" s="187"/>
      <c r="K44" s="188"/>
      <c r="L44" s="18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row>
    <row r="45" spans="1:42">
      <c r="A45" s="181"/>
      <c r="B45" s="189"/>
      <c r="C45" s="189"/>
      <c r="D45" s="189"/>
      <c r="E45" s="189"/>
      <c r="F45" s="189"/>
      <c r="G45" s="182"/>
      <c r="H45" s="182"/>
      <c r="I45" s="185"/>
      <c r="J45" s="187"/>
      <c r="K45" s="188"/>
      <c r="L45" s="190"/>
    </row>
    <row r="46" spans="1:42">
      <c r="A46" s="191"/>
      <c r="B46" s="192"/>
      <c r="C46" s="192"/>
      <c r="D46" s="192"/>
      <c r="E46" s="192"/>
      <c r="F46" s="192"/>
      <c r="G46" s="193"/>
      <c r="H46" s="194"/>
      <c r="I46" s="193"/>
      <c r="J46" s="187"/>
      <c r="K46" s="188"/>
      <c r="L46" s="184"/>
    </row>
    <row r="47" spans="1:42">
      <c r="A47" s="195"/>
      <c r="B47" s="181"/>
      <c r="C47" s="141"/>
      <c r="D47" s="141"/>
      <c r="E47" s="182"/>
      <c r="F47" s="141"/>
      <c r="G47" s="141"/>
      <c r="H47" s="141"/>
      <c r="I47" s="183"/>
      <c r="J47" s="141"/>
      <c r="K47" s="184"/>
      <c r="L47" s="185"/>
    </row>
    <row r="48" spans="1:42">
      <c r="A48" s="181"/>
      <c r="B48" s="186"/>
      <c r="C48" s="186"/>
      <c r="D48" s="186"/>
      <c r="E48" s="186"/>
      <c r="F48" s="186"/>
      <c r="G48" s="182"/>
      <c r="H48" s="182"/>
      <c r="I48" s="182"/>
      <c r="J48" s="187"/>
      <c r="K48" s="188"/>
      <c r="L48" s="185"/>
    </row>
    <row r="49" spans="1:42">
      <c r="A49" s="181"/>
      <c r="B49" s="186"/>
      <c r="C49" s="186"/>
      <c r="D49" s="186"/>
      <c r="E49" s="186"/>
      <c r="F49" s="186"/>
      <c r="G49" s="182"/>
      <c r="H49" s="182"/>
      <c r="I49" s="182"/>
      <c r="J49" s="187"/>
      <c r="K49" s="188"/>
      <c r="L49" s="185"/>
    </row>
    <row r="50" spans="1:42">
      <c r="A50" s="181"/>
      <c r="B50" s="189"/>
      <c r="C50" s="186"/>
      <c r="D50" s="186"/>
      <c r="E50" s="189"/>
      <c r="F50" s="189"/>
      <c r="G50" s="182"/>
      <c r="H50" s="182"/>
      <c r="I50" s="185"/>
      <c r="J50" s="187"/>
      <c r="K50" s="188"/>
      <c r="L50" s="190"/>
    </row>
    <row r="51" spans="1:42" s="105" customFormat="1" ht="11.25" thickBot="1">
      <c r="A51" s="191"/>
      <c r="B51" s="192"/>
      <c r="C51" s="192"/>
      <c r="D51" s="192"/>
      <c r="E51" s="192"/>
      <c r="F51" s="192"/>
      <c r="G51" s="193"/>
      <c r="H51" s="193"/>
      <c r="I51" s="193"/>
      <c r="J51" s="187"/>
      <c r="K51" s="188"/>
      <c r="L51" s="147"/>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row>
    <row r="52" spans="1:42">
      <c r="A52" s="196"/>
      <c r="B52" s="197"/>
      <c r="C52" s="197"/>
      <c r="D52" s="197"/>
      <c r="E52" s="197"/>
      <c r="F52" s="197"/>
      <c r="G52" s="198"/>
      <c r="H52" s="197"/>
      <c r="I52" s="179"/>
      <c r="J52" s="199"/>
      <c r="K52" s="200"/>
      <c r="L52" s="142"/>
    </row>
    <row r="53" spans="1:42">
      <c r="A53" s="141"/>
      <c r="B53" s="141"/>
      <c r="C53" s="141"/>
      <c r="D53" s="141"/>
      <c r="E53" s="141"/>
      <c r="F53" s="141"/>
      <c r="G53" s="142"/>
      <c r="H53" s="142"/>
      <c r="I53" s="142"/>
      <c r="J53" s="141"/>
      <c r="K53" s="145"/>
      <c r="L53" s="142"/>
    </row>
    <row r="54" spans="1:42" s="22" customFormat="1" ht="11.25" thickBot="1">
      <c r="A54" s="141"/>
      <c r="B54" s="141"/>
      <c r="C54" s="141"/>
      <c r="D54" s="141"/>
      <c r="E54" s="141"/>
      <c r="F54" s="141"/>
      <c r="G54" s="142"/>
      <c r="H54" s="142"/>
      <c r="I54" s="142"/>
      <c r="J54" s="141"/>
      <c r="K54" s="145"/>
      <c r="L54" s="142"/>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row>
    <row r="55" spans="1:42" s="22" customFormat="1" ht="11.25" thickBot="1">
      <c r="A55" s="141"/>
      <c r="B55" s="141"/>
      <c r="C55" s="141"/>
      <c r="D55" s="141"/>
      <c r="E55" s="141"/>
      <c r="F55" s="141"/>
      <c r="G55" s="142"/>
      <c r="H55" s="142"/>
      <c r="I55" s="142"/>
      <c r="J55" s="141"/>
      <c r="K55" s="145"/>
      <c r="L55" s="142"/>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row>
    <row r="56" spans="1:42" s="22" customFormat="1" ht="11.25" thickBot="1">
      <c r="A56" s="14"/>
      <c r="B56" s="15"/>
      <c r="C56" s="15"/>
      <c r="D56" s="15"/>
      <c r="E56" s="15"/>
      <c r="F56" s="15"/>
      <c r="G56" s="17"/>
      <c r="H56" s="17"/>
      <c r="I56" s="17"/>
      <c r="J56" s="15"/>
      <c r="K56" s="19"/>
      <c r="L56" s="17"/>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row>
  </sheetData>
  <mergeCells count="7">
    <mergeCell ref="A39:J39"/>
    <mergeCell ref="A30:K32"/>
    <mergeCell ref="B1:H1"/>
    <mergeCell ref="I1:L1"/>
    <mergeCell ref="A33:J34"/>
    <mergeCell ref="A35:J36"/>
    <mergeCell ref="A37:J37"/>
  </mergeCells>
  <phoneticPr fontId="2" type="noConversion"/>
  <pageMargins left="0.75" right="0.75" top="1" bottom="1" header="0.5" footer="0.5"/>
  <pageSetup scale="76" orientation="landscape" r:id="rId1"/>
  <headerFooter alignWithMargins="0">
    <oddHeader>&amp;C&amp;"Arial,Bold"&amp;12Table D-1.  CHP Parnership Agency (EPA) Burden for Year 1</oddHeader>
    <oddFooter>&amp;C&amp;A</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L40"/>
  <sheetViews>
    <sheetView topLeftCell="A7" workbookViewId="0">
      <selection activeCell="C24" sqref="C24"/>
    </sheetView>
  </sheetViews>
  <sheetFormatPr defaultRowHeight="12.75"/>
  <cols>
    <col min="1" max="1" width="38" customWidth="1"/>
    <col min="6" max="6" width="8.5703125" customWidth="1"/>
    <col min="7" max="7" width="8.42578125" customWidth="1"/>
    <col min="8" max="8" width="7.5703125" customWidth="1"/>
    <col min="9" max="9" width="11.5703125" customWidth="1"/>
    <col min="10" max="10" width="10.28515625" customWidth="1"/>
    <col min="11" max="11" width="9.85546875" customWidth="1"/>
  </cols>
  <sheetData>
    <row r="1" spans="1:12" ht="13.5" thickBot="1">
      <c r="A1" s="129"/>
      <c r="B1" s="222" t="s">
        <v>4</v>
      </c>
      <c r="C1" s="223"/>
      <c r="D1" s="223"/>
      <c r="E1" s="223"/>
      <c r="F1" s="223"/>
      <c r="G1" s="223"/>
      <c r="H1" s="223"/>
      <c r="I1" s="224" t="s">
        <v>5</v>
      </c>
      <c r="J1" s="225"/>
      <c r="K1" s="225"/>
      <c r="L1" s="226"/>
    </row>
    <row r="2" spans="1:12" ht="13.5" thickTop="1">
      <c r="A2" s="111"/>
      <c r="B2" s="203" t="s">
        <v>6</v>
      </c>
      <c r="C2" s="203" t="s">
        <v>7</v>
      </c>
      <c r="D2" s="203" t="s">
        <v>8</v>
      </c>
      <c r="E2" s="135" t="s">
        <v>25</v>
      </c>
      <c r="F2" s="106" t="s">
        <v>9</v>
      </c>
      <c r="G2" s="106" t="s">
        <v>10</v>
      </c>
      <c r="H2" s="131"/>
      <c r="I2" s="134" t="s">
        <v>26</v>
      </c>
      <c r="J2" s="135"/>
      <c r="K2" s="130" t="s">
        <v>15</v>
      </c>
      <c r="L2" s="127" t="s">
        <v>16</v>
      </c>
    </row>
    <row r="3" spans="1:12">
      <c r="A3" s="111"/>
      <c r="B3" s="204">
        <v>93</v>
      </c>
      <c r="C3" s="204">
        <v>78</v>
      </c>
      <c r="D3" s="204">
        <v>52.5</v>
      </c>
      <c r="E3" s="135" t="s">
        <v>11</v>
      </c>
      <c r="F3" s="106" t="s">
        <v>12</v>
      </c>
      <c r="G3" s="106" t="s">
        <v>13</v>
      </c>
      <c r="H3" s="127" t="s">
        <v>14</v>
      </c>
      <c r="I3" s="134" t="s">
        <v>27</v>
      </c>
      <c r="J3" s="135" t="s">
        <v>30</v>
      </c>
      <c r="K3" s="130" t="s">
        <v>16</v>
      </c>
      <c r="L3" s="127" t="s">
        <v>12</v>
      </c>
    </row>
    <row r="4" spans="1:12" ht="13.5" thickBot="1">
      <c r="A4" s="112" t="s">
        <v>17</v>
      </c>
      <c r="B4" s="139" t="s">
        <v>31</v>
      </c>
      <c r="C4" s="139" t="s">
        <v>31</v>
      </c>
      <c r="D4" s="139" t="s">
        <v>31</v>
      </c>
      <c r="E4" s="139" t="s">
        <v>18</v>
      </c>
      <c r="F4" s="107" t="s">
        <v>18</v>
      </c>
      <c r="G4" s="107" t="s">
        <v>19</v>
      </c>
      <c r="H4" s="128" t="s">
        <v>19</v>
      </c>
      <c r="I4" s="136" t="s">
        <v>20</v>
      </c>
      <c r="J4" s="137" t="s">
        <v>18</v>
      </c>
      <c r="K4" s="138" t="s">
        <v>21</v>
      </c>
      <c r="L4" s="128" t="s">
        <v>18</v>
      </c>
    </row>
    <row r="5" spans="1:12">
      <c r="A5" s="23" t="s">
        <v>22</v>
      </c>
      <c r="B5" s="24"/>
      <c r="C5" s="24"/>
      <c r="D5" s="25"/>
      <c r="E5" s="24"/>
      <c r="F5" s="24"/>
      <c r="G5" s="24"/>
      <c r="H5" s="26"/>
      <c r="I5" s="132"/>
      <c r="J5" s="132"/>
      <c r="K5" s="27"/>
      <c r="L5" s="122"/>
    </row>
    <row r="6" spans="1:12">
      <c r="A6" s="28" t="s">
        <v>32</v>
      </c>
      <c r="B6" s="29"/>
      <c r="C6" s="29"/>
      <c r="D6" s="30"/>
      <c r="E6" s="29"/>
      <c r="F6" s="29"/>
      <c r="G6" s="29"/>
      <c r="H6" s="31"/>
      <c r="I6" s="29"/>
      <c r="J6" s="29"/>
      <c r="K6" s="32"/>
      <c r="L6" s="123"/>
    </row>
    <row r="7" spans="1:12">
      <c r="A7" s="33" t="s">
        <v>28</v>
      </c>
      <c r="B7" s="205">
        <v>0</v>
      </c>
      <c r="C7" s="34">
        <v>0.08</v>
      </c>
      <c r="D7" s="34">
        <v>0</v>
      </c>
      <c r="E7" s="34">
        <f>SUM(B7:D7)</f>
        <v>0.08</v>
      </c>
      <c r="F7" s="35">
        <f>$B$3*B7+$C$3*C7+$D$3*D7</f>
        <v>6.24</v>
      </c>
      <c r="G7" s="36">
        <v>0</v>
      </c>
      <c r="H7" s="37">
        <v>0</v>
      </c>
      <c r="I7" s="148">
        <v>2</v>
      </c>
      <c r="J7" s="38">
        <v>1</v>
      </c>
      <c r="K7" s="3">
        <f>E7*I7*J7</f>
        <v>0.16</v>
      </c>
      <c r="L7" s="124">
        <f>F7*I7*J7+G7+H7</f>
        <v>12.48</v>
      </c>
    </row>
    <row r="8" spans="1:12">
      <c r="A8" s="39" t="s">
        <v>56</v>
      </c>
      <c r="B8" s="206">
        <v>0</v>
      </c>
      <c r="C8" s="207">
        <v>0.08</v>
      </c>
      <c r="D8" s="207">
        <v>0</v>
      </c>
      <c r="E8" s="34">
        <f>SUM(B8:D8)</f>
        <v>0.08</v>
      </c>
      <c r="F8" s="35">
        <f>$B$3*B8+$C$3*C8+$D$3*D8</f>
        <v>6.24</v>
      </c>
      <c r="G8" s="36">
        <v>0</v>
      </c>
      <c r="H8" s="40">
        <v>0</v>
      </c>
      <c r="I8" s="148">
        <v>2</v>
      </c>
      <c r="J8" s="38">
        <v>1</v>
      </c>
      <c r="K8" s="3">
        <f>E8*I8*J8</f>
        <v>0.16</v>
      </c>
      <c r="L8" s="124">
        <f>F8*I8*J8+G8+H8</f>
        <v>12.48</v>
      </c>
    </row>
    <row r="9" spans="1:12">
      <c r="A9" s="39" t="s">
        <v>33</v>
      </c>
      <c r="B9" s="42"/>
      <c r="C9" s="42"/>
      <c r="D9" s="42"/>
      <c r="E9" s="42"/>
      <c r="F9" s="43"/>
      <c r="G9" s="44"/>
      <c r="H9" s="45"/>
      <c r="I9" s="46"/>
      <c r="J9" s="47"/>
      <c r="K9" s="12"/>
      <c r="L9" s="125"/>
    </row>
    <row r="10" spans="1:12">
      <c r="A10" s="39" t="s">
        <v>28</v>
      </c>
      <c r="B10" s="206">
        <v>0</v>
      </c>
      <c r="C10" s="207">
        <v>0.08</v>
      </c>
      <c r="D10" s="207">
        <v>0</v>
      </c>
      <c r="E10" s="34">
        <f>SUM(B10:D10)</f>
        <v>0.08</v>
      </c>
      <c r="F10" s="35">
        <f>$B$3*B10+$C$3*C10+$D$3*D10</f>
        <v>6.24</v>
      </c>
      <c r="G10" s="36">
        <v>0</v>
      </c>
      <c r="H10" s="40">
        <v>0</v>
      </c>
      <c r="I10" s="148">
        <v>30</v>
      </c>
      <c r="J10" s="38">
        <v>1</v>
      </c>
      <c r="K10" s="3">
        <f>E10*I10*J10</f>
        <v>2.4</v>
      </c>
      <c r="L10" s="124">
        <f>F10*I10*J10+G10+H10</f>
        <v>187.20000000000002</v>
      </c>
    </row>
    <row r="11" spans="1:12">
      <c r="A11" s="39" t="s">
        <v>56</v>
      </c>
      <c r="B11" s="206">
        <v>0</v>
      </c>
      <c r="C11" s="207">
        <v>0.08</v>
      </c>
      <c r="D11" s="207">
        <v>0</v>
      </c>
      <c r="E11" s="34">
        <f>SUM(B11:D11)</f>
        <v>0.08</v>
      </c>
      <c r="F11" s="35">
        <f>$B$3*B11+$C$3*C11+$D$3*D11</f>
        <v>6.24</v>
      </c>
      <c r="G11" s="36">
        <v>0</v>
      </c>
      <c r="H11" s="40">
        <v>0</v>
      </c>
      <c r="I11" s="148">
        <v>30</v>
      </c>
      <c r="J11" s="38">
        <v>1</v>
      </c>
      <c r="K11" s="3">
        <f>E11*I11*J11</f>
        <v>2.4</v>
      </c>
      <c r="L11" s="124">
        <f>F11*I11*J11+G11+H11</f>
        <v>187.20000000000002</v>
      </c>
    </row>
    <row r="12" spans="1:12" ht="13.5" thickBot="1">
      <c r="A12" s="48" t="s">
        <v>23</v>
      </c>
      <c r="B12" s="49"/>
      <c r="C12" s="50"/>
      <c r="D12" s="50"/>
      <c r="E12" s="51"/>
      <c r="F12" s="52"/>
      <c r="G12" s="53"/>
      <c r="H12" s="53"/>
      <c r="I12" s="54"/>
      <c r="J12" s="55"/>
      <c r="K12" s="1">
        <f>SUM(K7,K8,K10,K11)</f>
        <v>5.1199999999999992</v>
      </c>
      <c r="L12" s="13">
        <f>SUM(L7,L8,L10,L11)</f>
        <v>399.36</v>
      </c>
    </row>
    <row r="13" spans="1:12">
      <c r="A13" s="57" t="s">
        <v>34</v>
      </c>
      <c r="B13" s="58"/>
      <c r="C13" s="58"/>
      <c r="D13" s="59"/>
      <c r="E13" s="58"/>
      <c r="F13" s="60"/>
      <c r="G13" s="61"/>
      <c r="H13" s="62"/>
      <c r="I13" s="61"/>
      <c r="J13" s="61"/>
      <c r="K13" s="63"/>
      <c r="L13" s="126"/>
    </row>
    <row r="14" spans="1:12" ht="25.5">
      <c r="A14" s="201" t="s">
        <v>38</v>
      </c>
      <c r="B14" s="208">
        <v>0</v>
      </c>
      <c r="C14" s="209">
        <v>0.08</v>
      </c>
      <c r="D14" s="208">
        <v>0</v>
      </c>
      <c r="E14" s="34">
        <f>SUM(B14:D14)</f>
        <v>0.08</v>
      </c>
      <c r="F14" s="35">
        <f>$B$3*B14+$C$3*C14+$D$3*D14</f>
        <v>6.24</v>
      </c>
      <c r="G14" s="64">
        <v>0</v>
      </c>
      <c r="H14" s="65">
        <v>0</v>
      </c>
      <c r="I14" s="143">
        <v>510</v>
      </c>
      <c r="J14" s="66">
        <v>1</v>
      </c>
      <c r="K14" s="3">
        <f>E14*I14*J14</f>
        <v>40.800000000000004</v>
      </c>
      <c r="L14" s="124">
        <f>F14*I14*J14+G14+H14</f>
        <v>3182.4</v>
      </c>
    </row>
    <row r="15" spans="1:12">
      <c r="A15" s="68" t="s">
        <v>35</v>
      </c>
      <c r="B15" s="208">
        <v>0</v>
      </c>
      <c r="C15" s="209">
        <v>1</v>
      </c>
      <c r="D15" s="210">
        <v>0</v>
      </c>
      <c r="E15" s="34">
        <f>SUM(B15:D15)</f>
        <v>1</v>
      </c>
      <c r="F15" s="35">
        <f>$B$3*B15+$C$3*C15+$D$3*D15</f>
        <v>78</v>
      </c>
      <c r="G15" s="64">
        <v>0</v>
      </c>
      <c r="H15" s="67">
        <v>0</v>
      </c>
      <c r="I15" s="143">
        <v>510</v>
      </c>
      <c r="J15" s="69">
        <v>1</v>
      </c>
      <c r="K15" s="3">
        <f>E15*I15*J15</f>
        <v>510</v>
      </c>
      <c r="L15" s="124">
        <f>F15*I15*J15+G15+H15</f>
        <v>39780</v>
      </c>
    </row>
    <row r="16" spans="1:12" ht="21.75">
      <c r="A16" s="149" t="s">
        <v>40</v>
      </c>
      <c r="B16" s="208">
        <v>0</v>
      </c>
      <c r="C16" s="209">
        <v>1</v>
      </c>
      <c r="D16" s="210">
        <v>0</v>
      </c>
      <c r="E16" s="34">
        <f>SUM(B16:D16)</f>
        <v>1</v>
      </c>
      <c r="F16" s="35">
        <f>$B$3*B16+$C$3*C16+$D$3*D16</f>
        <v>78</v>
      </c>
      <c r="G16" s="64">
        <v>0</v>
      </c>
      <c r="H16" s="67">
        <v>0</v>
      </c>
      <c r="I16" s="143">
        <v>510</v>
      </c>
      <c r="J16" s="66">
        <v>1</v>
      </c>
      <c r="K16" s="3">
        <f>E16*I16*J16</f>
        <v>510</v>
      </c>
      <c r="L16" s="124">
        <f>F16*I16*J16+G16+H16</f>
        <v>39780</v>
      </c>
    </row>
    <row r="17" spans="1:12" ht="13.5" thickBot="1">
      <c r="A17" s="70" t="s">
        <v>23</v>
      </c>
      <c r="B17" s="71"/>
      <c r="C17" s="72"/>
      <c r="D17" s="72"/>
      <c r="E17" s="73"/>
      <c r="F17" s="74"/>
      <c r="G17" s="75"/>
      <c r="H17" s="75"/>
      <c r="I17" s="76"/>
      <c r="J17" s="55"/>
      <c r="K17" s="4">
        <f>SUM(K14:K16)</f>
        <v>1060.8</v>
      </c>
      <c r="L17" s="5">
        <f>SUM(L14:L16)</f>
        <v>82742.399999999994</v>
      </c>
    </row>
    <row r="18" spans="1:12" ht="13.5" thickBot="1">
      <c r="A18" s="173" t="s">
        <v>36</v>
      </c>
      <c r="B18" s="78"/>
      <c r="C18" s="79"/>
      <c r="D18" s="79"/>
      <c r="E18" s="79"/>
      <c r="F18" s="80"/>
      <c r="G18" s="81"/>
      <c r="H18" s="82"/>
      <c r="I18" s="83"/>
      <c r="J18" s="83"/>
      <c r="K18" s="84"/>
      <c r="L18" s="6"/>
    </row>
    <row r="19" spans="1:12" ht="25.5">
      <c r="A19" s="140" t="s">
        <v>39</v>
      </c>
      <c r="B19" s="211">
        <v>0</v>
      </c>
      <c r="C19" s="212">
        <v>0.08</v>
      </c>
      <c r="D19" s="212">
        <v>0</v>
      </c>
      <c r="E19" s="34">
        <f>SUM(B19:D19)</f>
        <v>0.08</v>
      </c>
      <c r="F19" s="35">
        <f>$B$3*B19+$C$3*C19+$D$3*D19</f>
        <v>6.24</v>
      </c>
      <c r="G19" s="85">
        <v>0</v>
      </c>
      <c r="H19" s="86">
        <v>0</v>
      </c>
      <c r="I19" s="150">
        <v>54</v>
      </c>
      <c r="J19" s="87">
        <v>1</v>
      </c>
      <c r="K19" s="3">
        <f>E19*I19*J19</f>
        <v>4.32</v>
      </c>
      <c r="L19" s="124">
        <f>F19*I19*J19+G19+H19</f>
        <v>336.96000000000004</v>
      </c>
    </row>
    <row r="20" spans="1:12">
      <c r="A20" s="88" t="s">
        <v>37</v>
      </c>
      <c r="B20" s="213">
        <v>0</v>
      </c>
      <c r="C20" s="214">
        <v>0.08</v>
      </c>
      <c r="D20" s="214">
        <v>0</v>
      </c>
      <c r="E20" s="34">
        <f>SUM(B20:D20)</f>
        <v>0.08</v>
      </c>
      <c r="F20" s="35">
        <f>$B$3*B20+$C$3*C20+$D$3*D20</f>
        <v>6.24</v>
      </c>
      <c r="G20" s="89">
        <v>0</v>
      </c>
      <c r="H20" s="90">
        <v>0</v>
      </c>
      <c r="I20" s="151">
        <v>54</v>
      </c>
      <c r="J20" s="38">
        <v>1</v>
      </c>
      <c r="K20" s="3">
        <f>E20*I20*J20</f>
        <v>4.32</v>
      </c>
      <c r="L20" s="124">
        <f>F20*I20*J20+G20+H20</f>
        <v>336.96000000000004</v>
      </c>
    </row>
    <row r="21" spans="1:12" ht="13.5" thickBot="1">
      <c r="A21" s="70" t="s">
        <v>23</v>
      </c>
      <c r="B21" s="91"/>
      <c r="C21" s="92"/>
      <c r="D21" s="92"/>
      <c r="E21" s="93"/>
      <c r="F21" s="94"/>
      <c r="G21" s="95"/>
      <c r="H21" s="95"/>
      <c r="I21" s="54"/>
      <c r="J21" s="96"/>
      <c r="K21" s="7">
        <f>SUM(K19:K20)</f>
        <v>8.64</v>
      </c>
      <c r="L21" s="8">
        <f>SUM(L19:L20)</f>
        <v>673.92000000000007</v>
      </c>
    </row>
    <row r="22" spans="1:12" ht="13.5" thickBot="1">
      <c r="A22" s="97" t="s">
        <v>29</v>
      </c>
      <c r="B22" s="78"/>
      <c r="C22" s="79"/>
      <c r="D22" s="79"/>
      <c r="E22" s="79"/>
      <c r="F22" s="80"/>
      <c r="G22" s="81"/>
      <c r="H22" s="82"/>
      <c r="I22" s="83"/>
      <c r="J22" s="83"/>
      <c r="K22" s="84"/>
      <c r="L22" s="6"/>
    </row>
    <row r="23" spans="1:12" ht="29.25" customHeight="1">
      <c r="A23" s="140" t="s">
        <v>0</v>
      </c>
      <c r="B23" s="215">
        <v>0</v>
      </c>
      <c r="C23" s="216">
        <v>0.08</v>
      </c>
      <c r="D23" s="216">
        <v>0</v>
      </c>
      <c r="E23" s="152">
        <f>SUM(B23:D23)</f>
        <v>0.08</v>
      </c>
      <c r="F23" s="153">
        <f>$B$3*B23+$C$3*C23+$D$3*D23</f>
        <v>6.24</v>
      </c>
      <c r="G23" s="154">
        <v>0</v>
      </c>
      <c r="H23" s="155">
        <v>0</v>
      </c>
      <c r="I23" s="156">
        <v>76</v>
      </c>
      <c r="J23" s="117">
        <v>1</v>
      </c>
      <c r="K23" s="3">
        <f>E23*I23*J23</f>
        <v>6.08</v>
      </c>
      <c r="L23" s="124">
        <f>F23*I23*J23+G23+H23</f>
        <v>474.24</v>
      </c>
    </row>
    <row r="24" spans="1:12" ht="13.5" thickBot="1">
      <c r="A24" s="48" t="s">
        <v>23</v>
      </c>
      <c r="B24" s="120"/>
      <c r="C24" s="100"/>
      <c r="D24" s="100"/>
      <c r="E24" s="101"/>
      <c r="F24" s="119"/>
      <c r="G24" s="102"/>
      <c r="H24" s="115"/>
      <c r="I24" s="118"/>
      <c r="J24" s="118"/>
      <c r="K24" s="103">
        <f>SUM(K23)</f>
        <v>6.08</v>
      </c>
      <c r="L24" s="121">
        <f>SUM(L23)</f>
        <v>474.24</v>
      </c>
    </row>
    <row r="25" spans="1:12" ht="15.75" thickBot="1">
      <c r="A25" s="20" t="s">
        <v>1</v>
      </c>
      <c r="B25" s="157"/>
      <c r="C25" s="157"/>
      <c r="D25" s="157"/>
      <c r="E25" s="157"/>
      <c r="F25" s="157"/>
      <c r="G25" s="157"/>
      <c r="H25" s="157"/>
      <c r="I25" s="157"/>
      <c r="J25" s="157"/>
      <c r="K25" s="157"/>
      <c r="L25" s="158"/>
    </row>
    <row r="26" spans="1:12">
      <c r="A26" s="159" t="s">
        <v>3</v>
      </c>
      <c r="B26" s="217">
        <v>8</v>
      </c>
      <c r="C26" s="218">
        <v>0</v>
      </c>
      <c r="D26" s="218">
        <v>0</v>
      </c>
      <c r="E26" s="160">
        <f>SUM(B26:D26)</f>
        <v>8</v>
      </c>
      <c r="F26" s="161">
        <f>$B$3*B26+$C$3*C26+$D$3*D26</f>
        <v>744</v>
      </c>
      <c r="G26" s="162">
        <v>0</v>
      </c>
      <c r="H26" s="163">
        <v>0</v>
      </c>
      <c r="I26" s="164">
        <v>1</v>
      </c>
      <c r="J26" s="165">
        <v>1</v>
      </c>
      <c r="K26" s="166">
        <f>E26</f>
        <v>8</v>
      </c>
      <c r="L26" s="172">
        <f>F26</f>
        <v>744</v>
      </c>
    </row>
    <row r="27" spans="1:12" ht="13.5" thickBot="1">
      <c r="A27" s="70" t="s">
        <v>23</v>
      </c>
      <c r="B27" s="171"/>
      <c r="C27" s="98"/>
      <c r="D27" s="98"/>
      <c r="E27" s="167"/>
      <c r="F27" s="168"/>
      <c r="G27" s="169"/>
      <c r="H27" s="170"/>
      <c r="I27" s="99"/>
      <c r="J27" s="116"/>
      <c r="K27" s="9">
        <f>K26</f>
        <v>8</v>
      </c>
      <c r="L27" s="10">
        <f>L26</f>
        <v>744</v>
      </c>
    </row>
    <row r="28" spans="1:12" ht="15.75" thickBot="1">
      <c r="A28" s="20" t="s">
        <v>24</v>
      </c>
      <c r="B28" s="108"/>
      <c r="C28" s="109"/>
      <c r="D28" s="109"/>
      <c r="E28" s="109"/>
      <c r="F28" s="110"/>
      <c r="G28" s="109"/>
      <c r="H28" s="21"/>
      <c r="I28" s="144" t="s">
        <v>50</v>
      </c>
      <c r="J28" s="113"/>
      <c r="K28" s="2">
        <f>SUM(K12,K17,K21,K24,K27)</f>
        <v>1088.6399999999999</v>
      </c>
      <c r="L28" s="11">
        <f>SUM(L12,L17,L21,L24,L27)</f>
        <v>85033.919999999998</v>
      </c>
    </row>
    <row r="29" spans="1:12">
      <c r="A29" s="141"/>
      <c r="B29" s="141"/>
      <c r="C29" s="141"/>
      <c r="D29" s="141"/>
      <c r="E29" s="141"/>
      <c r="F29" s="141"/>
      <c r="G29" s="142"/>
      <c r="H29" s="142"/>
      <c r="I29" s="142"/>
      <c r="J29" s="141"/>
      <c r="K29" s="145"/>
      <c r="L29" s="174"/>
    </row>
    <row r="30" spans="1:12" ht="12.75" customHeight="1">
      <c r="A30" s="220" t="s">
        <v>57</v>
      </c>
      <c r="B30" s="220"/>
      <c r="C30" s="220"/>
      <c r="D30" s="220"/>
      <c r="E30" s="220"/>
      <c r="F30" s="220"/>
      <c r="G30" s="220"/>
      <c r="H30" s="220"/>
      <c r="I30" s="220"/>
      <c r="J30" s="220"/>
      <c r="K30" s="220"/>
      <c r="L30" s="174"/>
    </row>
    <row r="31" spans="1:12" ht="9" customHeight="1" thickBot="1">
      <c r="A31" s="221"/>
      <c r="B31" s="221"/>
      <c r="C31" s="221"/>
      <c r="D31" s="221"/>
      <c r="E31" s="221"/>
      <c r="F31" s="221"/>
      <c r="G31" s="221"/>
      <c r="H31" s="221"/>
      <c r="I31" s="221"/>
      <c r="J31" s="221"/>
      <c r="K31" s="221"/>
      <c r="L31" s="142"/>
    </row>
    <row r="32" spans="1:12" hidden="1">
      <c r="A32" s="220"/>
      <c r="B32" s="220"/>
      <c r="C32" s="220"/>
      <c r="D32" s="220"/>
      <c r="E32" s="220"/>
      <c r="F32" s="220"/>
      <c r="G32" s="220"/>
      <c r="H32" s="220"/>
      <c r="I32" s="220"/>
      <c r="J32" s="220"/>
      <c r="K32" s="220"/>
      <c r="L32" s="142"/>
    </row>
    <row r="33" spans="1:12" ht="12.75" customHeight="1">
      <c r="A33" s="227" t="s">
        <v>46</v>
      </c>
      <c r="B33" s="227"/>
      <c r="C33" s="227"/>
      <c r="D33" s="227"/>
      <c r="E33" s="227"/>
      <c r="F33" s="227"/>
      <c r="G33" s="227"/>
      <c r="H33" s="227"/>
      <c r="I33" s="227"/>
      <c r="J33" s="227"/>
      <c r="K33" s="145"/>
      <c r="L33" s="142"/>
    </row>
    <row r="34" spans="1:12" ht="26.25" customHeight="1">
      <c r="A34" s="227"/>
      <c r="B34" s="227"/>
      <c r="C34" s="227"/>
      <c r="D34" s="227"/>
      <c r="E34" s="227"/>
      <c r="F34" s="227"/>
      <c r="G34" s="227"/>
      <c r="H34" s="227"/>
      <c r="I34" s="227"/>
      <c r="J34" s="227"/>
      <c r="K34" s="145"/>
      <c r="L34" s="142"/>
    </row>
    <row r="35" spans="1:12" ht="12.75" customHeight="1">
      <c r="A35" s="219" t="s">
        <v>47</v>
      </c>
      <c r="B35" s="219"/>
      <c r="C35" s="219"/>
      <c r="D35" s="219"/>
      <c r="E35" s="219"/>
      <c r="F35" s="219"/>
      <c r="G35" s="219"/>
      <c r="H35" s="219"/>
      <c r="I35" s="219"/>
      <c r="J35" s="219"/>
      <c r="K35" s="175"/>
      <c r="L35" s="176"/>
    </row>
    <row r="36" spans="1:12" ht="17.25" customHeight="1">
      <c r="A36" s="219"/>
      <c r="B36" s="219"/>
      <c r="C36" s="219"/>
      <c r="D36" s="219"/>
      <c r="E36" s="219"/>
      <c r="F36" s="219"/>
      <c r="G36" s="219"/>
      <c r="H36" s="219"/>
      <c r="I36" s="219"/>
      <c r="J36" s="219"/>
      <c r="K36" s="175"/>
      <c r="L36" s="176"/>
    </row>
    <row r="37" spans="1:12" ht="26.25" customHeight="1">
      <c r="A37" s="228" t="s">
        <v>48</v>
      </c>
      <c r="B37" s="229"/>
      <c r="C37" s="229"/>
      <c r="D37" s="229"/>
      <c r="E37" s="229"/>
      <c r="F37" s="229"/>
      <c r="G37" s="229"/>
      <c r="H37" s="229"/>
      <c r="I37" s="229"/>
      <c r="J37" s="229"/>
      <c r="K37" s="178"/>
      <c r="L37" s="179"/>
    </row>
    <row r="38" spans="1:12" ht="18.75" customHeight="1">
      <c r="A38" s="180" t="s">
        <v>2</v>
      </c>
      <c r="B38" s="177"/>
      <c r="C38" s="177"/>
      <c r="D38" s="177"/>
      <c r="E38" s="177"/>
      <c r="F38" s="177"/>
      <c r="G38" s="177"/>
      <c r="H38" s="177"/>
      <c r="I38" s="177"/>
      <c r="J38" s="177"/>
      <c r="K38" s="178"/>
      <c r="L38" s="179"/>
    </row>
    <row r="39" spans="1:12" ht="30.75" customHeight="1">
      <c r="A39" s="219" t="s">
        <v>49</v>
      </c>
      <c r="B39" s="219"/>
      <c r="C39" s="219"/>
      <c r="D39" s="219"/>
      <c r="E39" s="219"/>
      <c r="F39" s="219"/>
      <c r="G39" s="219"/>
      <c r="H39" s="219"/>
      <c r="I39" s="219"/>
      <c r="J39" s="219"/>
      <c r="K39" s="146"/>
      <c r="L39" s="179"/>
    </row>
    <row r="40" spans="1:12" ht="15">
      <c r="A40" s="146"/>
      <c r="B40" s="146"/>
      <c r="C40" s="146"/>
      <c r="D40" s="146"/>
      <c r="E40" s="146"/>
      <c r="F40" s="146"/>
      <c r="G40" s="146"/>
      <c r="H40" s="146"/>
      <c r="I40" s="146"/>
      <c r="J40" s="146"/>
      <c r="K40" s="146"/>
      <c r="L40" s="179"/>
    </row>
  </sheetData>
  <mergeCells count="7">
    <mergeCell ref="A35:J36"/>
    <mergeCell ref="A37:J37"/>
    <mergeCell ref="A39:J39"/>
    <mergeCell ref="B1:H1"/>
    <mergeCell ref="I1:L1"/>
    <mergeCell ref="A30:K32"/>
    <mergeCell ref="A33:J34"/>
  </mergeCells>
  <phoneticPr fontId="6" type="noConversion"/>
  <pageMargins left="0.75" right="0.75" top="1" bottom="1" header="0.5" footer="0.5"/>
  <pageSetup scale="72" orientation="landscape" r:id="rId1"/>
  <headerFooter alignWithMargins="0">
    <oddHeader>&amp;C&amp;"Arial,Bold"&amp;12Table D-2.  CHP Parnership Agency (EPA) Burden for Year 2</oddHeader>
  </headerFooter>
</worksheet>
</file>

<file path=xl/worksheets/sheet3.xml><?xml version="1.0" encoding="utf-8"?>
<worksheet xmlns="http://schemas.openxmlformats.org/spreadsheetml/2006/main" xmlns:r="http://schemas.openxmlformats.org/officeDocument/2006/relationships">
  <sheetPr>
    <pageSetUpPr fitToPage="1"/>
  </sheetPr>
  <dimension ref="A1:L39"/>
  <sheetViews>
    <sheetView topLeftCell="B18" workbookViewId="0">
      <selection activeCell="R23" sqref="R23"/>
    </sheetView>
  </sheetViews>
  <sheetFormatPr defaultRowHeight="12.75"/>
  <cols>
    <col min="1" max="1" width="38.5703125" customWidth="1"/>
    <col min="6" max="6" width="8.5703125" customWidth="1"/>
    <col min="8" max="8" width="7.7109375" customWidth="1"/>
    <col min="9" max="9" width="11.42578125" customWidth="1"/>
    <col min="10" max="10" width="10.42578125" customWidth="1"/>
  </cols>
  <sheetData>
    <row r="1" spans="1:12" ht="13.5" thickBot="1">
      <c r="A1" s="129"/>
      <c r="B1" s="222" t="s">
        <v>4</v>
      </c>
      <c r="C1" s="223"/>
      <c r="D1" s="223"/>
      <c r="E1" s="223"/>
      <c r="F1" s="223"/>
      <c r="G1" s="223"/>
      <c r="H1" s="223"/>
      <c r="I1" s="224" t="s">
        <v>5</v>
      </c>
      <c r="J1" s="225"/>
      <c r="K1" s="225"/>
      <c r="L1" s="226"/>
    </row>
    <row r="2" spans="1:12" ht="13.5" thickTop="1">
      <c r="A2" s="111"/>
      <c r="B2" s="203" t="s">
        <v>6</v>
      </c>
      <c r="C2" s="203" t="s">
        <v>7</v>
      </c>
      <c r="D2" s="203" t="s">
        <v>8</v>
      </c>
      <c r="E2" s="135" t="s">
        <v>25</v>
      </c>
      <c r="F2" s="106" t="s">
        <v>9</v>
      </c>
      <c r="G2" s="106" t="s">
        <v>10</v>
      </c>
      <c r="H2" s="131"/>
      <c r="I2" s="134" t="s">
        <v>26</v>
      </c>
      <c r="J2" s="135"/>
      <c r="K2" s="130" t="s">
        <v>15</v>
      </c>
      <c r="L2" s="127" t="s">
        <v>16</v>
      </c>
    </row>
    <row r="3" spans="1:12">
      <c r="A3" s="111"/>
      <c r="B3" s="204">
        <v>93</v>
      </c>
      <c r="C3" s="204">
        <v>78</v>
      </c>
      <c r="D3" s="204">
        <v>52.5</v>
      </c>
      <c r="E3" s="135" t="s">
        <v>11</v>
      </c>
      <c r="F3" s="106" t="s">
        <v>12</v>
      </c>
      <c r="G3" s="106" t="s">
        <v>13</v>
      </c>
      <c r="H3" s="127" t="s">
        <v>14</v>
      </c>
      <c r="I3" s="134" t="s">
        <v>27</v>
      </c>
      <c r="J3" s="135" t="s">
        <v>30</v>
      </c>
      <c r="K3" s="130" t="s">
        <v>16</v>
      </c>
      <c r="L3" s="127" t="s">
        <v>12</v>
      </c>
    </row>
    <row r="4" spans="1:12" ht="13.5" thickBot="1">
      <c r="A4" s="112" t="s">
        <v>17</v>
      </c>
      <c r="B4" s="139" t="s">
        <v>31</v>
      </c>
      <c r="C4" s="139" t="s">
        <v>31</v>
      </c>
      <c r="D4" s="139" t="s">
        <v>31</v>
      </c>
      <c r="E4" s="139" t="s">
        <v>18</v>
      </c>
      <c r="F4" s="107" t="s">
        <v>18</v>
      </c>
      <c r="G4" s="107" t="s">
        <v>19</v>
      </c>
      <c r="H4" s="128" t="s">
        <v>19</v>
      </c>
      <c r="I4" s="136" t="s">
        <v>20</v>
      </c>
      <c r="J4" s="137" t="s">
        <v>18</v>
      </c>
      <c r="K4" s="138" t="s">
        <v>21</v>
      </c>
      <c r="L4" s="128" t="s">
        <v>18</v>
      </c>
    </row>
    <row r="5" spans="1:12">
      <c r="A5" s="23" t="s">
        <v>22</v>
      </c>
      <c r="B5" s="24"/>
      <c r="C5" s="24"/>
      <c r="D5" s="25"/>
      <c r="E5" s="24"/>
      <c r="F5" s="24"/>
      <c r="G5" s="24"/>
      <c r="H5" s="26"/>
      <c r="I5" s="132"/>
      <c r="J5" s="132"/>
      <c r="K5" s="27"/>
      <c r="L5" s="122"/>
    </row>
    <row r="6" spans="1:12">
      <c r="A6" s="28" t="s">
        <v>32</v>
      </c>
      <c r="B6" s="29"/>
      <c r="C6" s="29"/>
      <c r="D6" s="30"/>
      <c r="E6" s="29"/>
      <c r="F6" s="29"/>
      <c r="G6" s="29"/>
      <c r="H6" s="31"/>
      <c r="I6" s="29"/>
      <c r="J6" s="29"/>
      <c r="K6" s="32"/>
      <c r="L6" s="123"/>
    </row>
    <row r="7" spans="1:12">
      <c r="A7" s="33" t="s">
        <v>28</v>
      </c>
      <c r="B7" s="205">
        <v>0</v>
      </c>
      <c r="C7" s="34">
        <v>0.08</v>
      </c>
      <c r="D7" s="34">
        <v>0</v>
      </c>
      <c r="E7" s="34">
        <f>SUM(B7:D7)</f>
        <v>0.08</v>
      </c>
      <c r="F7" s="35">
        <f>$B$3*B7+$C$3*C7+$D$3*D7</f>
        <v>6.24</v>
      </c>
      <c r="G7" s="36">
        <v>0</v>
      </c>
      <c r="H7" s="37">
        <v>0</v>
      </c>
      <c r="I7" s="148">
        <v>2</v>
      </c>
      <c r="J7" s="38">
        <v>1</v>
      </c>
      <c r="K7" s="3">
        <f>E7*I7*J7</f>
        <v>0.16</v>
      </c>
      <c r="L7" s="124">
        <f>F7*I7*J7+G7+H7</f>
        <v>12.48</v>
      </c>
    </row>
    <row r="8" spans="1:12">
      <c r="A8" s="39" t="s">
        <v>56</v>
      </c>
      <c r="B8" s="206">
        <v>0</v>
      </c>
      <c r="C8" s="207">
        <v>0.08</v>
      </c>
      <c r="D8" s="207">
        <v>0</v>
      </c>
      <c r="E8" s="34">
        <f>SUM(B8:D8)</f>
        <v>0.08</v>
      </c>
      <c r="F8" s="35">
        <f>$B$3*B8+$C$3*C8+$D$3*D8</f>
        <v>6.24</v>
      </c>
      <c r="G8" s="36">
        <v>0</v>
      </c>
      <c r="H8" s="40">
        <v>0</v>
      </c>
      <c r="I8" s="148">
        <v>2</v>
      </c>
      <c r="J8" s="38">
        <v>1</v>
      </c>
      <c r="K8" s="3">
        <f>E8*I8*J8</f>
        <v>0.16</v>
      </c>
      <c r="L8" s="124">
        <f>F8*I8*J8+G8+H8</f>
        <v>12.48</v>
      </c>
    </row>
    <row r="9" spans="1:12">
      <c r="A9" s="39" t="s">
        <v>33</v>
      </c>
      <c r="B9" s="42"/>
      <c r="C9" s="42"/>
      <c r="D9" s="42"/>
      <c r="E9" s="42"/>
      <c r="F9" s="43"/>
      <c r="G9" s="44"/>
      <c r="H9" s="45"/>
      <c r="I9" s="46"/>
      <c r="J9" s="47"/>
      <c r="K9" s="12"/>
      <c r="L9" s="125"/>
    </row>
    <row r="10" spans="1:12">
      <c r="A10" s="39" t="s">
        <v>28</v>
      </c>
      <c r="B10" s="206">
        <v>0</v>
      </c>
      <c r="C10" s="207">
        <v>0.08</v>
      </c>
      <c r="D10" s="207">
        <v>0</v>
      </c>
      <c r="E10" s="34">
        <f>SUM(B10:D10)</f>
        <v>0.08</v>
      </c>
      <c r="F10" s="35">
        <f>$B$3*B10+$C$3*C10+$D$3*D10</f>
        <v>6.24</v>
      </c>
      <c r="G10" s="36">
        <v>0</v>
      </c>
      <c r="H10" s="40">
        <v>0</v>
      </c>
      <c r="I10" s="148">
        <v>30</v>
      </c>
      <c r="J10" s="38">
        <v>1</v>
      </c>
      <c r="K10" s="3">
        <f>E10*I10*J10</f>
        <v>2.4</v>
      </c>
      <c r="L10" s="124">
        <f>F10*I10*J10+G10+H10</f>
        <v>187.20000000000002</v>
      </c>
    </row>
    <row r="11" spans="1:12">
      <c r="A11" s="39" t="s">
        <v>56</v>
      </c>
      <c r="B11" s="206">
        <v>0</v>
      </c>
      <c r="C11" s="207">
        <v>0.08</v>
      </c>
      <c r="D11" s="207">
        <v>0</v>
      </c>
      <c r="E11" s="34">
        <f>SUM(B11:D11)</f>
        <v>0.08</v>
      </c>
      <c r="F11" s="35">
        <f>$B$3*B11+$C$3*C11+$D$3*D11</f>
        <v>6.24</v>
      </c>
      <c r="G11" s="36">
        <v>0</v>
      </c>
      <c r="H11" s="40">
        <v>0</v>
      </c>
      <c r="I11" s="148">
        <v>30</v>
      </c>
      <c r="J11" s="38">
        <v>1</v>
      </c>
      <c r="K11" s="3">
        <f>E11*I11*J11</f>
        <v>2.4</v>
      </c>
      <c r="L11" s="124">
        <f>F11*I11*J11+G11+H11</f>
        <v>187.20000000000002</v>
      </c>
    </row>
    <row r="12" spans="1:12" ht="13.5" thickBot="1">
      <c r="A12" s="48" t="s">
        <v>23</v>
      </c>
      <c r="B12" s="49"/>
      <c r="C12" s="50"/>
      <c r="D12" s="50"/>
      <c r="E12" s="51"/>
      <c r="F12" s="52"/>
      <c r="G12" s="53"/>
      <c r="H12" s="53"/>
      <c r="I12" s="54"/>
      <c r="J12" s="55"/>
      <c r="K12" s="1">
        <f>SUM(K7,K8,K10,K11)</f>
        <v>5.1199999999999992</v>
      </c>
      <c r="L12" s="13">
        <f>SUM(L7,L8,L10,L11)</f>
        <v>399.36</v>
      </c>
    </row>
    <row r="13" spans="1:12">
      <c r="A13" s="57" t="s">
        <v>34</v>
      </c>
      <c r="B13" s="58"/>
      <c r="C13" s="58"/>
      <c r="D13" s="59"/>
      <c r="E13" s="58"/>
      <c r="F13" s="60"/>
      <c r="G13" s="61"/>
      <c r="H13" s="62"/>
      <c r="I13" s="61"/>
      <c r="J13" s="61"/>
      <c r="K13" s="63"/>
      <c r="L13" s="126"/>
    </row>
    <row r="14" spans="1:12" ht="25.5">
      <c r="A14" s="201" t="s">
        <v>38</v>
      </c>
      <c r="B14" s="208">
        <v>0</v>
      </c>
      <c r="C14" s="209">
        <v>0.08</v>
      </c>
      <c r="D14" s="208">
        <v>0</v>
      </c>
      <c r="E14" s="34">
        <f>SUM(B14:D14)</f>
        <v>0.08</v>
      </c>
      <c r="F14" s="35">
        <f>$B$3*B14+$C$3*C14+$D$3*D14</f>
        <v>6.24</v>
      </c>
      <c r="G14" s="64">
        <v>0</v>
      </c>
      <c r="H14" s="65">
        <v>0</v>
      </c>
      <c r="I14" s="143">
        <v>540</v>
      </c>
      <c r="J14" s="66">
        <v>1</v>
      </c>
      <c r="K14" s="3">
        <f>E14*I14*J14</f>
        <v>43.2</v>
      </c>
      <c r="L14" s="124">
        <f>F14*I14*J14+G14+H14</f>
        <v>3369.6</v>
      </c>
    </row>
    <row r="15" spans="1:12">
      <c r="A15" s="202" t="s">
        <v>35</v>
      </c>
      <c r="B15" s="208">
        <v>0</v>
      </c>
      <c r="C15" s="209">
        <v>1</v>
      </c>
      <c r="D15" s="210">
        <v>0</v>
      </c>
      <c r="E15" s="34">
        <f>SUM(B15:D15)</f>
        <v>1</v>
      </c>
      <c r="F15" s="35">
        <f>$B$3*B15+$C$3*C15+$D$3*D15</f>
        <v>78</v>
      </c>
      <c r="G15" s="64">
        <v>0</v>
      </c>
      <c r="H15" s="67">
        <v>0</v>
      </c>
      <c r="I15" s="143">
        <v>540</v>
      </c>
      <c r="J15" s="69">
        <v>1</v>
      </c>
      <c r="K15" s="3">
        <f>E15*I15*J15</f>
        <v>540</v>
      </c>
      <c r="L15" s="124">
        <f>F15*I15*J15+G15+H15</f>
        <v>42120</v>
      </c>
    </row>
    <row r="16" spans="1:12" ht="21.75">
      <c r="A16" s="149" t="s">
        <v>40</v>
      </c>
      <c r="B16" s="208">
        <v>0</v>
      </c>
      <c r="C16" s="209">
        <v>1</v>
      </c>
      <c r="D16" s="210">
        <v>0</v>
      </c>
      <c r="E16" s="34">
        <f>SUM(B16:D16)</f>
        <v>1</v>
      </c>
      <c r="F16" s="35">
        <f>$B$3*B16+$C$3*C16+$D$3*D16</f>
        <v>78</v>
      </c>
      <c r="G16" s="64">
        <v>0</v>
      </c>
      <c r="H16" s="67">
        <v>0</v>
      </c>
      <c r="I16" s="143">
        <v>540</v>
      </c>
      <c r="J16" s="66">
        <v>1</v>
      </c>
      <c r="K16" s="3">
        <f>E16*I16*J16</f>
        <v>540</v>
      </c>
      <c r="L16" s="124">
        <f>F16*I16*J16+G16+H16</f>
        <v>42120</v>
      </c>
    </row>
    <row r="17" spans="1:12" ht="13.5" thickBot="1">
      <c r="A17" s="70" t="s">
        <v>23</v>
      </c>
      <c r="B17" s="71"/>
      <c r="C17" s="72"/>
      <c r="D17" s="72"/>
      <c r="E17" s="73"/>
      <c r="F17" s="74"/>
      <c r="G17" s="75"/>
      <c r="H17" s="75"/>
      <c r="I17" s="76"/>
      <c r="J17" s="55"/>
      <c r="K17" s="4">
        <f>SUM(K14:K16)</f>
        <v>1123.2</v>
      </c>
      <c r="L17" s="5">
        <f>SUM(L14:L16)</f>
        <v>87609.600000000006</v>
      </c>
    </row>
    <row r="18" spans="1:12" ht="13.5" thickBot="1">
      <c r="A18" s="173" t="s">
        <v>36</v>
      </c>
      <c r="B18" s="78"/>
      <c r="C18" s="79"/>
      <c r="D18" s="79"/>
      <c r="E18" s="79"/>
      <c r="F18" s="80"/>
      <c r="G18" s="81"/>
      <c r="H18" s="82"/>
      <c r="I18" s="83"/>
      <c r="J18" s="83"/>
      <c r="K18" s="84"/>
      <c r="L18" s="6"/>
    </row>
    <row r="19" spans="1:12" ht="25.5">
      <c r="A19" s="140" t="s">
        <v>39</v>
      </c>
      <c r="B19" s="211">
        <v>0</v>
      </c>
      <c r="C19" s="212">
        <v>0.08</v>
      </c>
      <c r="D19" s="212">
        <v>0</v>
      </c>
      <c r="E19" s="34">
        <f>SUM(B19:D19)</f>
        <v>0.08</v>
      </c>
      <c r="F19" s="35">
        <f>$B$3*B19+$C$3*C19+$D$3*D19</f>
        <v>6.24</v>
      </c>
      <c r="G19" s="85">
        <v>0</v>
      </c>
      <c r="H19" s="86">
        <v>0</v>
      </c>
      <c r="I19" s="150">
        <v>57</v>
      </c>
      <c r="J19" s="87">
        <v>1</v>
      </c>
      <c r="K19" s="3">
        <f>E19*I19*J19</f>
        <v>4.5600000000000005</v>
      </c>
      <c r="L19" s="124">
        <f>F19*I19*J19+G19+H19</f>
        <v>355.68</v>
      </c>
    </row>
    <row r="20" spans="1:12">
      <c r="A20" s="201" t="s">
        <v>37</v>
      </c>
      <c r="B20" s="213">
        <v>0</v>
      </c>
      <c r="C20" s="214">
        <v>0.08</v>
      </c>
      <c r="D20" s="214">
        <v>0</v>
      </c>
      <c r="E20" s="34">
        <f>SUM(B20:D20)</f>
        <v>0.08</v>
      </c>
      <c r="F20" s="35">
        <f>$B$3*B20+$C$3*C20+$D$3*D20</f>
        <v>6.24</v>
      </c>
      <c r="G20" s="89">
        <v>0</v>
      </c>
      <c r="H20" s="90">
        <v>0</v>
      </c>
      <c r="I20" s="151">
        <v>57</v>
      </c>
      <c r="J20" s="38">
        <v>1</v>
      </c>
      <c r="K20" s="3">
        <f>E20*I20*J20</f>
        <v>4.5600000000000005</v>
      </c>
      <c r="L20" s="124">
        <f>F20*I20*J20+G20+H20</f>
        <v>355.68</v>
      </c>
    </row>
    <row r="21" spans="1:12" ht="13.5" thickBot="1">
      <c r="A21" s="70" t="s">
        <v>23</v>
      </c>
      <c r="B21" s="91"/>
      <c r="C21" s="92"/>
      <c r="D21" s="92"/>
      <c r="E21" s="93"/>
      <c r="F21" s="94"/>
      <c r="G21" s="95"/>
      <c r="H21" s="95"/>
      <c r="I21" s="54"/>
      <c r="J21" s="96"/>
      <c r="K21" s="7">
        <f>SUM(K19:K20)</f>
        <v>9.120000000000001</v>
      </c>
      <c r="L21" s="8">
        <f>SUM(L19:L20)</f>
        <v>711.36</v>
      </c>
    </row>
    <row r="22" spans="1:12" ht="13.5" thickBot="1">
      <c r="A22" s="97" t="s">
        <v>29</v>
      </c>
      <c r="B22" s="78"/>
      <c r="C22" s="79"/>
      <c r="D22" s="79"/>
      <c r="E22" s="79"/>
      <c r="F22" s="80"/>
      <c r="G22" s="81"/>
      <c r="H22" s="82"/>
      <c r="I22" s="83"/>
      <c r="J22" s="83"/>
      <c r="K22" s="84"/>
      <c r="L22" s="6"/>
    </row>
    <row r="23" spans="1:12" ht="25.5">
      <c r="A23" s="140" t="s">
        <v>0</v>
      </c>
      <c r="B23" s="215">
        <v>0</v>
      </c>
      <c r="C23" s="216">
        <v>0.08</v>
      </c>
      <c r="D23" s="216">
        <v>0</v>
      </c>
      <c r="E23" s="152">
        <f>SUM(B23:D23)</f>
        <v>0.08</v>
      </c>
      <c r="F23" s="153">
        <f>$B$3*B23+$C$3*C23+$D$3*D23</f>
        <v>6.24</v>
      </c>
      <c r="G23" s="154">
        <v>0</v>
      </c>
      <c r="H23" s="155">
        <v>0</v>
      </c>
      <c r="I23" s="156">
        <v>81</v>
      </c>
      <c r="J23" s="117">
        <v>1</v>
      </c>
      <c r="K23" s="3">
        <f>E23*I23*J23</f>
        <v>6.48</v>
      </c>
      <c r="L23" s="124">
        <f>F23*I23*J23+G23+H23</f>
        <v>505.44</v>
      </c>
    </row>
    <row r="24" spans="1:12" ht="13.5" thickBot="1">
      <c r="A24" s="48" t="s">
        <v>23</v>
      </c>
      <c r="B24" s="120"/>
      <c r="C24" s="100"/>
      <c r="D24" s="100"/>
      <c r="E24" s="101"/>
      <c r="F24" s="119"/>
      <c r="G24" s="102"/>
      <c r="H24" s="115"/>
      <c r="I24" s="118"/>
      <c r="J24" s="118"/>
      <c r="K24" s="103">
        <f>SUM(K23)</f>
        <v>6.48</v>
      </c>
      <c r="L24" s="121">
        <f>SUM(L23)</f>
        <v>505.44</v>
      </c>
    </row>
    <row r="25" spans="1:12" ht="15.75" thickBot="1">
      <c r="A25" s="20" t="s">
        <v>1</v>
      </c>
      <c r="B25" s="157"/>
      <c r="C25" s="157"/>
      <c r="D25" s="157"/>
      <c r="E25" s="157"/>
      <c r="F25" s="157"/>
      <c r="G25" s="157"/>
      <c r="H25" s="157"/>
      <c r="I25" s="157"/>
      <c r="J25" s="157"/>
      <c r="K25" s="157"/>
      <c r="L25" s="158"/>
    </row>
    <row r="26" spans="1:12">
      <c r="A26" s="159" t="s">
        <v>3</v>
      </c>
      <c r="B26" s="217">
        <v>8</v>
      </c>
      <c r="C26" s="218">
        <v>0</v>
      </c>
      <c r="D26" s="218">
        <v>0</v>
      </c>
      <c r="E26" s="160">
        <f>SUM(B26:D26)</f>
        <v>8</v>
      </c>
      <c r="F26" s="161">
        <f>$B$3*B26+$C$3*C26+$D$3*D26</f>
        <v>744</v>
      </c>
      <c r="G26" s="162">
        <v>0</v>
      </c>
      <c r="H26" s="163">
        <v>0</v>
      </c>
      <c r="I26" s="164">
        <v>1</v>
      </c>
      <c r="J26" s="165">
        <v>1</v>
      </c>
      <c r="K26" s="166">
        <f>E26</f>
        <v>8</v>
      </c>
      <c r="L26" s="172">
        <f>F26</f>
        <v>744</v>
      </c>
    </row>
    <row r="27" spans="1:12" ht="13.5" thickBot="1">
      <c r="A27" s="70" t="s">
        <v>23</v>
      </c>
      <c r="B27" s="171"/>
      <c r="C27" s="98"/>
      <c r="D27" s="98"/>
      <c r="E27" s="167"/>
      <c r="F27" s="168"/>
      <c r="G27" s="169"/>
      <c r="H27" s="170"/>
      <c r="I27" s="99"/>
      <c r="J27" s="116"/>
      <c r="K27" s="9">
        <f>K26</f>
        <v>8</v>
      </c>
      <c r="L27" s="10">
        <f>L26</f>
        <v>744</v>
      </c>
    </row>
    <row r="28" spans="1:12" ht="15.75" thickBot="1">
      <c r="A28" s="20" t="s">
        <v>24</v>
      </c>
      <c r="B28" s="108"/>
      <c r="C28" s="109"/>
      <c r="D28" s="109"/>
      <c r="E28" s="109"/>
      <c r="F28" s="110"/>
      <c r="G28" s="109"/>
      <c r="H28" s="21"/>
      <c r="I28" s="144" t="s">
        <v>55</v>
      </c>
      <c r="J28" s="113"/>
      <c r="K28" s="2">
        <f>SUM(K12,K17,K21,K24,K27)</f>
        <v>1151.9199999999998</v>
      </c>
      <c r="L28" s="11">
        <f>SUM(L12,L17,L21,L24,L27)</f>
        <v>89969.760000000009</v>
      </c>
    </row>
    <row r="29" spans="1:12">
      <c r="A29" s="141"/>
      <c r="B29" s="141"/>
      <c r="C29" s="141"/>
      <c r="D29" s="141"/>
      <c r="E29" s="141"/>
      <c r="F29" s="141"/>
      <c r="G29" s="142"/>
      <c r="H29" s="142"/>
      <c r="I29" s="142"/>
      <c r="J29" s="141"/>
      <c r="K29" s="145"/>
      <c r="L29" s="174"/>
    </row>
    <row r="30" spans="1:12" ht="8.25" customHeight="1">
      <c r="A30" s="220" t="s">
        <v>57</v>
      </c>
      <c r="B30" s="220"/>
      <c r="C30" s="220"/>
      <c r="D30" s="220"/>
      <c r="E30" s="220"/>
      <c r="F30" s="220"/>
      <c r="G30" s="220"/>
      <c r="H30" s="220"/>
      <c r="I30" s="220"/>
      <c r="J30" s="220"/>
      <c r="K30" s="220"/>
      <c r="L30" s="174"/>
    </row>
    <row r="31" spans="1:12" ht="13.5" thickBot="1">
      <c r="A31" s="221"/>
      <c r="B31" s="221"/>
      <c r="C31" s="221"/>
      <c r="D31" s="221"/>
      <c r="E31" s="221"/>
      <c r="F31" s="221"/>
      <c r="G31" s="221"/>
      <c r="H31" s="221"/>
      <c r="I31" s="221"/>
      <c r="J31" s="221"/>
      <c r="K31" s="221"/>
      <c r="L31" s="142"/>
    </row>
    <row r="32" spans="1:12" hidden="1">
      <c r="A32" s="220"/>
      <c r="B32" s="220"/>
      <c r="C32" s="220"/>
      <c r="D32" s="220"/>
      <c r="E32" s="220"/>
      <c r="F32" s="220"/>
      <c r="G32" s="220"/>
      <c r="H32" s="220"/>
      <c r="I32" s="220"/>
      <c r="J32" s="220"/>
      <c r="K32" s="220"/>
      <c r="L32" s="142"/>
    </row>
    <row r="33" spans="1:12" ht="23.25" customHeight="1">
      <c r="A33" s="227" t="s">
        <v>51</v>
      </c>
      <c r="B33" s="227"/>
      <c r="C33" s="227"/>
      <c r="D33" s="227"/>
      <c r="E33" s="227"/>
      <c r="F33" s="227"/>
      <c r="G33" s="227"/>
      <c r="H33" s="227"/>
      <c r="I33" s="227"/>
      <c r="J33" s="227"/>
      <c r="K33" s="145"/>
      <c r="L33" s="142"/>
    </row>
    <row r="34" spans="1:12" ht="7.5" customHeight="1">
      <c r="A34" s="227"/>
      <c r="B34" s="227"/>
      <c r="C34" s="227"/>
      <c r="D34" s="227"/>
      <c r="E34" s="227"/>
      <c r="F34" s="227"/>
      <c r="G34" s="227"/>
      <c r="H34" s="227"/>
      <c r="I34" s="227"/>
      <c r="J34" s="227"/>
      <c r="K34" s="145"/>
      <c r="L34" s="142"/>
    </row>
    <row r="35" spans="1:12" ht="21.75" customHeight="1">
      <c r="A35" s="219" t="s">
        <v>52</v>
      </c>
      <c r="B35" s="219"/>
      <c r="C35" s="219"/>
      <c r="D35" s="219"/>
      <c r="E35" s="219"/>
      <c r="F35" s="219"/>
      <c r="G35" s="219"/>
      <c r="H35" s="219"/>
      <c r="I35" s="219"/>
      <c r="J35" s="219"/>
      <c r="K35" s="175"/>
      <c r="L35" s="176"/>
    </row>
    <row r="36" spans="1:12" ht="9.75" customHeight="1">
      <c r="A36" s="219"/>
      <c r="B36" s="219"/>
      <c r="C36" s="219"/>
      <c r="D36" s="219"/>
      <c r="E36" s="219"/>
      <c r="F36" s="219"/>
      <c r="G36" s="219"/>
      <c r="H36" s="219"/>
      <c r="I36" s="219"/>
      <c r="J36" s="219"/>
      <c r="K36" s="175"/>
      <c r="L36" s="176"/>
    </row>
    <row r="37" spans="1:12" ht="20.25" customHeight="1">
      <c r="A37" s="228" t="s">
        <v>53</v>
      </c>
      <c r="B37" s="229"/>
      <c r="C37" s="229"/>
      <c r="D37" s="229"/>
      <c r="E37" s="229"/>
      <c r="F37" s="229"/>
      <c r="G37" s="229"/>
      <c r="H37" s="229"/>
      <c r="I37" s="229"/>
      <c r="J37" s="229"/>
      <c r="K37" s="178"/>
      <c r="L37" s="179"/>
    </row>
    <row r="38" spans="1:12" ht="24" customHeight="1">
      <c r="A38" s="180" t="s">
        <v>2</v>
      </c>
      <c r="B38" s="177"/>
      <c r="C38" s="177"/>
      <c r="D38" s="177"/>
      <c r="E38" s="177"/>
      <c r="F38" s="177"/>
      <c r="G38" s="177"/>
      <c r="H38" s="177"/>
      <c r="I38" s="177"/>
      <c r="J38" s="177"/>
      <c r="K38" s="178"/>
      <c r="L38" s="179"/>
    </row>
    <row r="39" spans="1:12" ht="31.5" customHeight="1">
      <c r="A39" s="219" t="s">
        <v>54</v>
      </c>
      <c r="B39" s="219"/>
      <c r="C39" s="219"/>
      <c r="D39" s="219"/>
      <c r="E39" s="219"/>
      <c r="F39" s="219"/>
      <c r="G39" s="219"/>
      <c r="H39" s="219"/>
      <c r="I39" s="219"/>
      <c r="J39" s="219"/>
      <c r="K39" s="146"/>
      <c r="L39" s="179"/>
    </row>
  </sheetData>
  <mergeCells count="7">
    <mergeCell ref="A35:J36"/>
    <mergeCell ref="A37:J37"/>
    <mergeCell ref="A39:J39"/>
    <mergeCell ref="B1:H1"/>
    <mergeCell ref="I1:L1"/>
    <mergeCell ref="A30:K32"/>
    <mergeCell ref="A33:J34"/>
  </mergeCells>
  <phoneticPr fontId="6" type="noConversion"/>
  <pageMargins left="0.75" right="0.75" top="1" bottom="1" header="0.5" footer="0.5"/>
  <pageSetup scale="69" orientation="landscape" r:id="rId1"/>
  <headerFooter alignWithMargins="0">
    <oddHeader>&amp;C&amp;"Arial,Bold"&amp;12Table D-3.  CHP Parnership Agency (EPA) Burden for Year 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D-1</vt:lpstr>
      <vt:lpstr>D-2</vt:lpstr>
      <vt:lpstr>D-3</vt:lpstr>
      <vt:lpstr>'D-1'!Print_Area</vt:lpstr>
    </vt:vector>
  </TitlesOfParts>
  <Company>Eastern Research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 - Morrisville</dc:creator>
  <cp:lastModifiedBy>Courtney Kerwin</cp:lastModifiedBy>
  <cp:lastPrinted>2008-10-08T17:44:56Z</cp:lastPrinted>
  <dcterms:created xsi:type="dcterms:W3CDTF">2004-12-17T18:57:12Z</dcterms:created>
  <dcterms:modified xsi:type="dcterms:W3CDTF">2012-05-08T14:21:57Z</dcterms:modified>
</cp:coreProperties>
</file>