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1340" windowHeight="9345"/>
  </bookViews>
  <sheets>
    <sheet name="APHIS 79" sheetId="1" r:id="rId1"/>
  </sheets>
  <definedNames>
    <definedName name="_xlnm.Print_Area" localSheetId="0">'APHIS 79'!$A$1:$J$39</definedName>
    <definedName name="resp1">'APHIS 79'!#REF!</definedName>
    <definedName name="resp2">'APHIS 79'!#REF!</definedName>
    <definedName name="time1">'APHIS 79'!#REF!</definedName>
    <definedName name="time2">'APHIS 79'!#REF!</definedName>
    <definedName name="total1">'APHIS 79'!#REF!</definedName>
    <definedName name="total2">'APHIS 79'!#REF!</definedName>
  </definedNames>
  <calcPr calcId="145621"/>
</workbook>
</file>

<file path=xl/calcChain.xml><?xml version="1.0" encoding="utf-8"?>
<calcChain xmlns="http://schemas.openxmlformats.org/spreadsheetml/2006/main">
  <c r="J35" i="1" l="1"/>
  <c r="H25" i="1" l="1"/>
  <c r="I25" i="1" s="1"/>
  <c r="H21" i="1"/>
  <c r="I21" i="1" s="1"/>
  <c r="H17" i="1"/>
  <c r="I17" i="1" s="1"/>
  <c r="D25" i="1"/>
  <c r="D23" i="1"/>
  <c r="H23" i="1" s="1"/>
  <c r="I23" i="1" s="1"/>
  <c r="D21" i="1"/>
  <c r="D19" i="1"/>
  <c r="H19" i="1" s="1"/>
  <c r="I19" i="1" s="1"/>
  <c r="D17" i="1"/>
  <c r="I15" i="1"/>
  <c r="H15" i="1"/>
  <c r="J15" i="1" s="1"/>
  <c r="D15" i="1"/>
  <c r="D11" i="1"/>
  <c r="D13" i="1"/>
  <c r="J25" i="1" l="1"/>
  <c r="J23" i="1"/>
  <c r="J21" i="1"/>
  <c r="J19" i="1"/>
  <c r="J17" i="1"/>
  <c r="A35" i="1" l="1"/>
  <c r="H11" i="1"/>
  <c r="I11" i="1" s="1"/>
  <c r="J11" i="1" s="1"/>
  <c r="H13" i="1"/>
  <c r="I13" i="1" l="1"/>
  <c r="J13" i="1" s="1"/>
  <c r="H9" i="1"/>
  <c r="H35" i="1" s="1"/>
  <c r="I9" i="1" l="1"/>
  <c r="I35" i="1" s="1"/>
  <c r="J9" i="1" l="1"/>
</calcChain>
</file>

<file path=xl/sharedStrings.xml><?xml version="1.0" encoding="utf-8"?>
<sst xmlns="http://schemas.openxmlformats.org/spreadsheetml/2006/main" count="37" uniqueCount="26">
  <si>
    <t>Page 1 of 1</t>
  </si>
  <si>
    <t>TOTAL HOURS PER YEAR</t>
  </si>
  <si>
    <t>PROGRAM COSTS</t>
  </si>
  <si>
    <t>OVERHEAD COSTS (.139)</t>
  </si>
  <si>
    <t>TOTAL COSTS</t>
  </si>
  <si>
    <t>GRADE &amp; AVG RATE OF PROGRAM PERSONNEL (Avg rate=Hourly Wage)</t>
  </si>
  <si>
    <t>AVERAGE TIME PER RESPONDENT</t>
  </si>
  <si>
    <t>$</t>
  </si>
  <si>
    <t>TOTAL</t>
  </si>
  <si>
    <t xml:space="preserve"> </t>
  </si>
  <si>
    <t xml:space="preserve">APHIS-79:  APHIS, VS </t>
  </si>
  <si>
    <t xml:space="preserve">FORM NO. </t>
  </si>
  <si>
    <t>TOTAL ANNUAL RESPONSES</t>
  </si>
  <si>
    <t>0579-0015</t>
  </si>
  <si>
    <t>T.Butler/
KO'Malley</t>
  </si>
  <si>
    <t>Foreign Export Health Certificate</t>
  </si>
  <si>
    <t>Location and Reason for Breaking Seal, Application of New Seal of meat container</t>
  </si>
  <si>
    <t>GS-           12</t>
  </si>
  <si>
    <t>Request for Approval of Defrost Facility</t>
  </si>
  <si>
    <t>Termination of Agreement</t>
  </si>
  <si>
    <t>Request for Hearing</t>
  </si>
  <si>
    <t>Trust Fund agreement between establishment and VS (signature only)</t>
  </si>
  <si>
    <t>Notification of Customs &amp; Border Protection Inspectors (DHS)</t>
  </si>
  <si>
    <t>Application for importation of pork for analysis (VS 16-3)</t>
  </si>
  <si>
    <t xml:space="preserve">Application for importation of pork for transit (VS 16-3) </t>
  </si>
  <si>
    <t>Prohibited and Restricted Importation of Fresh (frozen or chilled) pork or pork products into the United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</si>
</sst>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164" formatCode="&quot;$&quot;#,##0.00"/>
    <numFmt numFmtId="165" formatCode="[$-409]mmmm\ d\,\ yyyy;@"/>
    <numFmt numFmtId="166" formatCode="0.000"/>
    <numFmt numFmtId="167" formatCode="#,##0.000000"/>
    <numFmt numFmtId="168" formatCode="0.0000"/>
  </numFmts>
  <fonts count="12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u/>
      <sz val="12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wrapText="1"/>
    </xf>
  </cellStyleXfs>
  <cellXfs count="66">
    <xf numFmtId="0" fontId="0" fillId="0" borderId="0" xfId="0">
      <alignment wrapText="1"/>
    </xf>
    <xf numFmtId="0" fontId="0" fillId="0" borderId="0" xfId="0" applyBorder="1">
      <alignment wrapText="1"/>
    </xf>
    <xf numFmtId="165" fontId="2" fillId="0" borderId="0" xfId="0" applyNumberFormat="1" applyFont="1" applyAlignment="1">
      <alignment horizontal="left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/>
    </xf>
    <xf numFmtId="0" fontId="6" fillId="0" borderId="0" xfId="0" applyFont="1">
      <alignment wrapText="1"/>
    </xf>
    <xf numFmtId="0" fontId="7" fillId="0" borderId="0" xfId="0" applyFont="1">
      <alignment wrapText="1"/>
    </xf>
    <xf numFmtId="166" fontId="0" fillId="0" borderId="0" xfId="0" applyNumberFormat="1">
      <alignment wrapText="1"/>
    </xf>
    <xf numFmtId="166" fontId="3" fillId="0" borderId="0" xfId="0" applyNumberFormat="1" applyFont="1" applyBorder="1" applyAlignment="1">
      <alignment horizontal="center" vertical="top" wrapText="1"/>
    </xf>
    <xf numFmtId="0" fontId="0" fillId="0" borderId="0" xfId="0" applyAlignment="1">
      <alignment wrapText="1"/>
    </xf>
    <xf numFmtId="167" fontId="3" fillId="0" borderId="0" xfId="0" applyNumberFormat="1" applyFont="1" applyBorder="1" applyAlignment="1">
      <alignment horizontal="center" vertical="top" wrapText="1"/>
    </xf>
    <xf numFmtId="167" fontId="7" fillId="0" borderId="0" xfId="0" applyNumberFormat="1" applyFont="1">
      <alignment wrapText="1"/>
    </xf>
    <xf numFmtId="167" fontId="0" fillId="0" borderId="0" xfId="0" applyNumberFormat="1">
      <alignment wrapText="1"/>
    </xf>
    <xf numFmtId="0" fontId="4" fillId="0" borderId="1" xfId="0" applyFont="1" applyBorder="1">
      <alignment wrapText="1"/>
    </xf>
    <xf numFmtId="167" fontId="0" fillId="0" borderId="1" xfId="0" applyNumberFormat="1" applyBorder="1">
      <alignment wrapText="1"/>
    </xf>
    <xf numFmtId="0" fontId="0" fillId="0" borderId="1" xfId="0" applyBorder="1">
      <alignment wrapText="1"/>
    </xf>
    <xf numFmtId="0" fontId="8" fillId="0" borderId="0" xfId="0" applyFont="1">
      <alignment wrapText="1"/>
    </xf>
    <xf numFmtId="0" fontId="9" fillId="0" borderId="0" xfId="0" applyFont="1">
      <alignment wrapText="1"/>
    </xf>
    <xf numFmtId="167" fontId="3" fillId="0" borderId="0" xfId="0" applyNumberFormat="1" applyFont="1">
      <alignment wrapText="1"/>
    </xf>
    <xf numFmtId="167" fontId="3" fillId="0" borderId="1" xfId="0" applyNumberFormat="1" applyFont="1" applyBorder="1">
      <alignment wrapText="1"/>
    </xf>
    <xf numFmtId="0" fontId="9" fillId="0" borderId="0" xfId="0" applyFont="1" applyAlignment="1">
      <alignment wrapText="1"/>
    </xf>
    <xf numFmtId="0" fontId="0" fillId="0" borderId="0" xfId="0" applyFill="1">
      <alignment wrapText="1"/>
    </xf>
    <xf numFmtId="0" fontId="5" fillId="0" borderId="3" xfId="0" applyFont="1" applyFill="1" applyBorder="1">
      <alignment wrapText="1"/>
    </xf>
    <xf numFmtId="8" fontId="6" fillId="0" borderId="3" xfId="0" applyNumberFormat="1" applyFont="1" applyFill="1" applyBorder="1" applyAlignment="1">
      <alignment horizontal="left"/>
    </xf>
    <xf numFmtId="8" fontId="6" fillId="0" borderId="3" xfId="0" applyNumberFormat="1" applyFont="1" applyFill="1" applyBorder="1" applyAlignment="1">
      <alignment horizontal="left" wrapText="1"/>
    </xf>
    <xf numFmtId="166" fontId="6" fillId="0" borderId="0" xfId="0" applyNumberFormat="1" applyFont="1">
      <alignment wrapText="1"/>
    </xf>
    <xf numFmtId="0" fontId="11" fillId="0" borderId="0" xfId="0" applyFont="1" applyAlignment="1">
      <alignment horizontal="right"/>
    </xf>
    <xf numFmtId="0" fontId="11" fillId="0" borderId="0" xfId="0" applyFont="1">
      <alignment wrapText="1"/>
    </xf>
    <xf numFmtId="164" fontId="10" fillId="0" borderId="3" xfId="0" applyNumberFormat="1" applyFont="1" applyBorder="1" applyAlignment="1"/>
    <xf numFmtId="164" fontId="11" fillId="0" borderId="0" xfId="0" applyNumberFormat="1" applyFont="1" applyAlignment="1">
      <alignment horizontal="right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168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8" fontId="4" fillId="0" borderId="3" xfId="0" applyNumberFormat="1" applyFont="1" applyBorder="1" applyAlignment="1">
      <alignment horizontal="left"/>
    </xf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right"/>
    </xf>
    <xf numFmtId="8" fontId="4" fillId="0" borderId="3" xfId="0" applyNumberFormat="1" applyFont="1" applyFill="1" applyBorder="1" applyAlignment="1">
      <alignment horizontal="left"/>
    </xf>
    <xf numFmtId="3" fontId="4" fillId="0" borderId="3" xfId="0" applyNumberFormat="1" applyFont="1" applyFill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0" fontId="5" fillId="0" borderId="3" xfId="0" applyFont="1" applyBorder="1">
      <alignment wrapText="1"/>
    </xf>
    <xf numFmtId="0" fontId="5" fillId="0" borderId="3" xfId="0" applyFont="1" applyBorder="1" applyAlignment="1">
      <alignment wrapText="1"/>
    </xf>
    <xf numFmtId="4" fontId="4" fillId="0" borderId="3" xfId="0" applyNumberFormat="1" applyFont="1" applyBorder="1" applyAlignment="1">
      <alignment horizontal="center"/>
    </xf>
    <xf numFmtId="8" fontId="4" fillId="0" borderId="3" xfId="0" applyNumberFormat="1" applyFont="1" applyBorder="1" applyAlignment="1">
      <alignment horizontal="left" wrapText="1"/>
    </xf>
    <xf numFmtId="2" fontId="4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66" fontId="3" fillId="0" borderId="2" xfId="0" applyNumberFormat="1" applyFont="1" applyBorder="1" applyAlignment="1">
      <alignment horizontal="center" vertical="top" wrapText="1"/>
    </xf>
    <xf numFmtId="166" fontId="3" fillId="0" borderId="0" xfId="0" applyNumberFormat="1" applyFont="1" applyBorder="1" applyAlignment="1">
      <alignment horizontal="center" vertical="top" wrapText="1"/>
    </xf>
    <xf numFmtId="166" fontId="3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6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67" fontId="3" fillId="0" borderId="2" xfId="0" applyNumberFormat="1" applyFont="1" applyBorder="1" applyAlignment="1">
      <alignment horizontal="center" vertical="top" wrapText="1"/>
    </xf>
    <xf numFmtId="167" fontId="3" fillId="0" borderId="0" xfId="0" applyNumberFormat="1" applyFont="1" applyBorder="1" applyAlignment="1">
      <alignment horizontal="center" vertical="top" wrapText="1"/>
    </xf>
    <xf numFmtId="167" fontId="3" fillId="0" borderId="1" xfId="0" applyNumberFormat="1" applyFont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view="pageBreakPreview" topLeftCell="D1" zoomScaleNormal="75" zoomScaleSheetLayoutView="100" workbookViewId="0">
      <selection activeCell="J35" sqref="J35"/>
    </sheetView>
  </sheetViews>
  <sheetFormatPr defaultRowHeight="12.75" x14ac:dyDescent="0.2"/>
  <cols>
    <col min="1" max="1" width="36.85546875" customWidth="1"/>
    <col min="2" max="3" width="16.28515625" customWidth="1"/>
    <col min="4" max="4" width="16.7109375" style="7" customWidth="1"/>
    <col min="5" max="6" width="12.7109375" customWidth="1"/>
    <col min="7" max="7" width="2.28515625" customWidth="1"/>
    <col min="8" max="8" width="22.42578125" style="12" bestFit="1" customWidth="1"/>
    <col min="9" max="9" width="22" style="12" bestFit="1" customWidth="1"/>
    <col min="10" max="10" width="24.7109375" style="12" bestFit="1" customWidth="1"/>
  </cols>
  <sheetData>
    <row r="1" spans="1:11" ht="25.5" x14ac:dyDescent="0.2">
      <c r="A1" s="45" t="s">
        <v>10</v>
      </c>
      <c r="B1" s="45"/>
      <c r="C1" s="45"/>
      <c r="D1" s="45"/>
      <c r="E1" s="45"/>
      <c r="F1" s="6" t="s">
        <v>9</v>
      </c>
      <c r="G1" s="6" t="s">
        <v>9</v>
      </c>
      <c r="H1" s="18" t="s">
        <v>0</v>
      </c>
      <c r="I1" s="11" t="s">
        <v>14</v>
      </c>
    </row>
    <row r="2" spans="1:11" s="15" customFormat="1" ht="15" x14ac:dyDescent="0.25">
      <c r="A2" s="46" t="s">
        <v>25</v>
      </c>
      <c r="B2" s="47"/>
      <c r="C2" s="47"/>
      <c r="D2" s="47"/>
      <c r="E2" s="47"/>
      <c r="F2" s="47"/>
      <c r="G2" s="13"/>
      <c r="H2" s="19" t="s">
        <v>13</v>
      </c>
      <c r="I2" s="14"/>
      <c r="J2" s="14"/>
    </row>
    <row r="3" spans="1:11" ht="12.75" customHeight="1" x14ac:dyDescent="0.2">
      <c r="A3" s="54" t="s">
        <v>11</v>
      </c>
      <c r="B3" s="48" t="s">
        <v>12</v>
      </c>
      <c r="C3" s="48" t="s">
        <v>6</v>
      </c>
      <c r="D3" s="51" t="s">
        <v>1</v>
      </c>
      <c r="E3" s="48" t="s">
        <v>5</v>
      </c>
      <c r="F3" s="48"/>
      <c r="G3" s="48"/>
      <c r="H3" s="61" t="s">
        <v>2</v>
      </c>
      <c r="I3" s="61" t="s">
        <v>3</v>
      </c>
      <c r="J3" s="61" t="s">
        <v>4</v>
      </c>
      <c r="K3" s="1"/>
    </row>
    <row r="4" spans="1:11" ht="12.75" customHeight="1" x14ac:dyDescent="0.2">
      <c r="A4" s="55"/>
      <c r="B4" s="49"/>
      <c r="C4" s="49"/>
      <c r="D4" s="52"/>
      <c r="E4" s="49"/>
      <c r="F4" s="49"/>
      <c r="G4" s="49"/>
      <c r="H4" s="62"/>
      <c r="I4" s="62"/>
      <c r="J4" s="62"/>
    </row>
    <row r="5" spans="1:11" ht="12.75" customHeight="1" x14ac:dyDescent="0.2">
      <c r="A5" s="55"/>
      <c r="B5" s="49"/>
      <c r="C5" s="49"/>
      <c r="D5" s="52"/>
      <c r="E5" s="49"/>
      <c r="F5" s="49"/>
      <c r="G5" s="49"/>
      <c r="H5" s="62"/>
      <c r="I5" s="62"/>
      <c r="J5" s="62"/>
    </row>
    <row r="6" spans="1:11" ht="12.75" customHeight="1" x14ac:dyDescent="0.2">
      <c r="A6" s="55"/>
      <c r="B6" s="49"/>
      <c r="C6" s="49"/>
      <c r="D6" s="52"/>
      <c r="E6" s="49"/>
      <c r="F6" s="49"/>
      <c r="G6" s="49"/>
      <c r="H6" s="62"/>
      <c r="I6" s="62"/>
      <c r="J6" s="62"/>
    </row>
    <row r="7" spans="1:11" ht="12.75" customHeight="1" x14ac:dyDescent="0.2">
      <c r="A7" s="56"/>
      <c r="B7" s="50"/>
      <c r="C7" s="50"/>
      <c r="D7" s="53"/>
      <c r="E7" s="50"/>
      <c r="F7" s="50"/>
      <c r="G7" s="50"/>
      <c r="H7" s="63"/>
      <c r="I7" s="63"/>
      <c r="J7" s="63"/>
    </row>
    <row r="8" spans="1:11" ht="12.75" customHeight="1" x14ac:dyDescent="0.2">
      <c r="A8" s="4"/>
      <c r="B8" s="3"/>
      <c r="C8" s="3"/>
      <c r="D8" s="8"/>
      <c r="E8" s="3"/>
      <c r="F8" s="3"/>
      <c r="G8" s="3"/>
      <c r="H8" s="10"/>
      <c r="I8" s="10"/>
      <c r="J8" s="10"/>
    </row>
    <row r="9" spans="1:11" s="17" customFormat="1" ht="15.75" x14ac:dyDescent="0.25">
      <c r="A9" s="40" t="s">
        <v>15</v>
      </c>
      <c r="B9" s="42">
        <v>4292</v>
      </c>
      <c r="C9" s="31">
        <v>1</v>
      </c>
      <c r="D9" s="44">
        <v>4284</v>
      </c>
      <c r="E9" s="33">
        <v>12</v>
      </c>
      <c r="F9" s="34">
        <v>35.19</v>
      </c>
      <c r="G9" s="24" t="s">
        <v>7</v>
      </c>
      <c r="H9" s="28">
        <f>D9*F9</f>
        <v>150753.96</v>
      </c>
      <c r="I9" s="28">
        <f t="shared" ref="I9" si="0">+H9*0.139</f>
        <v>20954.800439999999</v>
      </c>
      <c r="J9" s="28">
        <f t="shared" ref="J9" si="1">+H9+I9</f>
        <v>171708.76043999998</v>
      </c>
    </row>
    <row r="10" spans="1:11" s="17" customFormat="1" ht="15.75" x14ac:dyDescent="0.25">
      <c r="A10" s="64"/>
      <c r="B10" s="64"/>
      <c r="C10" s="64"/>
      <c r="D10" s="64"/>
      <c r="E10" s="64"/>
      <c r="F10" s="64"/>
      <c r="G10" s="64"/>
      <c r="H10" s="64"/>
      <c r="I10" s="64"/>
      <c r="J10" s="64"/>
    </row>
    <row r="11" spans="1:11" s="17" customFormat="1" ht="47.25" x14ac:dyDescent="0.25">
      <c r="A11" s="40" t="s">
        <v>16</v>
      </c>
      <c r="B11" s="31">
        <v>1</v>
      </c>
      <c r="C11" s="31">
        <v>1</v>
      </c>
      <c r="D11" s="44">
        <f>B11*C11</f>
        <v>1</v>
      </c>
      <c r="E11" s="33" t="s">
        <v>17</v>
      </c>
      <c r="F11" s="34">
        <v>35.19</v>
      </c>
      <c r="G11" s="24" t="s">
        <v>7</v>
      </c>
      <c r="H11" s="28">
        <f>D11*F11</f>
        <v>35.19</v>
      </c>
      <c r="I11" s="28">
        <f t="shared" ref="I11" si="2">+H11*0.139</f>
        <v>4.8914100000000005</v>
      </c>
      <c r="J11" s="28">
        <f t="shared" ref="J11" si="3">+H11+I11</f>
        <v>40.081409999999998</v>
      </c>
    </row>
    <row r="12" spans="1:11" ht="14.1" customHeight="1" x14ac:dyDescent="0.25">
      <c r="A12" s="65" t="s">
        <v>9</v>
      </c>
      <c r="B12" s="65"/>
      <c r="C12" s="65"/>
      <c r="D12" s="65"/>
      <c r="E12" s="65"/>
      <c r="F12" s="65"/>
      <c r="G12" s="65"/>
      <c r="H12" s="65"/>
      <c r="I12" s="65"/>
      <c r="J12" s="65"/>
    </row>
    <row r="13" spans="1:11" s="9" customFormat="1" ht="15.75" x14ac:dyDescent="0.25">
      <c r="A13" s="40" t="s">
        <v>18</v>
      </c>
      <c r="B13" s="31">
        <v>37</v>
      </c>
      <c r="C13" s="31">
        <v>1</v>
      </c>
      <c r="D13" s="44">
        <f>B13*C13</f>
        <v>37</v>
      </c>
      <c r="E13" s="33">
        <v>13</v>
      </c>
      <c r="F13" s="34">
        <v>41.85</v>
      </c>
      <c r="G13" s="23" t="s">
        <v>7</v>
      </c>
      <c r="H13" s="28">
        <f>D13*F13</f>
        <v>1548.45</v>
      </c>
      <c r="I13" s="28">
        <f t="shared" ref="I13" si="4">+H13*0.139</f>
        <v>215.23455000000001</v>
      </c>
      <c r="J13" s="28">
        <f t="shared" ref="J13" si="5">+H13+I13</f>
        <v>1763.6845499999999</v>
      </c>
    </row>
    <row r="14" spans="1:11" ht="12.75" customHeight="1" x14ac:dyDescent="0.25">
      <c r="A14" s="57" t="s">
        <v>9</v>
      </c>
      <c r="B14" s="57"/>
      <c r="C14" s="57"/>
      <c r="D14" s="57"/>
      <c r="E14" s="57"/>
      <c r="F14" s="57"/>
      <c r="G14" s="57"/>
      <c r="H14" s="57"/>
      <c r="I14" s="57"/>
      <c r="J14" s="57"/>
    </row>
    <row r="15" spans="1:11" ht="15.75" x14ac:dyDescent="0.25">
      <c r="A15" s="40" t="s">
        <v>19</v>
      </c>
      <c r="B15" s="31">
        <v>1</v>
      </c>
      <c r="C15" s="31">
        <v>1</v>
      </c>
      <c r="D15" s="44">
        <f>B15*C15</f>
        <v>1</v>
      </c>
      <c r="E15" s="33">
        <v>13</v>
      </c>
      <c r="F15" s="34">
        <v>41.85</v>
      </c>
      <c r="G15" s="23" t="s">
        <v>7</v>
      </c>
      <c r="H15" s="28">
        <f>D15*F15</f>
        <v>41.85</v>
      </c>
      <c r="I15" s="28">
        <f t="shared" ref="I15" si="6">+H15*0.139</f>
        <v>5.8171500000000007</v>
      </c>
      <c r="J15" s="28">
        <f t="shared" ref="J15" si="7">+H15+I15</f>
        <v>47.667149999999999</v>
      </c>
    </row>
    <row r="16" spans="1:11" ht="12.75" customHeight="1" x14ac:dyDescent="0.25">
      <c r="A16" s="57"/>
      <c r="B16" s="57"/>
      <c r="C16" s="57"/>
      <c r="D16" s="57"/>
      <c r="E16" s="57"/>
      <c r="F16" s="57"/>
      <c r="G16" s="57"/>
      <c r="H16" s="57"/>
      <c r="I16" s="57"/>
      <c r="J16" s="57"/>
    </row>
    <row r="17" spans="1:10" s="20" customFormat="1" ht="15.75" x14ac:dyDescent="0.25">
      <c r="A17" s="40" t="s">
        <v>20</v>
      </c>
      <c r="B17" s="31">
        <v>1</v>
      </c>
      <c r="C17" s="31">
        <v>1</v>
      </c>
      <c r="D17" s="44">
        <f>B17*C17</f>
        <v>1</v>
      </c>
      <c r="E17" s="33">
        <v>13</v>
      </c>
      <c r="F17" s="34">
        <v>41.85</v>
      </c>
      <c r="G17" s="23" t="s">
        <v>7</v>
      </c>
      <c r="H17" s="28">
        <f>D17*F17</f>
        <v>41.85</v>
      </c>
      <c r="I17" s="28">
        <f t="shared" ref="I17" si="8">+H17*0.139</f>
        <v>5.8171500000000007</v>
      </c>
      <c r="J17" s="28">
        <f t="shared" ref="J17" si="9">+H17+I17</f>
        <v>47.667149999999999</v>
      </c>
    </row>
    <row r="18" spans="1:10" s="17" customFormat="1" ht="15.75" x14ac:dyDescent="0.25">
      <c r="A18" s="57"/>
      <c r="B18" s="57"/>
      <c r="C18" s="57"/>
      <c r="D18" s="57"/>
      <c r="E18" s="57"/>
      <c r="F18" s="57"/>
      <c r="G18" s="57"/>
      <c r="H18" s="57"/>
      <c r="I18" s="57"/>
      <c r="J18" s="57"/>
    </row>
    <row r="19" spans="1:10" ht="31.5" x14ac:dyDescent="0.25">
      <c r="A19" s="40" t="s">
        <v>21</v>
      </c>
      <c r="B19" s="31">
        <v>3</v>
      </c>
      <c r="C19" s="31">
        <v>3</v>
      </c>
      <c r="D19" s="44">
        <f>B19*C19</f>
        <v>9</v>
      </c>
      <c r="E19" s="33">
        <v>14</v>
      </c>
      <c r="F19" s="34">
        <v>48.51</v>
      </c>
      <c r="G19" s="34" t="s">
        <v>7</v>
      </c>
      <c r="H19" s="28">
        <f>D19*F19</f>
        <v>436.59</v>
      </c>
      <c r="I19" s="28">
        <f t="shared" ref="I19" si="10">+H19*0.139</f>
        <v>60.686010000000003</v>
      </c>
      <c r="J19" s="28">
        <f t="shared" ref="J19" si="11">+H19+I19</f>
        <v>497.27600999999999</v>
      </c>
    </row>
    <row r="20" spans="1:10" ht="14.1" customHeight="1" x14ac:dyDescent="0.25">
      <c r="A20" s="57"/>
      <c r="B20" s="57"/>
      <c r="C20" s="57"/>
      <c r="D20" s="57"/>
      <c r="E20" s="57"/>
      <c r="F20" s="57"/>
      <c r="G20" s="57"/>
      <c r="H20" s="57"/>
      <c r="I20" s="57"/>
      <c r="J20" s="57"/>
    </row>
    <row r="21" spans="1:10" s="17" customFormat="1" ht="31.5" x14ac:dyDescent="0.25">
      <c r="A21" s="40" t="s">
        <v>22</v>
      </c>
      <c r="B21" s="39">
        <v>1</v>
      </c>
      <c r="C21" s="31">
        <v>1</v>
      </c>
      <c r="D21" s="44">
        <f>B21*C21</f>
        <v>1</v>
      </c>
      <c r="E21" s="33">
        <v>9</v>
      </c>
      <c r="F21" s="34">
        <v>24.27</v>
      </c>
      <c r="G21" s="34" t="s">
        <v>7</v>
      </c>
      <c r="H21" s="28">
        <f>D21*F21</f>
        <v>24.27</v>
      </c>
      <c r="I21" s="28">
        <f t="shared" ref="I21" si="12">+H21*0.139</f>
        <v>3.3735300000000001</v>
      </c>
      <c r="J21" s="28">
        <f t="shared" ref="J21" si="13">+H21+I21</f>
        <v>27.643529999999998</v>
      </c>
    </row>
    <row r="22" spans="1:10" s="20" customFormat="1" ht="15.75" x14ac:dyDescent="0.25">
      <c r="A22" s="57"/>
      <c r="B22" s="57"/>
      <c r="C22" s="57"/>
      <c r="D22" s="57"/>
      <c r="E22" s="57"/>
      <c r="F22" s="57"/>
      <c r="G22" s="57"/>
      <c r="H22" s="57"/>
      <c r="I22" s="57"/>
      <c r="J22" s="57"/>
    </row>
    <row r="23" spans="1:10" s="16" customFormat="1" ht="14.1" customHeight="1" x14ac:dyDescent="0.25">
      <c r="A23" s="40" t="s">
        <v>23</v>
      </c>
      <c r="B23" s="31">
        <v>18</v>
      </c>
      <c r="C23" s="31">
        <v>1</v>
      </c>
      <c r="D23" s="44">
        <f>B23*C23</f>
        <v>18</v>
      </c>
      <c r="E23" s="33">
        <v>13</v>
      </c>
      <c r="F23" s="34">
        <v>41.85</v>
      </c>
      <c r="G23" s="34" t="s">
        <v>7</v>
      </c>
      <c r="H23" s="28">
        <f>D23*F23</f>
        <v>753.30000000000007</v>
      </c>
      <c r="I23" s="28">
        <f t="shared" ref="I23" si="14">+H23*0.139</f>
        <v>104.70870000000002</v>
      </c>
      <c r="J23" s="28">
        <f t="shared" ref="J23" si="15">+H23+I23</f>
        <v>858.00870000000009</v>
      </c>
    </row>
    <row r="24" spans="1:10" ht="15.75" x14ac:dyDescent="0.25">
      <c r="A24" s="57"/>
      <c r="B24" s="57"/>
      <c r="C24" s="57"/>
      <c r="D24" s="57"/>
      <c r="E24" s="57"/>
      <c r="F24" s="57"/>
      <c r="G24" s="57"/>
      <c r="H24" s="57"/>
      <c r="I24" s="57"/>
      <c r="J24" s="57"/>
    </row>
    <row r="25" spans="1:10" ht="14.1" customHeight="1" x14ac:dyDescent="0.25">
      <c r="A25" s="41" t="s">
        <v>24</v>
      </c>
      <c r="B25" s="30">
        <v>17</v>
      </c>
      <c r="C25" s="31">
        <v>1</v>
      </c>
      <c r="D25" s="44">
        <f>B25*C25</f>
        <v>17</v>
      </c>
      <c r="E25" s="33">
        <v>12</v>
      </c>
      <c r="F25" s="34">
        <v>35.19</v>
      </c>
      <c r="G25" s="43" t="s">
        <v>7</v>
      </c>
      <c r="H25" s="28">
        <f>D25*F25</f>
        <v>598.23</v>
      </c>
      <c r="I25" s="28">
        <f t="shared" ref="I25" si="16">+H25*0.139</f>
        <v>83.153970000000015</v>
      </c>
      <c r="J25" s="28">
        <f t="shared" ref="J25" si="17">+H25+I25</f>
        <v>681.38397000000009</v>
      </c>
    </row>
    <row r="26" spans="1:10" s="21" customFormat="1" ht="15.75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</row>
    <row r="27" spans="1:10" ht="15.75" x14ac:dyDescent="0.25">
      <c r="A27" s="40"/>
      <c r="B27" s="31"/>
      <c r="C27" s="31"/>
      <c r="D27" s="32"/>
      <c r="E27" s="33"/>
      <c r="F27" s="34"/>
      <c r="G27" s="24"/>
      <c r="H27" s="28"/>
      <c r="I27" s="28"/>
      <c r="J27" s="28"/>
    </row>
    <row r="28" spans="1:10" ht="15.75" x14ac:dyDescent="0.25">
      <c r="A28" s="57"/>
      <c r="B28" s="57"/>
      <c r="C28" s="57"/>
      <c r="D28" s="57"/>
      <c r="E28" s="57"/>
      <c r="F28" s="57"/>
      <c r="G28" s="57"/>
      <c r="H28" s="57"/>
      <c r="I28" s="57"/>
      <c r="J28" s="57"/>
    </row>
    <row r="29" spans="1:10" ht="15.75" customHeight="1" x14ac:dyDescent="0.25">
      <c r="A29" s="40"/>
      <c r="B29" s="31"/>
      <c r="C29" s="31"/>
      <c r="D29" s="32"/>
      <c r="E29" s="33"/>
      <c r="F29" s="34"/>
      <c r="G29" s="24"/>
      <c r="H29" s="28"/>
      <c r="I29" s="28"/>
      <c r="J29" s="28"/>
    </row>
    <row r="30" spans="1:10" ht="15.75" customHeight="1" x14ac:dyDescent="0.25">
      <c r="A30" s="57"/>
      <c r="B30" s="57"/>
      <c r="C30" s="57"/>
      <c r="D30" s="57"/>
      <c r="E30" s="57"/>
      <c r="F30" s="57"/>
      <c r="G30" s="57"/>
      <c r="H30" s="57"/>
      <c r="I30" s="57"/>
      <c r="J30" s="57"/>
    </row>
    <row r="31" spans="1:10" ht="15.75" x14ac:dyDescent="0.25">
      <c r="A31" s="40"/>
      <c r="B31" s="31"/>
      <c r="C31" s="31"/>
      <c r="D31" s="32"/>
      <c r="E31" s="33"/>
      <c r="F31" s="34"/>
      <c r="G31" s="24"/>
      <c r="H31" s="28"/>
      <c r="I31" s="28"/>
      <c r="J31" s="28"/>
    </row>
    <row r="32" spans="1:10" ht="15.75" x14ac:dyDescent="0.25">
      <c r="A32" s="58"/>
      <c r="B32" s="58"/>
      <c r="C32" s="58"/>
      <c r="D32" s="58"/>
      <c r="E32" s="58"/>
      <c r="F32" s="58"/>
      <c r="G32" s="58"/>
      <c r="H32" s="58"/>
      <c r="I32" s="58"/>
      <c r="J32" s="58"/>
    </row>
    <row r="33" spans="1:10" ht="15.75" x14ac:dyDescent="0.25">
      <c r="A33" s="22"/>
      <c r="B33" s="38"/>
      <c r="C33" s="35"/>
      <c r="D33" s="32"/>
      <c r="E33" s="36"/>
      <c r="F33" s="37"/>
      <c r="G33" s="24"/>
      <c r="H33" s="28"/>
      <c r="I33" s="28"/>
      <c r="J33" s="28"/>
    </row>
    <row r="34" spans="1:10" ht="15" customHeight="1" x14ac:dyDescent="0.2">
      <c r="A34" s="59"/>
      <c r="B34" s="59"/>
      <c r="C34" s="59"/>
      <c r="D34" s="59"/>
      <c r="E34" s="59"/>
      <c r="F34" s="59"/>
      <c r="G34" s="59"/>
      <c r="H34" s="59"/>
      <c r="I34" s="59"/>
      <c r="J34" s="60"/>
    </row>
    <row r="35" spans="1:10" ht="15.75" x14ac:dyDescent="0.25">
      <c r="A35" s="2">
        <f ca="1">NOW()</f>
        <v>41120.444107754629</v>
      </c>
      <c r="B35" s="5"/>
      <c r="C35" s="5"/>
      <c r="D35" s="25"/>
      <c r="E35" s="5"/>
      <c r="F35" s="26" t="s">
        <v>8</v>
      </c>
      <c r="G35" s="27"/>
      <c r="H35" s="29">
        <f>SUM(H9:H34)</f>
        <v>154233.69</v>
      </c>
      <c r="I35" s="29">
        <f t="shared" ref="I35" si="18">SUM(I9:I34)</f>
        <v>21438.482909999999</v>
      </c>
      <c r="J35" s="29">
        <f>SUM(J9:J34)</f>
        <v>175672.17290999999</v>
      </c>
    </row>
  </sheetData>
  <mergeCells count="23">
    <mergeCell ref="A30:J30"/>
    <mergeCell ref="A32:J32"/>
    <mergeCell ref="A34:J34"/>
    <mergeCell ref="J3:J7"/>
    <mergeCell ref="H3:H7"/>
    <mergeCell ref="I3:I7"/>
    <mergeCell ref="A20:J20"/>
    <mergeCell ref="A22:J22"/>
    <mergeCell ref="A24:J24"/>
    <mergeCell ref="A26:J26"/>
    <mergeCell ref="A28:J28"/>
    <mergeCell ref="A10:J10"/>
    <mergeCell ref="A12:J12"/>
    <mergeCell ref="A14:J14"/>
    <mergeCell ref="A16:J16"/>
    <mergeCell ref="A18:J18"/>
    <mergeCell ref="A1:E1"/>
    <mergeCell ref="A2:F2"/>
    <mergeCell ref="B3:B7"/>
    <mergeCell ref="C3:C7"/>
    <mergeCell ref="D3:D7"/>
    <mergeCell ref="A3:A7"/>
    <mergeCell ref="E3:G7"/>
  </mergeCells>
  <phoneticPr fontId="1" type="noConversion"/>
  <printOptions headings="1" gridLines="1"/>
  <pageMargins left="0.5" right="0.5" top="0.75" bottom="0.75" header="0.5" footer="0.5"/>
  <pageSetup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APHIS 79</vt:lpstr>
      <vt:lpstr>'APHIS 79'!Print_Area</vt:lpstr>
    </vt:vector>
  </TitlesOfParts>
  <Company>USDA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smharris</cp:lastModifiedBy>
  <cp:lastPrinted>2011-11-21T15:59:30Z</cp:lastPrinted>
  <dcterms:created xsi:type="dcterms:W3CDTF">2002-09-24T19:35:59Z</dcterms:created>
  <dcterms:modified xsi:type="dcterms:W3CDTF">2012-07-30T14:39:41Z</dcterms:modified>
</cp:coreProperties>
</file>