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3215" windowHeight="8535"/>
  </bookViews>
  <sheets>
    <sheet name="EMERGENCY EPI INVESTIGATION 79" sheetId="1" r:id="rId1"/>
  </sheets>
  <calcPr calcId="125725"/>
  <fileRecoveryPr repairLoad="1"/>
</workbook>
</file>

<file path=xl/calcChain.xml><?xml version="1.0" encoding="utf-8"?>
<calcChain xmlns="http://schemas.openxmlformats.org/spreadsheetml/2006/main">
  <c r="D49" i="1"/>
  <c r="H49" s="1"/>
  <c r="D48"/>
  <c r="H48" s="1"/>
  <c r="H47"/>
  <c r="D46"/>
  <c r="H46" s="1"/>
  <c r="H50" s="1"/>
  <c r="D41"/>
  <c r="H41" s="1"/>
  <c r="D40"/>
  <c r="H40" s="1"/>
  <c r="H39"/>
  <c r="D38"/>
  <c r="H38" s="1"/>
  <c r="H32"/>
  <c r="D31"/>
  <c r="H31" s="1"/>
  <c r="D34"/>
  <c r="H34" s="1"/>
  <c r="H25"/>
  <c r="D24"/>
  <c r="H24" s="1"/>
  <c r="H18"/>
  <c r="D17" s="1"/>
  <c r="H17" s="1"/>
  <c r="H11"/>
  <c r="H42" l="1"/>
  <c r="D33"/>
  <c r="H33" s="1"/>
  <c r="H35" s="1"/>
  <c r="D26"/>
  <c r="H26" s="1"/>
  <c r="D27"/>
  <c r="H27" s="1"/>
  <c r="D19"/>
  <c r="H19" s="1"/>
  <c r="D20"/>
  <c r="H20" s="1"/>
  <c r="A54"/>
  <c r="D13" s="1"/>
  <c r="H13" s="1"/>
  <c r="H21" l="1"/>
  <c r="H28"/>
  <c r="D10"/>
  <c r="H10" s="1"/>
  <c r="D12"/>
  <c r="H12" s="1"/>
  <c r="I50" l="1"/>
  <c r="J50" s="1"/>
  <c r="I42"/>
  <c r="J42" s="1"/>
  <c r="I35"/>
  <c r="J35" s="1"/>
  <c r="I28"/>
  <c r="J28" s="1"/>
  <c r="H14"/>
  <c r="I14" s="1"/>
  <c r="J14" s="1"/>
  <c r="H52" l="1"/>
  <c r="I52" s="1"/>
  <c r="I21"/>
  <c r="J21" s="1"/>
  <c r="J52" l="1"/>
</calcChain>
</file>

<file path=xl/sharedStrings.xml><?xml version="1.0" encoding="utf-8"?>
<sst xmlns="http://schemas.openxmlformats.org/spreadsheetml/2006/main" count="91" uniqueCount="27">
  <si>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</si>
  <si>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</si>
  <si>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</si>
  <si>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</si>
  <si>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</si>
  <si>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</si>
  <si>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</si>
  <si>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</si>
  <si>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</si>
  <si>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2011 -Emergency Epidemiologic Investigations (Phase 1)</t>
  </si>
  <si>
    <t>Analysis</t>
  </si>
  <si>
    <t>$</t>
  </si>
  <si>
    <t>Data Entry</t>
  </si>
  <si>
    <t>GS-07</t>
  </si>
  <si>
    <t>Clerical</t>
  </si>
  <si>
    <t>2011 -Emergency Epidemiologic Investigations (Phase 2)</t>
  </si>
  <si>
    <t>2012 -Emergency Epidemiologic Investigations (Phase 1)</t>
  </si>
  <si>
    <t>2012 -Emergency Epidemiologic Investigations (Phase 2)</t>
  </si>
  <si>
    <t>2013 -Emergency Epidemiologic Investigations (Phase 1)</t>
  </si>
  <si>
    <t>2013 -Emergency Epidemiologic Investigations (Phase 2)</t>
  </si>
  <si>
    <t>GRAND TOTAL</t>
  </si>
  <si>
    <t>Page 1 of 1</t>
  </si>
  <si>
    <t>EMERGENCY EPIDEMIOLOGIC INVESTIGATIONS</t>
  </si>
  <si>
    <t>GS-14</t>
  </si>
  <si>
    <t>Collection</t>
  </si>
  <si>
    <t>GS-12</t>
  </si>
  <si>
    <t>0579-0376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</si>
</sst>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0" xfId="0" applyNumberFormat="1" applyFont="1"/>
    <xf numFmtId="165" fontId="4" fillId="0" borderId="0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2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8"/>
  <sheetViews>
    <sheetView tabSelected="1" topLeftCell="B1" workbookViewId="0">
      <selection activeCell="J2" sqref="J2"/>
    </sheetView>
  </sheetViews>
  <sheetFormatPr defaultRowHeight="12"/>
  <cols>
    <col min="1" max="1" width="16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2.710937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>
      <c r="A1" s="28" t="s">
        <v>0</v>
      </c>
      <c r="B1" s="29"/>
      <c r="C1" s="29"/>
      <c r="D1" s="29"/>
      <c r="E1" s="29"/>
      <c r="F1" s="29"/>
      <c r="G1" s="1"/>
      <c r="H1" s="1"/>
      <c r="I1" s="2"/>
      <c r="J1" s="3" t="s">
        <v>21</v>
      </c>
    </row>
    <row r="2" spans="1:11" ht="18.75" customHeight="1">
      <c r="A2" s="30" t="s">
        <v>22</v>
      </c>
      <c r="B2" s="30"/>
      <c r="C2" s="30"/>
      <c r="D2" s="30"/>
      <c r="E2" s="30"/>
      <c r="F2" s="30"/>
      <c r="G2" s="5"/>
      <c r="H2" s="5"/>
      <c r="I2" s="6"/>
      <c r="J2" s="3" t="s">
        <v>26</v>
      </c>
    </row>
    <row r="3" spans="1:11" ht="12.75" customHeight="1">
      <c r="A3" s="31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/>
      <c r="G3" s="34"/>
      <c r="H3" s="34" t="s">
        <v>6</v>
      </c>
      <c r="I3" s="34" t="s">
        <v>7</v>
      </c>
      <c r="J3" s="34" t="s">
        <v>8</v>
      </c>
      <c r="K3" s="7"/>
    </row>
    <row r="4" spans="1:11" ht="12.75" customHeight="1">
      <c r="A4" s="32"/>
      <c r="B4" s="35"/>
      <c r="C4" s="35"/>
      <c r="D4" s="35"/>
      <c r="E4" s="35"/>
      <c r="F4" s="35"/>
      <c r="G4" s="35"/>
      <c r="H4" s="35"/>
      <c r="I4" s="35"/>
      <c r="J4" s="35"/>
    </row>
    <row r="5" spans="1:11" ht="12.75" customHeight="1">
      <c r="A5" s="32"/>
      <c r="B5" s="35"/>
      <c r="C5" s="35"/>
      <c r="D5" s="35"/>
      <c r="E5" s="35"/>
      <c r="F5" s="35"/>
      <c r="G5" s="35"/>
      <c r="H5" s="35"/>
      <c r="I5" s="35"/>
      <c r="J5" s="35"/>
    </row>
    <row r="6" spans="1:11" ht="12.75" customHeight="1">
      <c r="A6" s="32"/>
      <c r="B6" s="35"/>
      <c r="C6" s="35"/>
      <c r="D6" s="35"/>
      <c r="E6" s="35"/>
      <c r="F6" s="35"/>
      <c r="G6" s="35"/>
      <c r="H6" s="35"/>
      <c r="I6" s="35"/>
      <c r="J6" s="35"/>
    </row>
    <row r="7" spans="1:11" ht="12" customHeight="1">
      <c r="A7" s="33"/>
      <c r="B7" s="36"/>
      <c r="C7" s="36"/>
      <c r="D7" s="36"/>
      <c r="E7" s="36"/>
      <c r="F7" s="36"/>
      <c r="G7" s="36"/>
      <c r="H7" s="36"/>
      <c r="I7" s="36"/>
      <c r="J7" s="36"/>
    </row>
    <row r="8" spans="1:11">
      <c r="B8" s="6"/>
      <c r="C8" s="6"/>
      <c r="D8" s="8"/>
      <c r="E8" s="9"/>
      <c r="F8" s="10"/>
      <c r="G8" s="11"/>
      <c r="H8" s="12"/>
      <c r="I8" s="13"/>
      <c r="J8" s="13"/>
    </row>
    <row r="9" spans="1:11">
      <c r="A9" s="37" t="s">
        <v>9</v>
      </c>
      <c r="B9" s="37"/>
      <c r="C9" s="37"/>
      <c r="D9" s="37"/>
      <c r="E9" s="37"/>
      <c r="F9" s="6"/>
      <c r="G9" s="9"/>
      <c r="H9" s="9"/>
      <c r="I9" s="6"/>
      <c r="J9" s="6"/>
    </row>
    <row r="10" spans="1:11" ht="12.75" customHeight="1">
      <c r="A10" s="4" t="s">
        <v>24</v>
      </c>
      <c r="B10" s="14">
        <v>350</v>
      </c>
      <c r="C10" s="6">
        <v>1</v>
      </c>
      <c r="D10" s="8">
        <f>PRODUCT(B10,C10)</f>
        <v>350</v>
      </c>
      <c r="E10" s="9" t="s">
        <v>25</v>
      </c>
      <c r="F10" s="10">
        <v>-37.369999999999997</v>
      </c>
      <c r="G10" s="15" t="s">
        <v>11</v>
      </c>
      <c r="H10" s="12">
        <f>PRODUCT(D10,F10)*(-1)</f>
        <v>13079.5</v>
      </c>
      <c r="I10" s="6"/>
      <c r="J10" s="6"/>
    </row>
    <row r="11" spans="1:11" ht="12.75" customHeight="1">
      <c r="A11" s="4" t="s">
        <v>10</v>
      </c>
      <c r="B11" s="14"/>
      <c r="C11" s="6">
        <v>0.02</v>
      </c>
      <c r="D11" s="8">
        <v>7</v>
      </c>
      <c r="E11" s="9" t="s">
        <v>23</v>
      </c>
      <c r="F11" s="10">
        <v>-42.35</v>
      </c>
      <c r="G11" s="15" t="s">
        <v>11</v>
      </c>
      <c r="H11" s="12">
        <f>PRODUCT(D11,F11)*(-1)</f>
        <v>296.45</v>
      </c>
      <c r="I11" s="6"/>
      <c r="J11" s="6"/>
    </row>
    <row r="12" spans="1:11" ht="12.75" customHeight="1">
      <c r="A12" s="4" t="s">
        <v>12</v>
      </c>
      <c r="B12" s="6"/>
      <c r="C12" s="6">
        <v>0.02</v>
      </c>
      <c r="D12" s="8">
        <f>PRODUCT(B10,C12)</f>
        <v>7</v>
      </c>
      <c r="E12" s="9" t="s">
        <v>13</v>
      </c>
      <c r="F12" s="10">
        <v>-20.079999999999998</v>
      </c>
      <c r="G12" s="15" t="s">
        <v>11</v>
      </c>
      <c r="H12" s="12">
        <f>PRODUCT(D12,F12)*(-1)</f>
        <v>140.56</v>
      </c>
      <c r="I12" s="6"/>
      <c r="J12" s="6"/>
    </row>
    <row r="13" spans="1:11">
      <c r="A13" s="4" t="s">
        <v>14</v>
      </c>
      <c r="B13" s="6"/>
      <c r="C13" s="6">
        <v>0.01</v>
      </c>
      <c r="D13" s="8">
        <f>PRODUCT(B10,C13)</f>
        <v>3.5</v>
      </c>
      <c r="E13" s="9" t="s">
        <v>13</v>
      </c>
      <c r="F13" s="10">
        <v>-20.079999999999998</v>
      </c>
      <c r="G13" s="16" t="s">
        <v>11</v>
      </c>
      <c r="H13" s="17">
        <f>PRODUCT(D13,F13)*(-1)</f>
        <v>70.28</v>
      </c>
      <c r="I13" s="6"/>
      <c r="J13" s="6"/>
    </row>
    <row r="14" spans="1:11">
      <c r="B14" s="6"/>
      <c r="C14" s="6"/>
      <c r="D14" s="8"/>
      <c r="E14" s="9"/>
      <c r="F14" s="10"/>
      <c r="G14" s="11"/>
      <c r="H14" s="12">
        <f>SUM(H10:H13)</f>
        <v>13586.79</v>
      </c>
      <c r="I14" s="13">
        <f>PRODUCT(H14,0.139)</f>
        <v>1888.5638100000003</v>
      </c>
      <c r="J14" s="13">
        <f>SUM(I14,H14)</f>
        <v>15475.353810000001</v>
      </c>
    </row>
    <row r="15" spans="1:11">
      <c r="B15" s="6"/>
      <c r="C15" s="6"/>
      <c r="D15" s="8"/>
      <c r="E15" s="9"/>
      <c r="F15" s="10"/>
      <c r="G15" s="11"/>
      <c r="H15" s="18"/>
      <c r="I15" s="6"/>
      <c r="J15" s="6"/>
    </row>
    <row r="16" spans="1:11">
      <c r="A16" s="37" t="s">
        <v>15</v>
      </c>
      <c r="B16" s="37"/>
      <c r="C16" s="37"/>
      <c r="D16" s="37"/>
      <c r="E16" s="37"/>
      <c r="F16" s="6"/>
      <c r="G16" s="9"/>
      <c r="H16" s="9"/>
      <c r="I16" s="6"/>
      <c r="J16" s="6"/>
    </row>
    <row r="17" spans="1:10">
      <c r="A17" s="4" t="s">
        <v>24</v>
      </c>
      <c r="B17" s="14">
        <v>350</v>
      </c>
      <c r="C17" s="6">
        <v>1</v>
      </c>
      <c r="D17" s="8">
        <f>PRODUCT(B17,C17)</f>
        <v>350</v>
      </c>
      <c r="E17" s="9" t="s">
        <v>25</v>
      </c>
      <c r="F17" s="10">
        <v>-37.369999999999997</v>
      </c>
      <c r="G17" s="15" t="s">
        <v>11</v>
      </c>
      <c r="H17" s="12">
        <f>PRODUCT(D17,F17)*(-1)</f>
        <v>13079.5</v>
      </c>
      <c r="I17" s="6"/>
      <c r="J17" s="6"/>
    </row>
    <row r="18" spans="1:10">
      <c r="A18" s="4" t="s">
        <v>10</v>
      </c>
      <c r="B18" s="14"/>
      <c r="C18" s="6">
        <v>0.02</v>
      </c>
      <c r="D18" s="8">
        <v>7</v>
      </c>
      <c r="E18" s="9" t="s">
        <v>23</v>
      </c>
      <c r="F18" s="10">
        <v>-42.35</v>
      </c>
      <c r="G18" s="15" t="s">
        <v>11</v>
      </c>
      <c r="H18" s="12">
        <f>PRODUCT(D18,F18)*(-1)</f>
        <v>296.45</v>
      </c>
      <c r="I18" s="6"/>
      <c r="J18" s="6"/>
    </row>
    <row r="19" spans="1:10">
      <c r="A19" s="4" t="s">
        <v>12</v>
      </c>
      <c r="B19" s="6"/>
      <c r="C19" s="6">
        <v>0.02</v>
      </c>
      <c r="D19" s="8">
        <f>PRODUCT(B17,C19)</f>
        <v>7</v>
      </c>
      <c r="E19" s="9" t="s">
        <v>13</v>
      </c>
      <c r="F19" s="10">
        <v>-20.079999999999998</v>
      </c>
      <c r="G19" s="15" t="s">
        <v>11</v>
      </c>
      <c r="H19" s="12">
        <f>PRODUCT(D19,F19)*(-1)</f>
        <v>140.56</v>
      </c>
      <c r="I19" s="6"/>
      <c r="J19" s="6"/>
    </row>
    <row r="20" spans="1:10">
      <c r="A20" s="4" t="s">
        <v>14</v>
      </c>
      <c r="B20" s="6"/>
      <c r="C20" s="6">
        <v>0.01</v>
      </c>
      <c r="D20" s="8">
        <f>PRODUCT(B17,C20)</f>
        <v>3.5</v>
      </c>
      <c r="E20" s="9" t="s">
        <v>13</v>
      </c>
      <c r="F20" s="10">
        <v>-20.079999999999998</v>
      </c>
      <c r="G20" s="16" t="s">
        <v>11</v>
      </c>
      <c r="H20" s="17">
        <f>PRODUCT(D20,F20)*(-1)</f>
        <v>70.28</v>
      </c>
      <c r="I20" s="6"/>
      <c r="J20" s="6"/>
    </row>
    <row r="21" spans="1:10">
      <c r="B21" s="6"/>
      <c r="C21" s="6"/>
      <c r="D21" s="8"/>
      <c r="E21" s="9"/>
      <c r="F21" s="10"/>
      <c r="G21" s="11"/>
      <c r="H21" s="12">
        <f>SUM(H17:H20)</f>
        <v>13586.79</v>
      </c>
      <c r="I21" s="13">
        <f>PRODUCT(H21,0.139)</f>
        <v>1888.5638100000003</v>
      </c>
      <c r="J21" s="13">
        <f>SUM(I21,H21)</f>
        <v>15475.353810000001</v>
      </c>
    </row>
    <row r="23" spans="1:10">
      <c r="A23" s="37" t="s">
        <v>16</v>
      </c>
      <c r="B23" s="37"/>
      <c r="C23" s="37"/>
      <c r="D23" s="37"/>
      <c r="E23" s="37"/>
      <c r="F23" s="6"/>
      <c r="G23" s="9"/>
      <c r="H23" s="9"/>
      <c r="I23" s="6"/>
      <c r="J23" s="6"/>
    </row>
    <row r="24" spans="1:10">
      <c r="A24" s="4" t="s">
        <v>24</v>
      </c>
      <c r="B24" s="14">
        <v>350</v>
      </c>
      <c r="C24" s="6">
        <v>1</v>
      </c>
      <c r="D24" s="8">
        <f>PRODUCT(B24,C24)</f>
        <v>350</v>
      </c>
      <c r="E24" s="9" t="s">
        <v>25</v>
      </c>
      <c r="F24" s="10">
        <v>-37.369999999999997</v>
      </c>
      <c r="G24" s="15" t="s">
        <v>11</v>
      </c>
      <c r="H24" s="12">
        <f>PRODUCT(D24,F24)*(-1)</f>
        <v>13079.5</v>
      </c>
      <c r="I24" s="6"/>
      <c r="J24" s="6"/>
    </row>
    <row r="25" spans="1:10">
      <c r="A25" s="4" t="s">
        <v>10</v>
      </c>
      <c r="B25" s="14"/>
      <c r="C25" s="6">
        <v>0.02</v>
      </c>
      <c r="D25" s="8">
        <v>7</v>
      </c>
      <c r="E25" s="9" t="s">
        <v>23</v>
      </c>
      <c r="F25" s="10">
        <v>-42.35</v>
      </c>
      <c r="G25" s="15" t="s">
        <v>11</v>
      </c>
      <c r="H25" s="12">
        <f>PRODUCT(D25,F25)*(-1)</f>
        <v>296.45</v>
      </c>
      <c r="I25" s="6"/>
      <c r="J25" s="6"/>
    </row>
    <row r="26" spans="1:10">
      <c r="A26" s="4" t="s">
        <v>12</v>
      </c>
      <c r="B26" s="6"/>
      <c r="C26" s="6">
        <v>0.02</v>
      </c>
      <c r="D26" s="8">
        <f>PRODUCT(B24,C26)</f>
        <v>7</v>
      </c>
      <c r="E26" s="9" t="s">
        <v>13</v>
      </c>
      <c r="F26" s="10">
        <v>-20.079999999999998</v>
      </c>
      <c r="G26" s="15" t="s">
        <v>11</v>
      </c>
      <c r="H26" s="12">
        <f>PRODUCT(D26,F26)*(-1)</f>
        <v>140.56</v>
      </c>
      <c r="I26" s="6"/>
      <c r="J26" s="6"/>
    </row>
    <row r="27" spans="1:10">
      <c r="A27" s="4" t="s">
        <v>14</v>
      </c>
      <c r="B27" s="6"/>
      <c r="C27" s="6">
        <v>0.01</v>
      </c>
      <c r="D27" s="8">
        <f>PRODUCT(B24,C27)</f>
        <v>3.5</v>
      </c>
      <c r="E27" s="9" t="s">
        <v>13</v>
      </c>
      <c r="F27" s="10">
        <v>-20.079999999999998</v>
      </c>
      <c r="G27" s="16" t="s">
        <v>11</v>
      </c>
      <c r="H27" s="17">
        <f>PRODUCT(D27,F27)*(-1)</f>
        <v>70.28</v>
      </c>
      <c r="I27" s="6"/>
      <c r="J27" s="6"/>
    </row>
    <row r="28" spans="1:10">
      <c r="B28" s="6"/>
      <c r="C28" s="6"/>
      <c r="D28" s="8"/>
      <c r="E28" s="9"/>
      <c r="F28" s="10"/>
      <c r="G28" s="11"/>
      <c r="H28" s="12">
        <f>SUM(H24:H27)</f>
        <v>13586.79</v>
      </c>
      <c r="I28" s="13">
        <f>PRODUCT(H28,0.139)</f>
        <v>1888.5638100000003</v>
      </c>
      <c r="J28" s="13">
        <f>SUM(I28,H28)</f>
        <v>15475.353810000001</v>
      </c>
    </row>
    <row r="29" spans="1:10">
      <c r="B29" s="6"/>
      <c r="C29" s="6"/>
      <c r="D29" s="8"/>
      <c r="E29" s="9"/>
      <c r="F29" s="10"/>
      <c r="G29" s="11"/>
      <c r="H29" s="18"/>
      <c r="I29" s="6"/>
      <c r="J29" s="6"/>
    </row>
    <row r="30" spans="1:10">
      <c r="A30" s="37" t="s">
        <v>17</v>
      </c>
      <c r="B30" s="37"/>
      <c r="C30" s="37"/>
      <c r="D30" s="37"/>
      <c r="E30" s="37"/>
      <c r="F30" s="6"/>
      <c r="G30" s="9"/>
      <c r="H30" s="9"/>
      <c r="I30" s="6"/>
      <c r="J30" s="6"/>
    </row>
    <row r="31" spans="1:10">
      <c r="A31" s="4" t="s">
        <v>24</v>
      </c>
      <c r="B31" s="14">
        <v>350</v>
      </c>
      <c r="C31" s="6">
        <v>1</v>
      </c>
      <c r="D31" s="8">
        <f>PRODUCT(B31,C31)</f>
        <v>350</v>
      </c>
      <c r="E31" s="9" t="s">
        <v>25</v>
      </c>
      <c r="F31" s="10">
        <v>-37.369999999999997</v>
      </c>
      <c r="G31" s="15" t="s">
        <v>11</v>
      </c>
      <c r="H31" s="12">
        <f>PRODUCT(D31,F31)*(-1)</f>
        <v>13079.5</v>
      </c>
      <c r="I31" s="6"/>
      <c r="J31" s="6"/>
    </row>
    <row r="32" spans="1:10">
      <c r="A32" s="4" t="s">
        <v>10</v>
      </c>
      <c r="B32" s="14"/>
      <c r="C32" s="6">
        <v>0.02</v>
      </c>
      <c r="D32" s="8">
        <v>7</v>
      </c>
      <c r="E32" s="9" t="s">
        <v>23</v>
      </c>
      <c r="F32" s="10">
        <v>-42.35</v>
      </c>
      <c r="G32" s="15" t="s">
        <v>11</v>
      </c>
      <c r="H32" s="12">
        <f>PRODUCT(D32,F32)*(-1)</f>
        <v>296.45</v>
      </c>
      <c r="I32" s="6"/>
      <c r="J32" s="6"/>
    </row>
    <row r="33" spans="1:10">
      <c r="A33" s="4" t="s">
        <v>12</v>
      </c>
      <c r="B33" s="6"/>
      <c r="C33" s="6">
        <v>0.02</v>
      </c>
      <c r="D33" s="8">
        <f>PRODUCT(B31,C33)</f>
        <v>7</v>
      </c>
      <c r="E33" s="9" t="s">
        <v>13</v>
      </c>
      <c r="F33" s="10">
        <v>-20.079999999999998</v>
      </c>
      <c r="G33" s="15" t="s">
        <v>11</v>
      </c>
      <c r="H33" s="12">
        <f>PRODUCT(D33,F33)*(-1)</f>
        <v>140.56</v>
      </c>
      <c r="I33" s="6"/>
      <c r="J33" s="6"/>
    </row>
    <row r="34" spans="1:10">
      <c r="A34" s="4" t="s">
        <v>14</v>
      </c>
      <c r="B34" s="6"/>
      <c r="C34" s="6">
        <v>0.01</v>
      </c>
      <c r="D34" s="8">
        <f>PRODUCT(B31,C34)</f>
        <v>3.5</v>
      </c>
      <c r="E34" s="9" t="s">
        <v>13</v>
      </c>
      <c r="F34" s="10">
        <v>-20.079999999999998</v>
      </c>
      <c r="G34" s="16" t="s">
        <v>11</v>
      </c>
      <c r="H34" s="17">
        <f>PRODUCT(D34,F34)*(-1)</f>
        <v>70.28</v>
      </c>
      <c r="I34" s="6"/>
      <c r="J34" s="6"/>
    </row>
    <row r="35" spans="1:10">
      <c r="B35" s="6"/>
      <c r="C35" s="6"/>
      <c r="D35" s="8"/>
      <c r="E35" s="9"/>
      <c r="F35" s="10"/>
      <c r="G35" s="11"/>
      <c r="H35" s="12">
        <f>SUM(H31:H34)</f>
        <v>13586.79</v>
      </c>
      <c r="I35" s="19">
        <f>PRODUCT(H35,0.139)</f>
        <v>1888.5638100000003</v>
      </c>
      <c r="J35" s="19">
        <f>SUM(I35,H35)</f>
        <v>15475.353810000001</v>
      </c>
    </row>
    <row r="37" spans="1:10">
      <c r="A37" s="37" t="s">
        <v>18</v>
      </c>
      <c r="B37" s="37"/>
      <c r="C37" s="37"/>
      <c r="D37" s="37"/>
      <c r="E37" s="37"/>
      <c r="F37" s="6"/>
      <c r="G37" s="9"/>
      <c r="H37" s="9"/>
      <c r="I37" s="6"/>
    </row>
    <row r="38" spans="1:10">
      <c r="A38" s="4" t="s">
        <v>24</v>
      </c>
      <c r="B38" s="14">
        <v>350</v>
      </c>
      <c r="C38" s="6">
        <v>1</v>
      </c>
      <c r="D38" s="8">
        <f>PRODUCT(B38,C38)</f>
        <v>350</v>
      </c>
      <c r="E38" s="9" t="s">
        <v>25</v>
      </c>
      <c r="F38" s="10">
        <v>-37.369999999999997</v>
      </c>
      <c r="G38" s="15" t="s">
        <v>11</v>
      </c>
      <c r="H38" s="12">
        <f>PRODUCT(D38,F38)*(-1)</f>
        <v>13079.5</v>
      </c>
      <c r="I38" s="6"/>
      <c r="J38" s="6"/>
    </row>
    <row r="39" spans="1:10">
      <c r="A39" s="4" t="s">
        <v>10</v>
      </c>
      <c r="B39" s="14"/>
      <c r="C39" s="6">
        <v>0.02</v>
      </c>
      <c r="D39" s="8">
        <v>7</v>
      </c>
      <c r="E39" s="9" t="s">
        <v>23</v>
      </c>
      <c r="F39" s="10">
        <v>-42.35</v>
      </c>
      <c r="G39" s="15" t="s">
        <v>11</v>
      </c>
      <c r="H39" s="12">
        <f>PRODUCT(D39,F39)*(-1)</f>
        <v>296.45</v>
      </c>
      <c r="I39" s="6"/>
      <c r="J39" s="6"/>
    </row>
    <row r="40" spans="1:10" ht="12.75" customHeight="1">
      <c r="A40" s="4" t="s">
        <v>12</v>
      </c>
      <c r="B40" s="6"/>
      <c r="C40" s="6">
        <v>0.02</v>
      </c>
      <c r="D40" s="8">
        <f>PRODUCT(B38,C40)</f>
        <v>7</v>
      </c>
      <c r="E40" s="9" t="s">
        <v>13</v>
      </c>
      <c r="F40" s="10">
        <v>-20.079999999999998</v>
      </c>
      <c r="G40" s="15" t="s">
        <v>11</v>
      </c>
      <c r="H40" s="12">
        <f>PRODUCT(D40,F40)*(-1)</f>
        <v>140.56</v>
      </c>
      <c r="I40" s="6"/>
      <c r="J40" s="6"/>
    </row>
    <row r="41" spans="1:10" ht="12.75" customHeight="1">
      <c r="A41" s="4" t="s">
        <v>14</v>
      </c>
      <c r="B41" s="6"/>
      <c r="C41" s="6">
        <v>0.01</v>
      </c>
      <c r="D41" s="8">
        <f>PRODUCT(B38,C41)</f>
        <v>3.5</v>
      </c>
      <c r="E41" s="9" t="s">
        <v>13</v>
      </c>
      <c r="F41" s="10">
        <v>-20.079999999999998</v>
      </c>
      <c r="G41" s="16" t="s">
        <v>11</v>
      </c>
      <c r="H41" s="17">
        <f>PRODUCT(D41,F41)*(-1)</f>
        <v>70.28</v>
      </c>
      <c r="I41" s="6"/>
      <c r="J41" s="6"/>
    </row>
    <row r="42" spans="1:10">
      <c r="B42" s="6"/>
      <c r="C42" s="6"/>
      <c r="D42" s="8"/>
      <c r="E42" s="9"/>
      <c r="F42" s="10"/>
      <c r="G42" s="11"/>
      <c r="H42" s="12">
        <f>SUM(H38:H41)</f>
        <v>13586.79</v>
      </c>
      <c r="I42" s="13">
        <f>PRODUCT(H42,0.139)</f>
        <v>1888.5638100000003</v>
      </c>
      <c r="J42" s="13">
        <f>SUM(I42,H42)</f>
        <v>15475.353810000001</v>
      </c>
    </row>
    <row r="43" spans="1:10">
      <c r="B43" s="6"/>
      <c r="C43" s="6"/>
      <c r="D43" s="8"/>
      <c r="E43" s="9"/>
      <c r="F43" s="10"/>
      <c r="G43" s="9"/>
      <c r="H43" s="12"/>
      <c r="I43" s="13"/>
      <c r="J43" s="13"/>
    </row>
    <row r="44" spans="1:10">
      <c r="B44" s="6"/>
      <c r="C44" s="6"/>
      <c r="D44" s="8"/>
      <c r="E44" s="9"/>
      <c r="F44" s="10"/>
      <c r="G44" s="9"/>
      <c r="H44" s="12"/>
      <c r="I44" s="13"/>
      <c r="J44" s="13"/>
    </row>
    <row r="45" spans="1:10">
      <c r="A45" s="37" t="s">
        <v>19</v>
      </c>
      <c r="B45" s="37"/>
      <c r="C45" s="37"/>
      <c r="D45" s="37"/>
      <c r="E45" s="37"/>
      <c r="F45" s="6"/>
      <c r="G45" s="9"/>
      <c r="H45" s="9"/>
      <c r="I45" s="6"/>
    </row>
    <row r="46" spans="1:10">
      <c r="A46" s="4" t="s">
        <v>24</v>
      </c>
      <c r="B46" s="14">
        <v>350</v>
      </c>
      <c r="C46" s="6">
        <v>1</v>
      </c>
      <c r="D46" s="8">
        <f>PRODUCT(B46,C46)</f>
        <v>350</v>
      </c>
      <c r="E46" s="9" t="s">
        <v>25</v>
      </c>
      <c r="F46" s="10">
        <v>-37.369999999999997</v>
      </c>
      <c r="G46" s="15" t="s">
        <v>11</v>
      </c>
      <c r="H46" s="12">
        <f>PRODUCT(D46,F46)*(-1)</f>
        <v>13079.5</v>
      </c>
      <c r="I46" s="6"/>
      <c r="J46" s="6"/>
    </row>
    <row r="47" spans="1:10">
      <c r="A47" s="4" t="s">
        <v>10</v>
      </c>
      <c r="B47" s="14"/>
      <c r="C47" s="6">
        <v>0.02</v>
      </c>
      <c r="D47" s="8">
        <v>7</v>
      </c>
      <c r="E47" s="9" t="s">
        <v>23</v>
      </c>
      <c r="F47" s="10">
        <v>-42.35</v>
      </c>
      <c r="G47" s="15" t="s">
        <v>11</v>
      </c>
      <c r="H47" s="12">
        <f>PRODUCT(D47,F47)*(-1)</f>
        <v>296.45</v>
      </c>
      <c r="I47" s="6"/>
      <c r="J47" s="6"/>
    </row>
    <row r="48" spans="1:10">
      <c r="A48" s="4" t="s">
        <v>12</v>
      </c>
      <c r="B48" s="6"/>
      <c r="C48" s="6">
        <v>0.02</v>
      </c>
      <c r="D48" s="8">
        <f>PRODUCT(B46,C48)</f>
        <v>7</v>
      </c>
      <c r="E48" s="9" t="s">
        <v>13</v>
      </c>
      <c r="F48" s="10">
        <v>-20.079999999999998</v>
      </c>
      <c r="G48" s="15" t="s">
        <v>11</v>
      </c>
      <c r="H48" s="12">
        <f>PRODUCT(D48,F48)*(-1)</f>
        <v>140.56</v>
      </c>
      <c r="I48" s="6"/>
      <c r="J48" s="6"/>
    </row>
    <row r="49" spans="1:10">
      <c r="A49" s="4" t="s">
        <v>14</v>
      </c>
      <c r="B49" s="6"/>
      <c r="C49" s="6">
        <v>0.01</v>
      </c>
      <c r="D49" s="8">
        <f>PRODUCT(B46,C49)</f>
        <v>3.5</v>
      </c>
      <c r="E49" s="9" t="s">
        <v>13</v>
      </c>
      <c r="F49" s="10">
        <v>-20.079999999999998</v>
      </c>
      <c r="G49" s="16" t="s">
        <v>11</v>
      </c>
      <c r="H49" s="17">
        <f>PRODUCT(D49,F49)*(-1)</f>
        <v>70.28</v>
      </c>
      <c r="I49" s="6"/>
      <c r="J49" s="6"/>
    </row>
    <row r="50" spans="1:10">
      <c r="B50" s="6"/>
      <c r="C50" s="6"/>
      <c r="D50" s="8"/>
      <c r="E50" s="9"/>
      <c r="F50" s="10"/>
      <c r="G50" s="11"/>
      <c r="H50" s="12">
        <f>SUM(H46:H49)</f>
        <v>13586.79</v>
      </c>
      <c r="I50" s="13">
        <f>PRODUCT(H50,0.139)</f>
        <v>1888.5638100000003</v>
      </c>
      <c r="J50" s="13">
        <f>SUM(I50,H50)</f>
        <v>15475.353810000001</v>
      </c>
    </row>
    <row r="51" spans="1:10">
      <c r="A51" s="20"/>
      <c r="B51" s="6"/>
      <c r="C51" s="6"/>
      <c r="D51" s="8"/>
      <c r="E51" s="9"/>
      <c r="F51" s="10"/>
      <c r="G51" s="11"/>
      <c r="H51" s="21"/>
      <c r="I51" s="19"/>
      <c r="J51" s="19"/>
    </row>
    <row r="52" spans="1:10">
      <c r="A52" s="22"/>
      <c r="B52" s="23"/>
      <c r="C52" s="23"/>
      <c r="D52" s="23"/>
      <c r="E52" s="38" t="s">
        <v>20</v>
      </c>
      <c r="F52" s="38"/>
      <c r="G52" s="24"/>
      <c r="H52" s="25">
        <f>SUM(H21,H35,H28,H14,H50,H42)</f>
        <v>81520.74000000002</v>
      </c>
      <c r="I52" s="26">
        <f>PRODUCT(H52,0.139)</f>
        <v>11331.382860000003</v>
      </c>
      <c r="J52" s="26">
        <f>SUM(H52:I52)</f>
        <v>92852.122860000018</v>
      </c>
    </row>
    <row r="54" spans="1:10">
      <c r="A54" s="27">
        <f ca="1">(NOW())</f>
        <v>40787.544567592595</v>
      </c>
    </row>
    <row r="58" spans="1:10" ht="12" customHeight="1">
      <c r="B58" s="14"/>
      <c r="C58" s="6"/>
      <c r="D58" s="8"/>
      <c r="E58" s="9"/>
      <c r="F58" s="10"/>
      <c r="G58" s="15"/>
      <c r="H58" s="12"/>
    </row>
    <row r="59" spans="1:10">
      <c r="B59" s="14"/>
      <c r="C59" s="6"/>
      <c r="D59" s="8"/>
      <c r="E59" s="9"/>
      <c r="F59" s="10"/>
      <c r="G59" s="15"/>
      <c r="H59" s="12"/>
    </row>
    <row r="60" spans="1:10">
      <c r="B60" s="6"/>
      <c r="C60" s="6"/>
      <c r="D60" s="8"/>
      <c r="E60" s="9"/>
      <c r="F60" s="10"/>
      <c r="G60" s="15"/>
      <c r="H60" s="12"/>
    </row>
    <row r="61" spans="1:10">
      <c r="B61" s="6"/>
      <c r="C61" s="6"/>
      <c r="D61" s="8"/>
      <c r="E61" s="9"/>
      <c r="F61" s="10"/>
      <c r="G61" s="11"/>
      <c r="H61" s="18"/>
    </row>
    <row r="62" spans="1:10">
      <c r="B62" s="6"/>
      <c r="C62" s="6"/>
      <c r="D62" s="8"/>
      <c r="E62" s="9"/>
      <c r="F62" s="10"/>
      <c r="G62" s="11"/>
      <c r="H62" s="12"/>
    </row>
    <row r="63" spans="1:10" ht="12.75" customHeight="1"/>
    <row r="64" spans="1:10" ht="12.75" customHeight="1"/>
    <row r="65" ht="12.75" customHeight="1"/>
    <row r="66" ht="12.75" customHeight="1"/>
    <row r="67" ht="12.75" customHeight="1"/>
    <row r="72" ht="12" customHeight="1"/>
    <row r="82" spans="1:10" s="7" customForma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s="7" customForma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s="7" customForma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s="7" customForma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s="7" customForma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8" spans="1:10" ht="13.5" customHeight="1"/>
    <row r="89" spans="1:10" ht="13.5" customHeight="1"/>
    <row r="90" spans="1:10" ht="13.5" customHeight="1"/>
    <row r="91" spans="1:10" ht="13.5" customHeight="1"/>
    <row r="92" spans="1:10" ht="13.5" customHeight="1"/>
    <row r="93" spans="1:10" ht="13.5" customHeight="1"/>
    <row r="94" spans="1:10" ht="13.5" customHeight="1"/>
    <row r="95" spans="1:10" ht="13.5" customHeight="1"/>
    <row r="96" spans="1:10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</sheetData>
  <mergeCells count="17">
    <mergeCell ref="A30:E30"/>
    <mergeCell ref="A37:E37"/>
    <mergeCell ref="A45:E45"/>
    <mergeCell ref="E52:F52"/>
    <mergeCell ref="H3:H7"/>
    <mergeCell ref="I3:I7"/>
    <mergeCell ref="J3:J7"/>
    <mergeCell ref="A9:E9"/>
    <mergeCell ref="A16:E16"/>
    <mergeCell ref="A23:E23"/>
    <mergeCell ref="A1:F1"/>
    <mergeCell ref="A2:F2"/>
    <mergeCell ref="A3:A7"/>
    <mergeCell ref="B3:B7"/>
    <mergeCell ref="C3:C7"/>
    <mergeCell ref="D3:D7"/>
    <mergeCell ref="E3:G7"/>
  </mergeCells>
  <pageMargins left="0.7" right="0.7" top="0.75" bottom="0.75" header="0.3" footer="0.3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 79</vt:lpstr>
    </vt:vector>
  </TitlesOfParts>
  <Company>USDA APHIS VS CEAH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2010-12-14T17:15:31Z</cp:lastPrinted>
  <dcterms:created xsi:type="dcterms:W3CDTF">2010-12-14T16:50:15Z</dcterms:created>
  <dcterms:modified xsi:type="dcterms:W3CDTF">2011-09-01T17:05:27Z</dcterms:modified>
</cp:coreProperties>
</file>