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0" windowWidth="19140" windowHeight="6330"/>
  </bookViews>
  <sheets>
    <sheet name="Attachment A - 4-23-13" sheetId="1" r:id="rId1"/>
  </sheets>
  <definedNames>
    <definedName name="_xlnm._FilterDatabase" localSheetId="0" hidden="1">'Attachment A - 4-23-13'!$A$1:$O$35</definedName>
    <definedName name="_xlnm.Print_Area" localSheetId="0">'Attachment A - 4-23-13'!$A$1:$J$44</definedName>
    <definedName name="_xlnm.Print_Titles" localSheetId="0">'Attachment A - 4-23-13'!$1:$1</definedName>
  </definedNames>
  <calcPr calcId="145621"/>
</workbook>
</file>

<file path=xl/calcChain.xml><?xml version="1.0" encoding="utf-8"?>
<calcChain xmlns="http://schemas.openxmlformats.org/spreadsheetml/2006/main">
  <c r="H18" i="1" l="1"/>
  <c r="I18" i="1" s="1"/>
  <c r="H17" i="1"/>
  <c r="I17" i="1" s="1"/>
  <c r="F34" i="1" l="1"/>
  <c r="H34" i="1" s="1"/>
  <c r="I34" i="1" s="1"/>
  <c r="F33" i="1"/>
  <c r="H33" i="1" s="1"/>
  <c r="I33" i="1" s="1"/>
  <c r="F32" i="1"/>
  <c r="H32" i="1" s="1"/>
  <c r="I32" i="1" s="1"/>
  <c r="F31" i="1"/>
  <c r="H31" i="1" s="1"/>
  <c r="I31" i="1" s="1"/>
  <c r="F30" i="1"/>
  <c r="H30" i="1" s="1"/>
  <c r="I30" i="1" s="1"/>
  <c r="F29" i="1"/>
  <c r="H29" i="1" s="1"/>
  <c r="I29" i="1" s="1"/>
  <c r="H28" i="1"/>
  <c r="I28" i="1" s="1"/>
  <c r="H27" i="1"/>
  <c r="I27" i="1" s="1"/>
  <c r="F26" i="1"/>
  <c r="H26" i="1" s="1"/>
  <c r="I26" i="1" s="1"/>
  <c r="F25" i="1"/>
  <c r="H25" i="1" s="1"/>
  <c r="I25" i="1" s="1"/>
  <c r="F24" i="1"/>
  <c r="H24" i="1" s="1"/>
  <c r="I24" i="1" s="1"/>
  <c r="H23" i="1"/>
  <c r="I23" i="1" s="1"/>
  <c r="H22" i="1"/>
  <c r="I22" i="1" s="1"/>
  <c r="F21" i="1"/>
  <c r="H21" i="1" s="1"/>
  <c r="I21" i="1" s="1"/>
  <c r="F20" i="1"/>
  <c r="H20" i="1" s="1"/>
  <c r="I20" i="1" s="1"/>
  <c r="F19" i="1"/>
  <c r="H19" i="1" s="1"/>
  <c r="I19" i="1" s="1"/>
  <c r="H16" i="1"/>
  <c r="I16" i="1" s="1"/>
  <c r="F15" i="1"/>
  <c r="H15" i="1" s="1"/>
  <c r="I15" i="1" s="1"/>
  <c r="F14" i="1"/>
  <c r="H14" i="1" s="1"/>
  <c r="I14" i="1" s="1"/>
  <c r="H13" i="1"/>
  <c r="I13" i="1" s="1"/>
  <c r="F12" i="1"/>
  <c r="H12" i="1" s="1"/>
  <c r="I12" i="1" s="1"/>
  <c r="H11" i="1"/>
  <c r="I11" i="1" s="1"/>
  <c r="F11" i="1"/>
  <c r="F10" i="1"/>
  <c r="H10" i="1" s="1"/>
  <c r="I10" i="1" s="1"/>
  <c r="H9" i="1"/>
  <c r="I9" i="1" s="1"/>
  <c r="H8" i="1"/>
  <c r="I8" i="1" s="1"/>
  <c r="F8" i="1"/>
  <c r="I7" i="1"/>
  <c r="H7" i="1"/>
  <c r="I6" i="1"/>
  <c r="H6" i="1"/>
  <c r="F5" i="1"/>
  <c r="H5" i="1" s="1"/>
  <c r="I5" i="1" s="1"/>
  <c r="F4" i="1"/>
  <c r="H4" i="1" s="1"/>
  <c r="I4" i="1" s="1"/>
  <c r="F3" i="1"/>
  <c r="H3" i="1" s="1"/>
  <c r="I3" i="1" s="1"/>
  <c r="H2" i="1"/>
  <c r="I2" i="1" s="1"/>
  <c r="F2" i="1"/>
  <c r="F35" i="1" s="1"/>
  <c r="I35" i="1" l="1"/>
  <c r="H35" i="1"/>
</calcChain>
</file>

<file path=xl/sharedStrings.xml><?xml version="1.0" encoding="utf-8"?>
<sst xmlns="http://schemas.openxmlformats.org/spreadsheetml/2006/main" count="117" uniqueCount="89">
  <si>
    <t>Form</t>
  </si>
  <si>
    <t>Appendix No.</t>
  </si>
  <si>
    <t>Title</t>
  </si>
  <si>
    <t>No. of Respondents</t>
  </si>
  <si>
    <t>Frequency of Responses per year</t>
  </si>
  <si>
    <t>Total Annual Responses</t>
  </si>
  <si>
    <t>Hours Per Response</t>
  </si>
  <si>
    <t>Total Annual Hours</t>
  </si>
  <si>
    <t>Estimated Annual Cost to Respondents (Issuers)</t>
  </si>
  <si>
    <t>Reviewed, Processed and Maintained by Government Contrators</t>
  </si>
  <si>
    <t>II-1</t>
  </si>
  <si>
    <t>Letter of Transmittal</t>
  </si>
  <si>
    <t>I-1</t>
  </si>
  <si>
    <t>Application for Approval Ginnie Mae Mortgage-Backed Securities Issuer</t>
  </si>
  <si>
    <t xml:space="preserve"> </t>
  </si>
  <si>
    <t>I-2</t>
  </si>
  <si>
    <t>Resolution of Board of Directors and Certificate of Authorized Signatures</t>
  </si>
  <si>
    <t>*</t>
  </si>
  <si>
    <t>II-2</t>
  </si>
  <si>
    <t xml:space="preserve">Commitment to Guaranty Mortgage-Backed Securities </t>
  </si>
  <si>
    <t>III-6</t>
  </si>
  <si>
    <t>Schedule of Subscribers and Ginnie Mae Guaranty Agreement</t>
  </si>
  <si>
    <t>III-7</t>
  </si>
  <si>
    <t xml:space="preserve">Schedule of Pooled Mortgages </t>
  </si>
  <si>
    <t>III-1</t>
  </si>
  <si>
    <t>Master Servicing Agreement</t>
  </si>
  <si>
    <t>V-5</t>
  </si>
  <si>
    <t>Document Release Request</t>
  </si>
  <si>
    <t>III-2</t>
  </si>
  <si>
    <t>Master Agreement for Servicer's Principal and Interest Custodial Account</t>
  </si>
  <si>
    <t>III-4</t>
  </si>
  <si>
    <t>Master Custodial Agreement</t>
  </si>
  <si>
    <t>III-3</t>
  </si>
  <si>
    <t>Master Agreement for Servicer's Escrow Custodial Account</t>
  </si>
  <si>
    <t>III-22</t>
  </si>
  <si>
    <t>Custodian's Certification for Construction Securities</t>
  </si>
  <si>
    <t>IX-1</t>
  </si>
  <si>
    <t xml:space="preserve"> Consolidated Audit Guide for Audits of HUD Programs - Ginnie Mae (Chapters 1, 2 &amp; 6) - Financial Statements and Audit Reports</t>
  </si>
  <si>
    <t xml:space="preserve">Mortgage Bankers Financial Reporting Form </t>
  </si>
  <si>
    <t>11709-A</t>
  </si>
  <si>
    <t>I-6</t>
  </si>
  <si>
    <t>ACH Debit Authorization</t>
  </si>
  <si>
    <t>11710 D</t>
  </si>
  <si>
    <t>VI-5</t>
  </si>
  <si>
    <t>Issuer’s Monthly Summary Reports</t>
  </si>
  <si>
    <t>11710A &amp;11710E                1710B                   1710C</t>
  </si>
  <si>
    <t>VI-4                           VI-12                              VI-13</t>
  </si>
  <si>
    <t>Issuer's Monthly Accounting Report and Liquidation  Schedule                                                                                              Issuer's Monthly Serial Notes Accounting Schedule                           Project Pool Report</t>
  </si>
  <si>
    <t>11711A and 11711B</t>
  </si>
  <si>
    <t>III-5</t>
  </si>
  <si>
    <t>Release of Security Interest and Certification and Agreement</t>
  </si>
  <si>
    <t>11714            11714SN</t>
  </si>
  <si>
    <t>VI-10              VI-11</t>
  </si>
  <si>
    <t>Issuer's Monthly Remittance Advice                                        Issuer's Monthly Serial Note Remittance Advice</t>
  </si>
  <si>
    <t>VI-2</t>
  </si>
  <si>
    <t>Letter for Loan Repurchase</t>
  </si>
  <si>
    <t>III-21</t>
  </si>
  <si>
    <t>Certification Requirements for the Pooling of Multifamily Mature Loan Program</t>
  </si>
  <si>
    <t>VI-9</t>
  </si>
  <si>
    <t>Request for Reimbursement of Mortgage Insurance Claim Costs for Multifamily Loans</t>
  </si>
  <si>
    <t>VII-1</t>
  </si>
  <si>
    <t>Collection of Remaining Principal Balances</t>
  </si>
  <si>
    <t>III-9</t>
  </si>
  <si>
    <t>Authorization to Accept Facsimile Signed Correction Request Forms</t>
  </si>
  <si>
    <t>III-13</t>
  </si>
  <si>
    <t>Electronic Data Interchange System Agreement</t>
  </si>
  <si>
    <t>III-14</t>
  </si>
  <si>
    <t>Enrollment Administrator Signatories for Issuers and Document Custodians</t>
  </si>
  <si>
    <t>I-4</t>
  </si>
  <si>
    <t>Cross Default Agreement</t>
  </si>
  <si>
    <t>VIII-3</t>
  </si>
  <si>
    <t>Assignment Agreements</t>
  </si>
  <si>
    <t>VI-18</t>
  </si>
  <si>
    <t>WHFIT Reporting</t>
  </si>
  <si>
    <t>VI-19</t>
  </si>
  <si>
    <t>Monthly Pool and Loan Level Report (RFS)</t>
  </si>
  <si>
    <t>Total</t>
  </si>
  <si>
    <t>Varies</t>
  </si>
  <si>
    <t>Estimated Cost to Respondents:</t>
  </si>
  <si>
    <t>1.  Mortgage industry employee salary: $31.00</t>
  </si>
  <si>
    <t xml:space="preserve">  x Total Annual Hours = Cost</t>
  </si>
  <si>
    <t>Estimated Annual Cost to the Government:</t>
  </si>
  <si>
    <t>* The estimated annual cost to the Federal government for this collection is $37,575,471.12</t>
  </si>
  <si>
    <t>XI-8</t>
  </si>
  <si>
    <t>Solders' and Sailors' Quarterly Reimbursement Request</t>
  </si>
  <si>
    <t>XI-9</t>
  </si>
  <si>
    <t>SSCRA Eligibility and Reimbursement Files</t>
  </si>
  <si>
    <t xml:space="preserve">SSCRA Loan Eligibility Information                                          </t>
  </si>
  <si>
    <t xml:space="preserve">XI-6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</si>
</sst>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wrapText="1"/>
    </xf>
    <xf numFmtId="44" fontId="3" fillId="0" borderId="1" xfId="1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44" fontId="2" fillId="0" borderId="1" xfId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right" wrapText="1"/>
    </xf>
    <xf numFmtId="44" fontId="2" fillId="2" borderId="1" xfId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/>
    <xf numFmtId="3" fontId="2" fillId="0" borderId="1" xfId="0" applyNumberFormat="1" applyFont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center" wrapText="1"/>
    </xf>
    <xf numFmtId="44" fontId="2" fillId="0" borderId="1" xfId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 applyBorder="1" applyAlignment="1">
      <alignment horizontal="left"/>
    </xf>
    <xf numFmtId="0" fontId="8" fillId="0" borderId="0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Border="1" applyAlignment="1"/>
    <xf numFmtId="0" fontId="8" fillId="0" borderId="0" xfId="0" applyFont="1" applyBorder="1"/>
    <xf numFmtId="0" fontId="2" fillId="0" borderId="2" xfId="0" applyFont="1" applyBorder="1" applyAlignment="1">
      <alignment horizontal="center" wrapText="1"/>
    </xf>
    <xf numFmtId="0" fontId="0" fillId="0" borderId="3" xfId="0" applyBorder="1"/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wrapText="1"/>
    </xf>
    <xf numFmtId="0" fontId="0" fillId="0" borderId="2" xfId="0" applyBorder="1"/>
    <xf numFmtId="44" fontId="0" fillId="0" borderId="6" xfId="1" applyFont="1" applyBorder="1" applyAlignment="1">
      <alignment horizontal="center"/>
    </xf>
    <xf numFmtId="0" fontId="0" fillId="0" borderId="6" xfId="0" applyBorder="1" applyAlignment="1">
      <alignment horizontal="center"/>
    </xf>
    <xf numFmtId="44" fontId="0" fillId="0" borderId="7" xfId="1" applyFont="1" applyBorder="1"/>
    <xf numFmtId="0" fontId="0" fillId="0" borderId="4" xfId="0" applyBorder="1" applyAlignment="1">
      <alignment horizontal="center"/>
    </xf>
    <xf numFmtId="44" fontId="0" fillId="0" borderId="5" xfId="1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44" fontId="0" fillId="0" borderId="10" xfId="1" applyFont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44" fontId="4" fillId="0" borderId="1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view="pageLayout" zoomScaleNormal="100" workbookViewId="0">
      <selection sqref="A1:A1048576"/>
    </sheetView>
  </sheetViews>
  <sheetFormatPr defaultColWidth="9.1796875" defaultRowHeight="14" x14ac:dyDescent="0.3"/>
  <cols>
    <col min="1" max="1" width="7.7265625" style="53" customWidth="1"/>
    <col min="2" max="2" width="9.1796875" style="53"/>
    <col min="3" max="3" width="36.81640625" style="6" customWidth="1"/>
    <col min="4" max="4" width="11.26953125" style="6" customWidth="1"/>
    <col min="5" max="5" width="8.7265625" style="6" customWidth="1"/>
    <col min="6" max="6" width="9.26953125" style="6" customWidth="1"/>
    <col min="7" max="8" width="8.26953125" style="6" customWidth="1"/>
    <col min="9" max="9" width="11.54296875" style="27" customWidth="1"/>
    <col min="10" max="10" width="12" style="8" customWidth="1"/>
    <col min="11" max="11" width="7.81640625" style="8" customWidth="1"/>
    <col min="12" max="12" width="6.453125" style="1" customWidth="1"/>
    <col min="13" max="13" width="4.7265625" style="1" customWidth="1"/>
    <col min="14" max="14" width="20.81640625" style="55" customWidth="1"/>
    <col min="15" max="15" width="18.453125" style="56" customWidth="1"/>
    <col min="16" max="16384" width="9.1796875" style="6"/>
  </cols>
  <sheetData>
    <row r="1" spans="1:15" ht="57.75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11" t="s">
        <v>8</v>
      </c>
      <c r="J1" s="2" t="s">
        <v>9</v>
      </c>
      <c r="K1" s="2"/>
      <c r="L1" s="4"/>
      <c r="M1" s="4"/>
      <c r="N1" s="4"/>
      <c r="O1" s="5"/>
    </row>
    <row r="2" spans="1:15" x14ac:dyDescent="0.3">
      <c r="A2" s="7">
        <v>11700</v>
      </c>
      <c r="B2" s="8" t="s">
        <v>10</v>
      </c>
      <c r="C2" s="5" t="s">
        <v>11</v>
      </c>
      <c r="D2" s="9">
        <v>210</v>
      </c>
      <c r="E2" s="9">
        <v>4</v>
      </c>
      <c r="F2" s="9">
        <f>D2*E2</f>
        <v>840</v>
      </c>
      <c r="G2" s="9">
        <v>3.3000000000000002E-2</v>
      </c>
      <c r="H2" s="10">
        <f t="shared" ref="H2:H15" si="0">F2*G2</f>
        <v>27.720000000000002</v>
      </c>
      <c r="I2" s="11">
        <f t="shared" ref="I2:I34" si="1">H2*31</f>
        <v>859.32</v>
      </c>
      <c r="J2" s="12"/>
      <c r="K2" s="7"/>
      <c r="N2" s="5"/>
      <c r="O2" s="5"/>
    </row>
    <row r="3" spans="1:15" ht="21" x14ac:dyDescent="0.3">
      <c r="A3" s="7">
        <v>11701</v>
      </c>
      <c r="B3" s="8" t="s">
        <v>12</v>
      </c>
      <c r="C3" s="5" t="s">
        <v>13</v>
      </c>
      <c r="D3" s="9">
        <v>100</v>
      </c>
      <c r="E3" s="9">
        <v>1</v>
      </c>
      <c r="F3" s="9">
        <f>D3*E3</f>
        <v>100</v>
      </c>
      <c r="G3" s="9">
        <v>1</v>
      </c>
      <c r="H3" s="10">
        <f t="shared" si="0"/>
        <v>100</v>
      </c>
      <c r="I3" s="11">
        <f t="shared" si="1"/>
        <v>3100</v>
      </c>
      <c r="J3" s="12" t="s">
        <v>14</v>
      </c>
      <c r="K3" s="7"/>
      <c r="N3" s="5"/>
      <c r="O3" s="5"/>
    </row>
    <row r="4" spans="1:15" ht="21" x14ac:dyDescent="0.3">
      <c r="A4" s="7">
        <v>11702</v>
      </c>
      <c r="B4" s="8" t="s">
        <v>15</v>
      </c>
      <c r="C4" s="5" t="s">
        <v>16</v>
      </c>
      <c r="D4" s="9">
        <v>210</v>
      </c>
      <c r="E4" s="9">
        <v>1</v>
      </c>
      <c r="F4" s="9">
        <f>D4*E4</f>
        <v>210</v>
      </c>
      <c r="G4" s="9">
        <v>0.08</v>
      </c>
      <c r="H4" s="10">
        <f t="shared" si="0"/>
        <v>16.8</v>
      </c>
      <c r="I4" s="11">
        <f t="shared" si="1"/>
        <v>520.80000000000007</v>
      </c>
      <c r="J4" s="12" t="s">
        <v>17</v>
      </c>
      <c r="K4" s="7"/>
      <c r="N4" s="5"/>
      <c r="O4" s="5"/>
    </row>
    <row r="5" spans="1:15" x14ac:dyDescent="0.3">
      <c r="A5" s="7">
        <v>11704</v>
      </c>
      <c r="B5" s="8" t="s">
        <v>18</v>
      </c>
      <c r="C5" s="5" t="s">
        <v>19</v>
      </c>
      <c r="D5" s="9">
        <v>210</v>
      </c>
      <c r="E5" s="9">
        <v>4</v>
      </c>
      <c r="F5" s="9">
        <f>D5*E5</f>
        <v>840</v>
      </c>
      <c r="G5" s="9">
        <v>3.3000000000000002E-2</v>
      </c>
      <c r="H5" s="10">
        <f t="shared" si="0"/>
        <v>27.720000000000002</v>
      </c>
      <c r="I5" s="11">
        <f t="shared" si="1"/>
        <v>859.32</v>
      </c>
      <c r="J5" s="12"/>
      <c r="K5" s="7"/>
      <c r="N5" s="5"/>
      <c r="O5" s="5"/>
    </row>
    <row r="6" spans="1:15" s="21" customFormat="1" ht="21" x14ac:dyDescent="0.3">
      <c r="A6" s="14">
        <v>11705</v>
      </c>
      <c r="B6" s="15" t="s">
        <v>20</v>
      </c>
      <c r="C6" s="16" t="s">
        <v>21</v>
      </c>
      <c r="D6" s="17">
        <v>210</v>
      </c>
      <c r="E6" s="17">
        <v>12</v>
      </c>
      <c r="F6" s="17">
        <v>24800</v>
      </c>
      <c r="G6" s="9">
        <v>0.05</v>
      </c>
      <c r="H6" s="18">
        <f t="shared" si="0"/>
        <v>1240</v>
      </c>
      <c r="I6" s="19">
        <f t="shared" si="1"/>
        <v>38440</v>
      </c>
      <c r="J6" s="20" t="s">
        <v>17</v>
      </c>
      <c r="K6" s="14"/>
      <c r="L6" s="13"/>
      <c r="M6" s="13"/>
      <c r="N6" s="16"/>
      <c r="O6" s="16"/>
    </row>
    <row r="7" spans="1:15" s="21" customFormat="1" x14ac:dyDescent="0.3">
      <c r="A7" s="14">
        <v>11706</v>
      </c>
      <c r="B7" s="15" t="s">
        <v>22</v>
      </c>
      <c r="C7" s="16" t="s">
        <v>23</v>
      </c>
      <c r="D7" s="17">
        <v>210</v>
      </c>
      <c r="E7" s="17">
        <v>12</v>
      </c>
      <c r="F7" s="17">
        <v>24800</v>
      </c>
      <c r="G7" s="9">
        <v>0.05</v>
      </c>
      <c r="H7" s="18">
        <f t="shared" si="0"/>
        <v>1240</v>
      </c>
      <c r="I7" s="19">
        <f t="shared" si="1"/>
        <v>38440</v>
      </c>
      <c r="J7" s="20" t="s">
        <v>17</v>
      </c>
      <c r="K7" s="14"/>
      <c r="L7" s="13"/>
      <c r="M7" s="13"/>
      <c r="N7" s="16"/>
      <c r="O7" s="16"/>
    </row>
    <row r="8" spans="1:15" x14ac:dyDescent="0.3">
      <c r="A8" s="7">
        <v>11707</v>
      </c>
      <c r="B8" s="8" t="s">
        <v>24</v>
      </c>
      <c r="C8" s="5" t="s">
        <v>25</v>
      </c>
      <c r="D8" s="9">
        <v>210</v>
      </c>
      <c r="E8" s="9">
        <v>1</v>
      </c>
      <c r="F8" s="9">
        <f>D8*E8</f>
        <v>210</v>
      </c>
      <c r="G8" s="9">
        <v>3.3000000000000002E-2</v>
      </c>
      <c r="H8" s="10">
        <f t="shared" si="0"/>
        <v>6.9300000000000006</v>
      </c>
      <c r="I8" s="11">
        <f t="shared" si="1"/>
        <v>214.83</v>
      </c>
      <c r="J8" s="12" t="s">
        <v>17</v>
      </c>
      <c r="K8" s="7"/>
      <c r="N8" s="5"/>
      <c r="O8" s="5"/>
    </row>
    <row r="9" spans="1:15" x14ac:dyDescent="0.3">
      <c r="A9" s="7">
        <v>11708</v>
      </c>
      <c r="B9" s="8" t="s">
        <v>26</v>
      </c>
      <c r="C9" s="5" t="s">
        <v>27</v>
      </c>
      <c r="D9" s="9">
        <v>210</v>
      </c>
      <c r="E9" s="9">
        <v>1</v>
      </c>
      <c r="F9" s="9">
        <v>374</v>
      </c>
      <c r="G9" s="9">
        <v>0.05</v>
      </c>
      <c r="H9" s="10">
        <f t="shared" si="0"/>
        <v>18.7</v>
      </c>
      <c r="I9" s="11">
        <f t="shared" si="1"/>
        <v>579.69999999999993</v>
      </c>
      <c r="J9" s="12" t="s">
        <v>17</v>
      </c>
      <c r="K9" s="7"/>
      <c r="N9" s="5"/>
      <c r="O9" s="5"/>
    </row>
    <row r="10" spans="1:15" ht="21" x14ac:dyDescent="0.3">
      <c r="A10" s="7">
        <v>11709</v>
      </c>
      <c r="B10" s="8" t="s">
        <v>28</v>
      </c>
      <c r="C10" s="5" t="s">
        <v>29</v>
      </c>
      <c r="D10" s="9">
        <v>210</v>
      </c>
      <c r="E10" s="9">
        <v>1</v>
      </c>
      <c r="F10" s="9">
        <f>D10*E10</f>
        <v>210</v>
      </c>
      <c r="G10" s="9">
        <v>3.3000000000000002E-2</v>
      </c>
      <c r="H10" s="10">
        <f t="shared" si="0"/>
        <v>6.9300000000000006</v>
      </c>
      <c r="I10" s="11">
        <f t="shared" si="1"/>
        <v>214.83</v>
      </c>
      <c r="J10" s="12" t="s">
        <v>17</v>
      </c>
      <c r="K10" s="7"/>
      <c r="N10" s="5"/>
      <c r="O10" s="5"/>
    </row>
    <row r="11" spans="1:15" s="21" customFormat="1" x14ac:dyDescent="0.3">
      <c r="A11" s="14">
        <v>11715</v>
      </c>
      <c r="B11" s="15" t="s">
        <v>30</v>
      </c>
      <c r="C11" s="16" t="s">
        <v>31</v>
      </c>
      <c r="D11" s="17">
        <v>210</v>
      </c>
      <c r="E11" s="17">
        <v>1</v>
      </c>
      <c r="F11" s="17">
        <f>D11*E11</f>
        <v>210</v>
      </c>
      <c r="G11" s="17">
        <v>3.3000000000000002E-2</v>
      </c>
      <c r="H11" s="18">
        <f t="shared" si="0"/>
        <v>6.9300000000000006</v>
      </c>
      <c r="I11" s="19">
        <f t="shared" si="1"/>
        <v>214.83</v>
      </c>
      <c r="J11" s="20" t="s">
        <v>17</v>
      </c>
      <c r="K11" s="14"/>
      <c r="L11" s="13"/>
      <c r="M11" s="13"/>
      <c r="N11" s="16"/>
      <c r="O11" s="16"/>
    </row>
    <row r="12" spans="1:15" s="21" customFormat="1" ht="21" x14ac:dyDescent="0.3">
      <c r="A12" s="14">
        <v>11720</v>
      </c>
      <c r="B12" s="15" t="s">
        <v>32</v>
      </c>
      <c r="C12" s="16" t="s">
        <v>33</v>
      </c>
      <c r="D12" s="17">
        <v>210</v>
      </c>
      <c r="E12" s="17">
        <v>1</v>
      </c>
      <c r="F12" s="17">
        <f>D12*E12</f>
        <v>210</v>
      </c>
      <c r="G12" s="17">
        <v>3.3000000000000002E-2</v>
      </c>
      <c r="H12" s="18">
        <f t="shared" si="0"/>
        <v>6.9300000000000006</v>
      </c>
      <c r="I12" s="19">
        <f t="shared" si="1"/>
        <v>214.83</v>
      </c>
      <c r="J12" s="20" t="s">
        <v>17</v>
      </c>
      <c r="K12" s="14"/>
      <c r="L12" s="13"/>
      <c r="M12" s="13"/>
      <c r="N12" s="16"/>
      <c r="O12" s="16"/>
    </row>
    <row r="13" spans="1:15" x14ac:dyDescent="0.3">
      <c r="A13" s="7">
        <v>11732</v>
      </c>
      <c r="B13" s="8" t="s">
        <v>34</v>
      </c>
      <c r="C13" s="5" t="s">
        <v>35</v>
      </c>
      <c r="D13" s="9">
        <v>144</v>
      </c>
      <c r="E13" s="9">
        <v>1</v>
      </c>
      <c r="F13" s="9">
        <v>144</v>
      </c>
      <c r="G13" s="9">
        <v>1.6E-2</v>
      </c>
      <c r="H13" s="10">
        <f t="shared" si="0"/>
        <v>2.3040000000000003</v>
      </c>
      <c r="I13" s="11">
        <f t="shared" si="1"/>
        <v>71.424000000000007</v>
      </c>
      <c r="J13" s="12" t="s">
        <v>17</v>
      </c>
      <c r="K13" s="7"/>
      <c r="N13" s="5"/>
      <c r="O13" s="5"/>
    </row>
    <row r="14" spans="1:15" s="21" customFormat="1" ht="31" x14ac:dyDescent="0.3">
      <c r="A14" s="14" t="s">
        <v>14</v>
      </c>
      <c r="B14" s="15" t="s">
        <v>36</v>
      </c>
      <c r="C14" s="16" t="s">
        <v>37</v>
      </c>
      <c r="D14" s="17">
        <v>210</v>
      </c>
      <c r="E14" s="17">
        <v>1</v>
      </c>
      <c r="F14" s="17">
        <f>D14*E14</f>
        <v>210</v>
      </c>
      <c r="G14" s="17">
        <v>1</v>
      </c>
      <c r="H14" s="18">
        <f t="shared" si="0"/>
        <v>210</v>
      </c>
      <c r="I14" s="19">
        <f t="shared" si="1"/>
        <v>6510</v>
      </c>
      <c r="J14" s="20" t="s">
        <v>17</v>
      </c>
      <c r="K14" s="14"/>
      <c r="L14" s="13"/>
      <c r="M14" s="13"/>
      <c r="N14" s="16"/>
      <c r="O14" s="16"/>
    </row>
    <row r="15" spans="1:15" x14ac:dyDescent="0.3">
      <c r="A15" s="7" t="s">
        <v>14</v>
      </c>
      <c r="B15" s="8"/>
      <c r="C15" s="5" t="s">
        <v>38</v>
      </c>
      <c r="D15" s="9">
        <v>350</v>
      </c>
      <c r="E15" s="9">
        <v>4</v>
      </c>
      <c r="F15" s="9">
        <f>D15*E15</f>
        <v>1400</v>
      </c>
      <c r="G15" s="9">
        <v>0.5</v>
      </c>
      <c r="H15" s="10">
        <f t="shared" si="0"/>
        <v>700</v>
      </c>
      <c r="I15" s="11">
        <f t="shared" si="1"/>
        <v>21700</v>
      </c>
      <c r="J15" s="12" t="s">
        <v>17</v>
      </c>
      <c r="K15" s="7"/>
      <c r="N15" s="5"/>
      <c r="O15" s="5"/>
    </row>
    <row r="16" spans="1:15" ht="24.5" customHeight="1" x14ac:dyDescent="0.3">
      <c r="A16" s="7" t="s">
        <v>14</v>
      </c>
      <c r="B16" s="7" t="s">
        <v>88</v>
      </c>
      <c r="C16" s="5" t="s">
        <v>87</v>
      </c>
      <c r="D16" s="9">
        <v>32</v>
      </c>
      <c r="E16" s="22">
        <v>4</v>
      </c>
      <c r="F16" s="9">
        <v>8000</v>
      </c>
      <c r="G16" s="9">
        <v>3.3000000000000002E-2</v>
      </c>
      <c r="H16" s="10">
        <f>E16*F16*G16</f>
        <v>1056</v>
      </c>
      <c r="I16" s="11">
        <f t="shared" si="1"/>
        <v>32736</v>
      </c>
      <c r="J16" s="12" t="s">
        <v>17</v>
      </c>
      <c r="K16" s="7"/>
      <c r="N16" s="5"/>
      <c r="O16" s="5"/>
    </row>
    <row r="17" spans="1:15" ht="17.5" customHeight="1" x14ac:dyDescent="0.3">
      <c r="A17" s="7"/>
      <c r="B17" s="7" t="s">
        <v>83</v>
      </c>
      <c r="C17" s="5" t="s">
        <v>84</v>
      </c>
      <c r="D17" s="9">
        <v>32</v>
      </c>
      <c r="E17" s="22">
        <v>4</v>
      </c>
      <c r="F17" s="9">
        <v>8000</v>
      </c>
      <c r="G17" s="9">
        <v>3.3000000000000002E-2</v>
      </c>
      <c r="H17" s="10">
        <f>E17*F17*G17</f>
        <v>1056</v>
      </c>
      <c r="I17" s="11">
        <f t="shared" ref="I17" si="2">H17*31</f>
        <v>32736</v>
      </c>
      <c r="J17" s="12" t="s">
        <v>17</v>
      </c>
      <c r="K17" s="7"/>
      <c r="N17" s="5"/>
      <c r="O17" s="5"/>
    </row>
    <row r="18" spans="1:15" ht="19" customHeight="1" x14ac:dyDescent="0.3">
      <c r="A18" s="7"/>
      <c r="B18" s="7" t="s">
        <v>85</v>
      </c>
      <c r="C18" s="5" t="s">
        <v>86</v>
      </c>
      <c r="D18" s="9">
        <v>32</v>
      </c>
      <c r="E18" s="22">
        <v>4</v>
      </c>
      <c r="F18" s="9">
        <v>8000</v>
      </c>
      <c r="G18" s="9">
        <v>3.3000000000000002E-2</v>
      </c>
      <c r="H18" s="10">
        <f>E18*F18*G18</f>
        <v>1056</v>
      </c>
      <c r="I18" s="11">
        <f t="shared" ref="I18" si="3">H18*31</f>
        <v>32736</v>
      </c>
      <c r="J18" s="12"/>
      <c r="K18" s="7"/>
      <c r="N18" s="5"/>
      <c r="O18" s="5"/>
    </row>
    <row r="19" spans="1:15" x14ac:dyDescent="0.3">
      <c r="A19" s="7" t="s">
        <v>39</v>
      </c>
      <c r="B19" s="8" t="s">
        <v>40</v>
      </c>
      <c r="C19" s="5" t="s">
        <v>41</v>
      </c>
      <c r="D19" s="9">
        <v>210</v>
      </c>
      <c r="E19" s="9">
        <v>1</v>
      </c>
      <c r="F19" s="9">
        <f>D19*E19</f>
        <v>210</v>
      </c>
      <c r="G19" s="9">
        <v>3.3000000000000002E-2</v>
      </c>
      <c r="H19" s="10">
        <f>F19*G19</f>
        <v>6.9300000000000006</v>
      </c>
      <c r="I19" s="11">
        <f t="shared" si="1"/>
        <v>214.83</v>
      </c>
      <c r="J19" s="12" t="s">
        <v>17</v>
      </c>
      <c r="K19" s="7"/>
      <c r="N19" s="5"/>
      <c r="O19" s="5"/>
    </row>
    <row r="20" spans="1:15" s="21" customFormat="1" ht="94" customHeight="1" x14ac:dyDescent="0.3">
      <c r="A20" s="14" t="s">
        <v>42</v>
      </c>
      <c r="B20" s="14" t="s">
        <v>43</v>
      </c>
      <c r="C20" s="16" t="s">
        <v>44</v>
      </c>
      <c r="D20" s="17">
        <v>210</v>
      </c>
      <c r="E20" s="16">
        <v>12</v>
      </c>
      <c r="F20" s="17">
        <f>D20*E20</f>
        <v>2520</v>
      </c>
      <c r="G20" s="17">
        <v>0.25</v>
      </c>
      <c r="H20" s="18">
        <f>F20*G20</f>
        <v>630</v>
      </c>
      <c r="I20" s="19">
        <f t="shared" si="1"/>
        <v>19530</v>
      </c>
      <c r="J20" s="20" t="s">
        <v>17</v>
      </c>
      <c r="K20" s="14"/>
      <c r="L20" s="13"/>
      <c r="M20" s="13"/>
      <c r="N20" s="16"/>
      <c r="O20" s="16"/>
    </row>
    <row r="21" spans="1:15" s="21" customFormat="1" ht="62" customHeight="1" x14ac:dyDescent="0.3">
      <c r="A21" s="14" t="s">
        <v>45</v>
      </c>
      <c r="B21" s="14" t="s">
        <v>46</v>
      </c>
      <c r="C21" s="16" t="s">
        <v>47</v>
      </c>
      <c r="D21" s="17">
        <v>110</v>
      </c>
      <c r="E21" s="16">
        <v>1</v>
      </c>
      <c r="F21" s="17">
        <f>D21*E21</f>
        <v>110</v>
      </c>
      <c r="G21" s="17">
        <v>0.25</v>
      </c>
      <c r="H21" s="18">
        <f>F21*G21</f>
        <v>27.5</v>
      </c>
      <c r="I21" s="19">
        <f t="shared" si="1"/>
        <v>852.5</v>
      </c>
      <c r="J21" s="20" t="s">
        <v>17</v>
      </c>
      <c r="K21" s="14"/>
      <c r="L21" s="13"/>
      <c r="M21" s="13"/>
      <c r="N21" s="16"/>
      <c r="O21" s="16"/>
    </row>
    <row r="22" spans="1:15" s="21" customFormat="1" ht="31" x14ac:dyDescent="0.3">
      <c r="A22" s="14" t="s">
        <v>48</v>
      </c>
      <c r="B22" s="15" t="s">
        <v>49</v>
      </c>
      <c r="C22" s="16" t="s">
        <v>50</v>
      </c>
      <c r="D22" s="17">
        <v>210</v>
      </c>
      <c r="E22" s="17">
        <v>1</v>
      </c>
      <c r="F22" s="17">
        <v>24800</v>
      </c>
      <c r="G22" s="17">
        <v>0.05</v>
      </c>
      <c r="H22" s="18">
        <f>E22*F22*G22</f>
        <v>1240</v>
      </c>
      <c r="I22" s="19">
        <f t="shared" si="1"/>
        <v>38440</v>
      </c>
      <c r="J22" s="20" t="s">
        <v>17</v>
      </c>
      <c r="K22" s="14"/>
      <c r="L22" s="13"/>
      <c r="M22" s="13"/>
      <c r="N22" s="16"/>
      <c r="O22" s="16"/>
    </row>
    <row r="23" spans="1:15" ht="21" x14ac:dyDescent="0.3">
      <c r="A23" s="7" t="s">
        <v>51</v>
      </c>
      <c r="B23" s="7" t="s">
        <v>52</v>
      </c>
      <c r="C23" s="5" t="s">
        <v>53</v>
      </c>
      <c r="D23" s="9">
        <v>210</v>
      </c>
      <c r="E23" s="9">
        <v>12</v>
      </c>
      <c r="F23" s="9">
        <v>56500</v>
      </c>
      <c r="G23" s="9">
        <v>1.6E-2</v>
      </c>
      <c r="H23" s="10">
        <f>E23*F23*G23</f>
        <v>10848</v>
      </c>
      <c r="I23" s="11">
        <f t="shared" si="1"/>
        <v>336288</v>
      </c>
      <c r="J23" s="12"/>
      <c r="K23" s="7"/>
      <c r="N23" s="5"/>
      <c r="O23" s="5"/>
    </row>
    <row r="24" spans="1:15" x14ac:dyDescent="0.3">
      <c r="A24" s="7"/>
      <c r="B24" s="8" t="s">
        <v>54</v>
      </c>
      <c r="C24" s="5" t="s">
        <v>55</v>
      </c>
      <c r="D24" s="9">
        <v>210</v>
      </c>
      <c r="E24" s="9">
        <v>12</v>
      </c>
      <c r="F24" s="9">
        <f>E24*35</f>
        <v>420</v>
      </c>
      <c r="G24" s="9">
        <v>3.3000000000000002E-2</v>
      </c>
      <c r="H24" s="10">
        <f>F24*G24</f>
        <v>13.860000000000001</v>
      </c>
      <c r="I24" s="11">
        <f t="shared" si="1"/>
        <v>429.66</v>
      </c>
      <c r="J24" s="12"/>
      <c r="K24" s="7"/>
      <c r="N24" s="5"/>
      <c r="O24" s="5"/>
    </row>
    <row r="25" spans="1:15" ht="21" x14ac:dyDescent="0.3">
      <c r="A25" s="7"/>
      <c r="B25" s="8" t="s">
        <v>56</v>
      </c>
      <c r="C25" s="5" t="s">
        <v>57</v>
      </c>
      <c r="D25" s="9">
        <v>11</v>
      </c>
      <c r="E25" s="9">
        <v>1</v>
      </c>
      <c r="F25" s="9">
        <f>D25*E25</f>
        <v>11</v>
      </c>
      <c r="G25" s="9">
        <v>0.05</v>
      </c>
      <c r="H25" s="10">
        <f>F25*G25</f>
        <v>0.55000000000000004</v>
      </c>
      <c r="I25" s="11">
        <f t="shared" si="1"/>
        <v>17.05</v>
      </c>
      <c r="J25" s="12"/>
      <c r="K25" s="7"/>
      <c r="N25" s="5"/>
      <c r="O25" s="5"/>
    </row>
    <row r="26" spans="1:15" ht="21" x14ac:dyDescent="0.3">
      <c r="A26" s="7"/>
      <c r="B26" s="8" t="s">
        <v>58</v>
      </c>
      <c r="C26" s="5" t="s">
        <v>59</v>
      </c>
      <c r="D26" s="9">
        <v>56</v>
      </c>
      <c r="E26" s="9">
        <v>1</v>
      </c>
      <c r="F26" s="9">
        <f>D26*E26</f>
        <v>56</v>
      </c>
      <c r="G26" s="9">
        <v>0.25</v>
      </c>
      <c r="H26" s="10">
        <f>F26*G26</f>
        <v>14</v>
      </c>
      <c r="I26" s="11">
        <f t="shared" si="1"/>
        <v>434</v>
      </c>
      <c r="J26" s="12" t="s">
        <v>17</v>
      </c>
      <c r="K26" s="7"/>
      <c r="N26" s="5"/>
      <c r="O26" s="5"/>
    </row>
    <row r="27" spans="1:15" x14ac:dyDescent="0.3">
      <c r="A27" s="7"/>
      <c r="B27" s="8" t="s">
        <v>60</v>
      </c>
      <c r="C27" s="5" t="s">
        <v>61</v>
      </c>
      <c r="D27" s="9">
        <v>210</v>
      </c>
      <c r="E27" s="9">
        <v>12</v>
      </c>
      <c r="F27" s="9">
        <v>344000</v>
      </c>
      <c r="G27" s="9">
        <v>0.08</v>
      </c>
      <c r="H27" s="10">
        <f>12*F27*G27</f>
        <v>330240</v>
      </c>
      <c r="I27" s="11">
        <f t="shared" si="1"/>
        <v>10237440</v>
      </c>
      <c r="J27" s="12" t="s">
        <v>17</v>
      </c>
      <c r="K27" s="7"/>
      <c r="N27" s="5"/>
      <c r="O27" s="5"/>
    </row>
    <row r="28" spans="1:15" ht="21" x14ac:dyDescent="0.3">
      <c r="A28" s="7"/>
      <c r="B28" s="8" t="s">
        <v>62</v>
      </c>
      <c r="C28" s="5" t="s">
        <v>63</v>
      </c>
      <c r="D28" s="9">
        <v>210</v>
      </c>
      <c r="E28" s="9">
        <v>12</v>
      </c>
      <c r="F28" s="9">
        <v>128</v>
      </c>
      <c r="G28" s="9">
        <v>1.6E-2</v>
      </c>
      <c r="H28" s="10">
        <f t="shared" ref="H28:H34" si="4">F28*G28</f>
        <v>2.048</v>
      </c>
      <c r="I28" s="11">
        <f t="shared" si="1"/>
        <v>63.488</v>
      </c>
      <c r="J28" s="12" t="s">
        <v>17</v>
      </c>
      <c r="K28" s="7"/>
      <c r="N28" s="5"/>
      <c r="O28" s="5"/>
    </row>
    <row r="29" spans="1:15" x14ac:dyDescent="0.3">
      <c r="A29" s="7"/>
      <c r="B29" s="8" t="s">
        <v>64</v>
      </c>
      <c r="C29" s="5" t="s">
        <v>65</v>
      </c>
      <c r="D29" s="9">
        <v>40</v>
      </c>
      <c r="E29" s="9">
        <v>1</v>
      </c>
      <c r="F29" s="9">
        <f t="shared" ref="F29:F34" si="5">D29*E29</f>
        <v>40</v>
      </c>
      <c r="G29" s="9">
        <v>0.13</v>
      </c>
      <c r="H29" s="10">
        <f t="shared" si="4"/>
        <v>5.2</v>
      </c>
      <c r="I29" s="11">
        <f t="shared" si="1"/>
        <v>161.20000000000002</v>
      </c>
      <c r="J29" s="12" t="s">
        <v>17</v>
      </c>
      <c r="K29" s="7"/>
      <c r="N29" s="5"/>
      <c r="O29" s="5"/>
    </row>
    <row r="30" spans="1:15" s="21" customFormat="1" ht="21" x14ac:dyDescent="0.3">
      <c r="A30" s="14"/>
      <c r="B30" s="15" t="s">
        <v>66</v>
      </c>
      <c r="C30" s="16" t="s">
        <v>67</v>
      </c>
      <c r="D30" s="17">
        <v>54</v>
      </c>
      <c r="E30" s="17">
        <v>1</v>
      </c>
      <c r="F30" s="17">
        <f t="shared" si="5"/>
        <v>54</v>
      </c>
      <c r="G30" s="17">
        <v>0.13</v>
      </c>
      <c r="H30" s="18">
        <f t="shared" si="4"/>
        <v>7.0200000000000005</v>
      </c>
      <c r="I30" s="19">
        <f t="shared" si="1"/>
        <v>217.62</v>
      </c>
      <c r="J30" s="20" t="s">
        <v>17</v>
      </c>
      <c r="K30" s="14"/>
      <c r="L30" s="13"/>
      <c r="M30" s="13"/>
      <c r="N30" s="16"/>
      <c r="O30" s="16"/>
    </row>
    <row r="31" spans="1:15" x14ac:dyDescent="0.3">
      <c r="A31" s="7"/>
      <c r="B31" s="8" t="s">
        <v>68</v>
      </c>
      <c r="C31" s="5" t="s">
        <v>69</v>
      </c>
      <c r="D31" s="9">
        <v>10</v>
      </c>
      <c r="E31" s="9">
        <v>1</v>
      </c>
      <c r="F31" s="9">
        <f t="shared" si="5"/>
        <v>10</v>
      </c>
      <c r="G31" s="9">
        <v>0.05</v>
      </c>
      <c r="H31" s="10">
        <f t="shared" si="4"/>
        <v>0.5</v>
      </c>
      <c r="I31" s="11">
        <f t="shared" si="1"/>
        <v>15.5</v>
      </c>
      <c r="J31" s="12"/>
      <c r="K31" s="7"/>
      <c r="N31" s="5"/>
      <c r="O31" s="5"/>
    </row>
    <row r="32" spans="1:15" ht="70.5" customHeight="1" x14ac:dyDescent="0.3">
      <c r="A32" s="7"/>
      <c r="B32" s="8" t="s">
        <v>70</v>
      </c>
      <c r="C32" s="5" t="s">
        <v>71</v>
      </c>
      <c r="D32" s="9">
        <v>63</v>
      </c>
      <c r="E32" s="9">
        <v>1</v>
      </c>
      <c r="F32" s="9">
        <f t="shared" si="5"/>
        <v>63</v>
      </c>
      <c r="G32" s="9">
        <v>0.13</v>
      </c>
      <c r="H32" s="10">
        <f t="shared" si="4"/>
        <v>8.19</v>
      </c>
      <c r="I32" s="11">
        <f t="shared" si="1"/>
        <v>253.89</v>
      </c>
      <c r="J32" s="12" t="s">
        <v>17</v>
      </c>
      <c r="K32" s="7"/>
      <c r="N32" s="5"/>
      <c r="O32" s="5"/>
    </row>
    <row r="33" spans="1:15" s="21" customFormat="1" x14ac:dyDescent="0.3">
      <c r="A33" s="14"/>
      <c r="B33" s="23" t="s">
        <v>72</v>
      </c>
      <c r="C33" s="16" t="s">
        <v>73</v>
      </c>
      <c r="D33" s="17">
        <v>210</v>
      </c>
      <c r="E33" s="17">
        <v>4</v>
      </c>
      <c r="F33" s="17">
        <f t="shared" si="5"/>
        <v>840</v>
      </c>
      <c r="G33" s="17">
        <v>0.25</v>
      </c>
      <c r="H33" s="18">
        <f t="shared" si="4"/>
        <v>210</v>
      </c>
      <c r="I33" s="19">
        <f t="shared" si="1"/>
        <v>6510</v>
      </c>
      <c r="J33" s="20" t="s">
        <v>17</v>
      </c>
      <c r="K33" s="14"/>
      <c r="L33" s="13"/>
      <c r="M33" s="13"/>
      <c r="N33" s="16"/>
      <c r="O33" s="16"/>
    </row>
    <row r="34" spans="1:15" s="21" customFormat="1" x14ac:dyDescent="0.3">
      <c r="A34" s="14"/>
      <c r="B34" s="23" t="s">
        <v>74</v>
      </c>
      <c r="C34" s="16" t="s">
        <v>75</v>
      </c>
      <c r="D34" s="17">
        <v>210</v>
      </c>
      <c r="E34" s="17">
        <v>12</v>
      </c>
      <c r="F34" s="17">
        <f t="shared" si="5"/>
        <v>2520</v>
      </c>
      <c r="G34" s="17">
        <v>4.3</v>
      </c>
      <c r="H34" s="18">
        <f t="shared" si="4"/>
        <v>10836</v>
      </c>
      <c r="I34" s="19">
        <f t="shared" si="1"/>
        <v>335916</v>
      </c>
      <c r="J34" s="20" t="s">
        <v>17</v>
      </c>
      <c r="K34" s="14"/>
      <c r="L34" s="13"/>
      <c r="M34" s="13"/>
      <c r="N34" s="16"/>
      <c r="O34" s="16"/>
    </row>
    <row r="35" spans="1:15" x14ac:dyDescent="0.3">
      <c r="A35" s="2" t="s">
        <v>76</v>
      </c>
      <c r="B35" s="8"/>
      <c r="C35" s="5"/>
      <c r="D35" s="24"/>
      <c r="E35" s="24" t="s">
        <v>77</v>
      </c>
      <c r="F35" s="25">
        <f>SUM(F2:F34)</f>
        <v>510840</v>
      </c>
      <c r="G35" s="24" t="s">
        <v>77</v>
      </c>
      <c r="H35" s="25">
        <f>SUM(H2:H34)</f>
        <v>360868.76200000005</v>
      </c>
      <c r="I35" s="3">
        <f>SUM(I2:I34)</f>
        <v>11186931.622</v>
      </c>
      <c r="J35" s="26"/>
      <c r="K35" s="26"/>
      <c r="N35" s="5"/>
      <c r="O35" s="5"/>
    </row>
    <row r="36" spans="1:15" x14ac:dyDescent="0.3">
      <c r="A36" s="8"/>
      <c r="B36" s="8"/>
      <c r="C36" s="1"/>
      <c r="D36" s="1"/>
      <c r="E36" s="1"/>
      <c r="F36" s="1"/>
      <c r="G36" s="1"/>
      <c r="H36" s="1"/>
      <c r="N36" s="5"/>
      <c r="O36" s="5"/>
    </row>
    <row r="37" spans="1:15" x14ac:dyDescent="0.3">
      <c r="A37" s="28"/>
      <c r="B37" s="29"/>
      <c r="C37" s="29"/>
      <c r="D37" s="29"/>
      <c r="E37" s="29"/>
      <c r="F37" s="29"/>
      <c r="G37" s="28"/>
      <c r="H37" s="1"/>
      <c r="N37" s="5"/>
      <c r="O37" s="5"/>
    </row>
    <row r="38" spans="1:15" x14ac:dyDescent="0.3">
      <c r="A38" s="30"/>
      <c r="B38" s="31" t="s">
        <v>78</v>
      </c>
      <c r="C38" s="32"/>
      <c r="D38" s="32"/>
      <c r="E38" s="33"/>
      <c r="F38" s="34"/>
      <c r="G38" s="35"/>
      <c r="H38" s="1"/>
      <c r="N38" s="5"/>
      <c r="O38" s="5"/>
    </row>
    <row r="39" spans="1:15" x14ac:dyDescent="0.3">
      <c r="A39" s="30"/>
      <c r="B39" s="36" t="s">
        <v>79</v>
      </c>
      <c r="C39" s="32"/>
      <c r="D39" s="32"/>
      <c r="E39" s="33"/>
      <c r="F39" s="37"/>
      <c r="G39" s="35"/>
      <c r="H39" s="1"/>
      <c r="N39" s="5"/>
      <c r="O39" s="5"/>
    </row>
    <row r="40" spans="1:15" x14ac:dyDescent="0.3">
      <c r="A40" s="35"/>
      <c r="B40" s="36" t="s">
        <v>80</v>
      </c>
      <c r="C40" s="32"/>
      <c r="D40" s="32"/>
      <c r="E40" s="33"/>
      <c r="F40" s="38"/>
      <c r="G40" s="35"/>
      <c r="H40" s="1"/>
      <c r="N40" s="5"/>
      <c r="O40" s="5"/>
    </row>
    <row r="41" spans="1:15" x14ac:dyDescent="0.3">
      <c r="A41" s="35"/>
      <c r="B41" s="31"/>
      <c r="C41" s="32"/>
      <c r="D41" s="32"/>
      <c r="E41" s="33"/>
      <c r="F41" s="34"/>
      <c r="G41" s="35"/>
      <c r="H41" s="1"/>
      <c r="N41" s="5"/>
      <c r="O41" s="5"/>
    </row>
    <row r="42" spans="1:15" x14ac:dyDescent="0.3">
      <c r="A42" s="35"/>
      <c r="B42" s="31" t="s">
        <v>81</v>
      </c>
      <c r="C42" s="32"/>
      <c r="D42" s="32"/>
      <c r="E42" s="33"/>
      <c r="F42" s="34"/>
      <c r="G42" s="35"/>
      <c r="H42" s="1"/>
      <c r="N42" s="5"/>
      <c r="O42" s="5"/>
    </row>
    <row r="43" spans="1:15" x14ac:dyDescent="0.3">
      <c r="A43" s="30"/>
      <c r="B43" s="36" t="s">
        <v>82</v>
      </c>
      <c r="C43" s="32"/>
      <c r="D43" s="32"/>
      <c r="E43" s="33"/>
      <c r="F43" s="37"/>
      <c r="G43" s="35"/>
      <c r="H43" s="1"/>
      <c r="N43" s="5"/>
      <c r="O43" s="5"/>
    </row>
    <row r="44" spans="1:15" x14ac:dyDescent="0.3">
      <c r="A44" s="30"/>
      <c r="B44" s="29"/>
      <c r="C44" s="32"/>
      <c r="D44" s="32"/>
      <c r="E44" s="33"/>
      <c r="F44" s="37"/>
      <c r="G44" s="35"/>
      <c r="H44" s="9"/>
      <c r="I44" s="11"/>
      <c r="J44" s="7"/>
      <c r="K44" s="7"/>
      <c r="N44" s="5"/>
      <c r="O44" s="5"/>
    </row>
    <row r="45" spans="1:15" ht="14.5" x14ac:dyDescent="0.35">
      <c r="A45" s="39"/>
      <c r="B45" s="40"/>
      <c r="C45" s="41"/>
      <c r="D45" s="41"/>
      <c r="E45" s="41"/>
      <c r="F45" s="42"/>
      <c r="G45" s="43"/>
      <c r="H45"/>
      <c r="I45"/>
      <c r="J45" s="7"/>
      <c r="K45" s="7"/>
      <c r="N45" s="5"/>
      <c r="O45" s="5"/>
    </row>
    <row r="46" spans="1:15" ht="14.5" x14ac:dyDescent="0.35">
      <c r="A46" s="39"/>
      <c r="B46" s="44"/>
      <c r="C46" s="45"/>
      <c r="D46" s="46"/>
      <c r="E46" s="46"/>
      <c r="F46" s="46"/>
      <c r="G46" s="47"/>
      <c r="H46"/>
      <c r="I46"/>
      <c r="J46" s="7"/>
      <c r="K46" s="7"/>
      <c r="N46" s="5"/>
      <c r="O46" s="5"/>
    </row>
    <row r="47" spans="1:15" ht="14.5" x14ac:dyDescent="0.35">
      <c r="A47" s="39"/>
      <c r="B47" s="44"/>
      <c r="C47" s="46"/>
      <c r="D47" s="45"/>
      <c r="E47" s="46"/>
      <c r="F47" s="46"/>
      <c r="G47" s="47"/>
      <c r="H47"/>
      <c r="I47"/>
      <c r="J47" s="7"/>
      <c r="K47" s="7"/>
      <c r="N47" s="5"/>
      <c r="O47" s="5"/>
    </row>
    <row r="48" spans="1:15" ht="14.5" x14ac:dyDescent="0.35">
      <c r="A48" s="39"/>
      <c r="B48" s="40"/>
      <c r="C48" s="48"/>
      <c r="D48" s="48"/>
      <c r="E48" s="48"/>
      <c r="F48" s="48"/>
      <c r="G48" s="49"/>
      <c r="H48"/>
      <c r="I48"/>
      <c r="J48" s="7"/>
      <c r="K48" s="7"/>
      <c r="N48" s="5"/>
      <c r="O48" s="5"/>
    </row>
    <row r="49" spans="1:15" ht="14.5" x14ac:dyDescent="0.35">
      <c r="A49" s="39"/>
      <c r="B49" s="50"/>
      <c r="C49" s="51"/>
      <c r="D49" s="51"/>
      <c r="E49" s="51"/>
      <c r="F49" s="51"/>
      <c r="G49" s="52"/>
      <c r="H49"/>
      <c r="I49"/>
      <c r="J49" s="7"/>
      <c r="K49" s="7"/>
      <c r="N49" s="5"/>
      <c r="O49" s="5"/>
    </row>
    <row r="50" spans="1:15" ht="14.5" x14ac:dyDescent="0.35">
      <c r="B50"/>
      <c r="C50" s="54"/>
      <c r="D50" s="54"/>
      <c r="E50" s="54"/>
      <c r="F50" s="54"/>
      <c r="G50"/>
      <c r="H50"/>
      <c r="I50"/>
    </row>
    <row r="51" spans="1:15" ht="14.5" x14ac:dyDescent="0.35">
      <c r="B51"/>
      <c r="C51" s="54"/>
      <c r="D51" s="54"/>
      <c r="E51" s="54"/>
      <c r="F51" s="54"/>
      <c r="G51"/>
      <c r="H51"/>
      <c r="I51"/>
    </row>
    <row r="53" spans="1:15" ht="14.5" x14ac:dyDescent="0.35">
      <c r="B53"/>
      <c r="C53" s="54"/>
      <c r="D53" s="54"/>
      <c r="E53" s="54"/>
      <c r="F53" s="54"/>
      <c r="G53"/>
      <c r="H53"/>
      <c r="I53"/>
      <c r="N53" s="6"/>
    </row>
    <row r="54" spans="1:15" ht="14.5" x14ac:dyDescent="0.35">
      <c r="B54"/>
      <c r="C54" s="54"/>
      <c r="D54" s="54"/>
      <c r="E54" s="54"/>
      <c r="F54" s="54"/>
      <c r="G54"/>
      <c r="H54"/>
      <c r="I54"/>
      <c r="N54" s="57"/>
    </row>
  </sheetData>
  <pageMargins left="0.45" right="0.45" top="0.5" bottom="0.5" header="0.3" footer="0.3"/>
  <pageSetup scale="80" orientation="landscape" horizontalDpi="4294967293" r:id="rId1"/>
  <headerFooter>
    <oddHeader>&amp;LAttachment A as of 4-26-13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Attachment A - 4-23-13</vt:lpstr>
      <vt:lpstr>'Attachment A - 4-23-13'!Print_Area</vt:lpstr>
      <vt:lpstr>'Attachment A - 4-23-13'!Print_Titles</vt:lpstr>
    </vt:vector>
  </TitlesOfParts>
  <Company>Housing and Urban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Lee Murphy</dc:creator>
  <cp:lastModifiedBy>Debra Lee Murphy</cp:lastModifiedBy>
  <cp:lastPrinted>2013-04-26T17:13:32Z</cp:lastPrinted>
  <dcterms:created xsi:type="dcterms:W3CDTF">2013-04-26T15:34:57Z</dcterms:created>
  <dcterms:modified xsi:type="dcterms:W3CDTF">2013-04-26T17:14:24Z</dcterms:modified>
</cp:coreProperties>
</file>