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5225" windowHeight="6750"/>
  </bookViews>
  <sheets>
    <sheet name="Attachment A" sheetId="1" r:id="rId1"/>
  </sheets>
  <definedNames>
    <definedName name="_xlnm._FilterDatabase" localSheetId="0" hidden="1">'Attachment A'!$A$1:$P$34</definedName>
    <definedName name="_xlnm.Print_Area" localSheetId="0">'Attachment A'!$A$1:$K$43</definedName>
    <definedName name="_xlnm.Print_Titles" localSheetId="0">'Attachment A'!$1:$1</definedName>
  </definedNames>
  <calcPr calcId="145621"/>
</workbook>
</file>

<file path=xl/calcChain.xml><?xml version="1.0" encoding="utf-8"?>
<calcChain xmlns="http://schemas.openxmlformats.org/spreadsheetml/2006/main">
  <c r="G33" i="1" l="1"/>
  <c r="I33" i="1" s="1"/>
  <c r="J33" i="1" s="1"/>
  <c r="G32" i="1"/>
  <c r="I32" i="1" s="1"/>
  <c r="J32" i="1" s="1"/>
  <c r="G31" i="1"/>
  <c r="I31" i="1" s="1"/>
  <c r="J31" i="1" s="1"/>
  <c r="I30" i="1"/>
  <c r="J30" i="1" s="1"/>
  <c r="G30" i="1"/>
  <c r="G29" i="1"/>
  <c r="I29" i="1" s="1"/>
  <c r="J29" i="1" s="1"/>
  <c r="G28" i="1"/>
  <c r="I28" i="1" s="1"/>
  <c r="J28" i="1" s="1"/>
  <c r="I27" i="1"/>
  <c r="J27" i="1" s="1"/>
  <c r="G26" i="1"/>
  <c r="I26" i="1" s="1"/>
  <c r="J26" i="1" s="1"/>
  <c r="I25" i="1"/>
  <c r="J25" i="1" s="1"/>
  <c r="G24" i="1"/>
  <c r="I24" i="1" s="1"/>
  <c r="J24" i="1" s="1"/>
  <c r="G23" i="1"/>
  <c r="I23" i="1" s="1"/>
  <c r="J23" i="1" s="1"/>
  <c r="I22" i="1"/>
  <c r="J22" i="1" s="1"/>
  <c r="G22" i="1"/>
  <c r="J21" i="1"/>
  <c r="I21" i="1"/>
  <c r="J20" i="1"/>
  <c r="I20" i="1"/>
  <c r="G19" i="1"/>
  <c r="I19" i="1" s="1"/>
  <c r="J19" i="1" s="1"/>
  <c r="G18" i="1"/>
  <c r="I18" i="1" s="1"/>
  <c r="J18" i="1" s="1"/>
  <c r="G17" i="1"/>
  <c r="I17" i="1" s="1"/>
  <c r="J17" i="1" s="1"/>
  <c r="I16" i="1"/>
  <c r="J16" i="1" s="1"/>
  <c r="I15" i="1"/>
  <c r="J15" i="1" s="1"/>
  <c r="G15" i="1"/>
  <c r="G14" i="1"/>
  <c r="I14" i="1" s="1"/>
  <c r="J14" i="1" s="1"/>
  <c r="I13" i="1"/>
  <c r="J13" i="1" s="1"/>
  <c r="I12" i="1"/>
  <c r="J12" i="1" s="1"/>
  <c r="G12" i="1"/>
  <c r="G11" i="1"/>
  <c r="I11" i="1" s="1"/>
  <c r="J11" i="1" s="1"/>
  <c r="G10" i="1"/>
  <c r="I10" i="1" s="1"/>
  <c r="J10" i="1" s="1"/>
  <c r="I9" i="1"/>
  <c r="J9" i="1" s="1"/>
  <c r="G8" i="1"/>
  <c r="I8" i="1" s="1"/>
  <c r="J8" i="1" s="1"/>
  <c r="I7" i="1"/>
  <c r="J7" i="1" s="1"/>
  <c r="I6" i="1"/>
  <c r="J6" i="1" s="1"/>
  <c r="I5" i="1"/>
  <c r="J5" i="1" s="1"/>
  <c r="G5" i="1"/>
  <c r="G4" i="1"/>
  <c r="I4" i="1" s="1"/>
  <c r="J4" i="1" s="1"/>
  <c r="G3" i="1"/>
  <c r="I3" i="1" s="1"/>
  <c r="J3" i="1" s="1"/>
  <c r="G2" i="1"/>
  <c r="G34" i="1" l="1"/>
  <c r="I2" i="1"/>
  <c r="I34" i="1" l="1"/>
  <c r="J2" i="1"/>
  <c r="J34" i="1" s="1"/>
</calcChain>
</file>

<file path=xl/sharedStrings.xml><?xml version="1.0" encoding="utf-8"?>
<sst xmlns="http://schemas.openxmlformats.org/spreadsheetml/2006/main" count="114" uniqueCount="86">
  <si>
    <t>Form</t>
  </si>
  <si>
    <t>Appendix No.</t>
  </si>
  <si>
    <t>Title</t>
  </si>
  <si>
    <t>No. of Respondents</t>
  </si>
  <si>
    <t>Frequency of Responses per year</t>
  </si>
  <si>
    <t>Total Annual Responses</t>
  </si>
  <si>
    <t>Hours Per Response</t>
  </si>
  <si>
    <t>Total Annual Hours</t>
  </si>
  <si>
    <t>Estimated Annual Cost to Respondents (Issuers)</t>
  </si>
  <si>
    <t>Reviewed, Processed and Maintained by Government Contrators</t>
  </si>
  <si>
    <t>II-1</t>
  </si>
  <si>
    <t>Letter of Transmittal</t>
  </si>
  <si>
    <t>I-1</t>
  </si>
  <si>
    <t>Application for Approval Ginnie Mae Mortgage-Backed Securities Issuer</t>
  </si>
  <si>
    <t xml:space="preserve"> </t>
  </si>
  <si>
    <t>I-2</t>
  </si>
  <si>
    <t>Resolution of Board of Directors and Certificate of Authorized Signatures</t>
  </si>
  <si>
    <t>*</t>
  </si>
  <si>
    <t>II-2</t>
  </si>
  <si>
    <t xml:space="preserve">Commitment to Guaranty Mortgage-Backed Securities </t>
  </si>
  <si>
    <t>III-6</t>
  </si>
  <si>
    <t>Schedule of Subscribers and Ginnie Mae Guaranty Agreement</t>
  </si>
  <si>
    <t>III-7</t>
  </si>
  <si>
    <t xml:space="preserve">Schedule of Pooled Mortgages </t>
  </si>
  <si>
    <t>III-1</t>
  </si>
  <si>
    <t>Master Servicing Agreement</t>
  </si>
  <si>
    <t>V-5</t>
  </si>
  <si>
    <t>Document Release Request</t>
  </si>
  <si>
    <t>III-2</t>
  </si>
  <si>
    <t>Master Agreement for Servicer's Principal and Interest Custodial Account</t>
  </si>
  <si>
    <t>III-4</t>
  </si>
  <si>
    <t>Master Custodial Agreement</t>
  </si>
  <si>
    <t>III-3</t>
  </si>
  <si>
    <t>Master Agreement for Servicer's Escrow Custodial Account</t>
  </si>
  <si>
    <t>III-22</t>
  </si>
  <si>
    <t>Custodian's Certification for Construction Securities</t>
  </si>
  <si>
    <t>IX-1</t>
  </si>
  <si>
    <t>Financial Statements and Audit Reports</t>
  </si>
  <si>
    <t xml:space="preserve">Mortgage Bankers Financial Reporting Form </t>
  </si>
  <si>
    <t>XI-6, XI-8, XI-9</t>
  </si>
  <si>
    <t>Soldiers' and Sailors' Quarterly Reimbursement Request and SSCRA Loan Eligibility Information</t>
  </si>
  <si>
    <t>11709-A</t>
  </si>
  <si>
    <t>I-6</t>
  </si>
  <si>
    <t>ACH Debit Authorization</t>
  </si>
  <si>
    <t>11710 D</t>
  </si>
  <si>
    <t>VI-5</t>
  </si>
  <si>
    <t>Issuer’s Monthly Summary Reports</t>
  </si>
  <si>
    <t>11710A, 1710B, 1710C &amp;11710E</t>
  </si>
  <si>
    <t>Issuer's Monthly Accounting Report and Liquidation  Schedule</t>
  </si>
  <si>
    <t>11711A and 11711B</t>
  </si>
  <si>
    <t>III-5</t>
  </si>
  <si>
    <t>Release of Security Interest and Certification and Agreement</t>
  </si>
  <si>
    <t>11714 and 11714SN</t>
  </si>
  <si>
    <t>VI-10, VI-11</t>
  </si>
  <si>
    <t>Issuer's Monthly Remittance Advice and Issuer's Monthly Serial Note Remittance Advice</t>
  </si>
  <si>
    <t>VI-2</t>
  </si>
  <si>
    <t>Letter for Loan Repurchase</t>
  </si>
  <si>
    <t>III-21</t>
  </si>
  <si>
    <t>Certification Requirements for the Pooling of Multifamily Mature Loan Program</t>
  </si>
  <si>
    <t>VI-9</t>
  </si>
  <si>
    <t>Request for Reimbursement of Mortgage Insurance Claim Costs for Multifamily Loans</t>
  </si>
  <si>
    <t>VII-1</t>
  </si>
  <si>
    <t>Collection of Remaining Principal Balances</t>
  </si>
  <si>
    <t>Data Verification Form</t>
  </si>
  <si>
    <t>III-9</t>
  </si>
  <si>
    <t>Authorization to Accept Facsimile Signed Correction Request Forms</t>
  </si>
  <si>
    <t>III-13</t>
  </si>
  <si>
    <t>Electronic Data Interchange System Agreement</t>
  </si>
  <si>
    <t>III-14</t>
  </si>
  <si>
    <t>Enrollment Administrator Signatories for Issuers and Document Custodians</t>
  </si>
  <si>
    <t>I-4</t>
  </si>
  <si>
    <t>Cross Default Agreement</t>
  </si>
  <si>
    <t>VIII-3</t>
  </si>
  <si>
    <t>Assignment Agreements</t>
  </si>
  <si>
    <t>WHFIT Reporting</t>
  </si>
  <si>
    <t>Monthly Pool and Loan Level Report (RFS)</t>
  </si>
  <si>
    <t>Total</t>
  </si>
  <si>
    <t>Varies</t>
  </si>
  <si>
    <t>Estimated Cost to Respondents:</t>
  </si>
  <si>
    <t>1.  Mortgage industry employee salary: $31.00</t>
  </si>
  <si>
    <t xml:space="preserve">  x Total Annual Hours = Cost</t>
  </si>
  <si>
    <t>Estimated Annual Cost to the Government:</t>
  </si>
  <si>
    <t>VI-4, VI-12, VI-13</t>
  </si>
  <si>
    <t>VI-18</t>
  </si>
  <si>
    <t>VI-19</t>
  </si>
  <si>
    <t>* The estimated annual cost to the Federal government for this collection is $37,575,471.12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</si>
</sst>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"/>
    <numFmt numFmtId="165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8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wrapText="1"/>
    </xf>
    <xf numFmtId="44" fontId="3" fillId="0" borderId="1" xfId="1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44" fontId="2" fillId="0" borderId="1" xfId="1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3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Border="1" applyAlignment="1">
      <alignment horizontal="center" wrapText="1"/>
    </xf>
    <xf numFmtId="44" fontId="2" fillId="0" borderId="1" xfId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Border="1"/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165" fontId="2" fillId="0" borderId="1" xfId="0" applyNumberFormat="1" applyFont="1" applyBorder="1" applyAlignment="1">
      <alignment horizontal="righ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 wrapText="1"/>
    </xf>
    <xf numFmtId="44" fontId="2" fillId="2" borderId="1" xfId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/>
    <xf numFmtId="0" fontId="5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topLeftCell="A18" workbookViewId="0">
      <selection activeCell="I29" sqref="I29"/>
    </sheetView>
  </sheetViews>
  <sheetFormatPr defaultRowHeight="14.25" x14ac:dyDescent="0.2"/>
  <cols>
    <col min="1" max="1" width="2.85546875" style="6" customWidth="1"/>
    <col min="2" max="2" width="9.140625" style="6"/>
    <col min="3" max="3" width="9.140625" style="32"/>
    <col min="4" max="4" width="36.85546875" style="6" customWidth="1"/>
    <col min="5" max="5" width="13.5703125" style="6" customWidth="1"/>
    <col min="6" max="6" width="14.7109375" style="6" customWidth="1"/>
    <col min="7" max="7" width="15.5703125" style="6" customWidth="1"/>
    <col min="8" max="8" width="13.5703125" style="6" customWidth="1"/>
    <col min="9" max="9" width="13.7109375" style="6" customWidth="1"/>
    <col min="10" max="10" width="17.5703125" style="19" customWidth="1"/>
    <col min="11" max="11" width="16.85546875" style="7" customWidth="1"/>
    <col min="12" max="12" width="7.85546875" style="7" customWidth="1"/>
    <col min="13" max="13" width="6.42578125" style="1" customWidth="1"/>
    <col min="14" max="14" width="4.7109375" style="1" customWidth="1"/>
    <col min="15" max="15" width="20.85546875" style="33" customWidth="1"/>
    <col min="16" max="16" width="18.42578125" style="34" customWidth="1"/>
    <col min="17" max="16384" width="9.140625" style="6"/>
  </cols>
  <sheetData>
    <row r="1" spans="1:16" ht="57.75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2" t="s">
        <v>9</v>
      </c>
      <c r="L1" s="2"/>
      <c r="M1" s="4"/>
      <c r="N1" s="4"/>
      <c r="O1" s="4"/>
      <c r="P1" s="5"/>
    </row>
    <row r="2" spans="1:16" x14ac:dyDescent="0.2">
      <c r="A2" s="1">
        <v>1</v>
      </c>
      <c r="B2" s="5">
        <v>11700</v>
      </c>
      <c r="C2" s="7" t="s">
        <v>10</v>
      </c>
      <c r="D2" s="5" t="s">
        <v>11</v>
      </c>
      <c r="E2" s="8">
        <v>210</v>
      </c>
      <c r="F2" s="8">
        <v>4</v>
      </c>
      <c r="G2" s="8">
        <f>E2*F2</f>
        <v>840</v>
      </c>
      <c r="H2" s="8">
        <v>3.3000000000000002E-2</v>
      </c>
      <c r="I2" s="9">
        <f t="shared" ref="I2:I15" si="0">G2*H2</f>
        <v>27.720000000000002</v>
      </c>
      <c r="J2" s="10">
        <f t="shared" ref="J2:J33" si="1">I2*31</f>
        <v>859.32</v>
      </c>
      <c r="K2" s="11"/>
      <c r="L2" s="12"/>
      <c r="O2" s="5"/>
      <c r="P2" s="5"/>
    </row>
    <row r="3" spans="1:16" ht="22.5" x14ac:dyDescent="0.2">
      <c r="A3" s="1">
        <v>2</v>
      </c>
      <c r="B3" s="5">
        <v>11701</v>
      </c>
      <c r="C3" s="7" t="s">
        <v>12</v>
      </c>
      <c r="D3" s="5" t="s">
        <v>13</v>
      </c>
      <c r="E3" s="8">
        <v>100</v>
      </c>
      <c r="F3" s="8">
        <v>1</v>
      </c>
      <c r="G3" s="8">
        <f>E3*F3</f>
        <v>100</v>
      </c>
      <c r="H3" s="8">
        <v>1</v>
      </c>
      <c r="I3" s="9">
        <f t="shared" si="0"/>
        <v>100</v>
      </c>
      <c r="J3" s="10">
        <f t="shared" si="1"/>
        <v>3100</v>
      </c>
      <c r="K3" s="11" t="s">
        <v>14</v>
      </c>
      <c r="L3" s="12"/>
      <c r="O3" s="5"/>
      <c r="P3" s="5"/>
    </row>
    <row r="4" spans="1:16" ht="22.5" x14ac:dyDescent="0.2">
      <c r="A4" s="1">
        <v>3</v>
      </c>
      <c r="B4" s="5">
        <v>11702</v>
      </c>
      <c r="C4" s="7" t="s">
        <v>15</v>
      </c>
      <c r="D4" s="5" t="s">
        <v>16</v>
      </c>
      <c r="E4" s="8">
        <v>210</v>
      </c>
      <c r="F4" s="8">
        <v>1</v>
      </c>
      <c r="G4" s="8">
        <f>E4*F4</f>
        <v>210</v>
      </c>
      <c r="H4" s="8">
        <v>0.08</v>
      </c>
      <c r="I4" s="9">
        <f t="shared" si="0"/>
        <v>16.8</v>
      </c>
      <c r="J4" s="10">
        <f t="shared" si="1"/>
        <v>520.80000000000007</v>
      </c>
      <c r="K4" s="11" t="s">
        <v>17</v>
      </c>
      <c r="L4" s="12"/>
      <c r="O4" s="5"/>
      <c r="P4" s="5"/>
    </row>
    <row r="5" spans="1:16" ht="22.5" x14ac:dyDescent="0.2">
      <c r="A5" s="1">
        <v>4</v>
      </c>
      <c r="B5" s="5">
        <v>11704</v>
      </c>
      <c r="C5" s="7" t="s">
        <v>18</v>
      </c>
      <c r="D5" s="5" t="s">
        <v>19</v>
      </c>
      <c r="E5" s="8">
        <v>210</v>
      </c>
      <c r="F5" s="8">
        <v>4</v>
      </c>
      <c r="G5" s="8">
        <f>E5*F5</f>
        <v>840</v>
      </c>
      <c r="H5" s="8">
        <v>3.3000000000000002E-2</v>
      </c>
      <c r="I5" s="9">
        <f t="shared" si="0"/>
        <v>27.720000000000002</v>
      </c>
      <c r="J5" s="10">
        <f t="shared" si="1"/>
        <v>859.32</v>
      </c>
      <c r="K5" s="11"/>
      <c r="L5" s="12"/>
      <c r="O5" s="5"/>
      <c r="P5" s="5"/>
    </row>
    <row r="6" spans="1:16" ht="22.5" x14ac:dyDescent="0.2">
      <c r="A6" s="1">
        <v>5</v>
      </c>
      <c r="B6" s="5">
        <v>11705</v>
      </c>
      <c r="C6" s="7" t="s">
        <v>20</v>
      </c>
      <c r="D6" s="5" t="s">
        <v>21</v>
      </c>
      <c r="E6" s="8">
        <v>210</v>
      </c>
      <c r="F6" s="8">
        <v>12</v>
      </c>
      <c r="G6" s="8">
        <v>24800</v>
      </c>
      <c r="H6" s="8">
        <v>7.4999999999999997E-3</v>
      </c>
      <c r="I6" s="9">
        <f>G6*H6</f>
        <v>186</v>
      </c>
      <c r="J6" s="10">
        <f t="shared" si="1"/>
        <v>5766</v>
      </c>
      <c r="K6" s="11" t="s">
        <v>17</v>
      </c>
      <c r="L6" s="12"/>
      <c r="O6" s="5"/>
      <c r="P6" s="5"/>
    </row>
    <row r="7" spans="1:16" x14ac:dyDescent="0.2">
      <c r="A7" s="1">
        <v>6</v>
      </c>
      <c r="B7" s="5">
        <v>11706</v>
      </c>
      <c r="C7" s="7" t="s">
        <v>22</v>
      </c>
      <c r="D7" s="5" t="s">
        <v>23</v>
      </c>
      <c r="E7" s="8">
        <v>210</v>
      </c>
      <c r="F7" s="8">
        <v>12</v>
      </c>
      <c r="G7" s="8">
        <v>24800</v>
      </c>
      <c r="H7" s="35">
        <v>8.5000000000000006E-3</v>
      </c>
      <c r="I7" s="9">
        <f>G7*H7</f>
        <v>210.8</v>
      </c>
      <c r="J7" s="10">
        <f t="shared" si="1"/>
        <v>6534.8</v>
      </c>
      <c r="K7" s="11" t="s">
        <v>17</v>
      </c>
      <c r="L7" s="12"/>
      <c r="O7" s="5"/>
      <c r="P7" s="5"/>
    </row>
    <row r="8" spans="1:16" x14ac:dyDescent="0.2">
      <c r="A8" s="1">
        <v>7</v>
      </c>
      <c r="B8" s="5">
        <v>11707</v>
      </c>
      <c r="C8" s="7" t="s">
        <v>24</v>
      </c>
      <c r="D8" s="5" t="s">
        <v>25</v>
      </c>
      <c r="E8" s="8">
        <v>210</v>
      </c>
      <c r="F8" s="8">
        <v>1</v>
      </c>
      <c r="G8" s="8">
        <f>E8*F8</f>
        <v>210</v>
      </c>
      <c r="H8" s="8">
        <v>1.6E-2</v>
      </c>
      <c r="I8" s="9">
        <f t="shared" si="0"/>
        <v>3.36</v>
      </c>
      <c r="J8" s="10">
        <f t="shared" si="1"/>
        <v>104.16</v>
      </c>
      <c r="K8" s="11" t="s">
        <v>17</v>
      </c>
      <c r="L8" s="12"/>
      <c r="O8" s="5"/>
      <c r="P8" s="5"/>
    </row>
    <row r="9" spans="1:16" x14ac:dyDescent="0.2">
      <c r="A9" s="1">
        <v>8</v>
      </c>
      <c r="B9" s="5">
        <v>11708</v>
      </c>
      <c r="C9" s="7" t="s">
        <v>26</v>
      </c>
      <c r="D9" s="5" t="s">
        <v>27</v>
      </c>
      <c r="E9" s="8">
        <v>210</v>
      </c>
      <c r="F9" s="8">
        <v>1</v>
      </c>
      <c r="G9" s="8">
        <v>374</v>
      </c>
      <c r="H9" s="8">
        <v>0.05</v>
      </c>
      <c r="I9" s="9">
        <f t="shared" si="0"/>
        <v>18.7</v>
      </c>
      <c r="J9" s="10">
        <f t="shared" si="1"/>
        <v>579.69999999999993</v>
      </c>
      <c r="K9" s="11" t="s">
        <v>17</v>
      </c>
      <c r="L9" s="12"/>
      <c r="O9" s="5"/>
      <c r="P9" s="5"/>
    </row>
    <row r="10" spans="1:16" ht="22.5" x14ac:dyDescent="0.2">
      <c r="A10" s="1">
        <v>9</v>
      </c>
      <c r="B10" s="5">
        <v>11709</v>
      </c>
      <c r="C10" s="7" t="s">
        <v>28</v>
      </c>
      <c r="D10" s="5" t="s">
        <v>29</v>
      </c>
      <c r="E10" s="8">
        <v>210</v>
      </c>
      <c r="F10" s="8">
        <v>1</v>
      </c>
      <c r="G10" s="8">
        <f>E10*F10</f>
        <v>210</v>
      </c>
      <c r="H10" s="8">
        <v>3.3000000000000002E-2</v>
      </c>
      <c r="I10" s="9">
        <f t="shared" si="0"/>
        <v>6.9300000000000006</v>
      </c>
      <c r="J10" s="10">
        <f t="shared" si="1"/>
        <v>214.83</v>
      </c>
      <c r="K10" s="11" t="s">
        <v>17</v>
      </c>
      <c r="L10" s="12"/>
      <c r="O10" s="5"/>
      <c r="P10" s="5"/>
    </row>
    <row r="11" spans="1:16" x14ac:dyDescent="0.2">
      <c r="A11" s="1">
        <v>15</v>
      </c>
      <c r="B11" s="5">
        <v>11715</v>
      </c>
      <c r="C11" s="7" t="s">
        <v>30</v>
      </c>
      <c r="D11" s="5" t="s">
        <v>31</v>
      </c>
      <c r="E11" s="8">
        <v>210</v>
      </c>
      <c r="F11" s="8">
        <v>1</v>
      </c>
      <c r="G11" s="8">
        <f>E11*F11</f>
        <v>210</v>
      </c>
      <c r="H11" s="8">
        <v>3.3000000000000002E-2</v>
      </c>
      <c r="I11" s="9">
        <f t="shared" si="0"/>
        <v>6.9300000000000006</v>
      </c>
      <c r="J11" s="10">
        <f t="shared" si="1"/>
        <v>214.83</v>
      </c>
      <c r="K11" s="11" t="s">
        <v>17</v>
      </c>
      <c r="L11" s="12"/>
      <c r="O11" s="5"/>
      <c r="P11" s="5"/>
    </row>
    <row r="12" spans="1:16" ht="22.5" x14ac:dyDescent="0.2">
      <c r="A12" s="1">
        <v>16</v>
      </c>
      <c r="B12" s="5">
        <v>11720</v>
      </c>
      <c r="C12" s="7" t="s">
        <v>32</v>
      </c>
      <c r="D12" s="5" t="s">
        <v>33</v>
      </c>
      <c r="E12" s="8">
        <v>210</v>
      </c>
      <c r="F12" s="8">
        <v>1</v>
      </c>
      <c r="G12" s="8">
        <f>E12*F12</f>
        <v>210</v>
      </c>
      <c r="H12" s="8">
        <v>3.3000000000000002E-2</v>
      </c>
      <c r="I12" s="9">
        <f t="shared" si="0"/>
        <v>6.9300000000000006</v>
      </c>
      <c r="J12" s="10">
        <f t="shared" si="1"/>
        <v>214.83</v>
      </c>
      <c r="K12" s="11" t="s">
        <v>17</v>
      </c>
      <c r="L12" s="12"/>
      <c r="O12" s="5"/>
      <c r="P12" s="5"/>
    </row>
    <row r="13" spans="1:16" ht="22.5" x14ac:dyDescent="0.2">
      <c r="A13" s="1">
        <v>17</v>
      </c>
      <c r="B13" s="5">
        <v>11732</v>
      </c>
      <c r="C13" s="7" t="s">
        <v>34</v>
      </c>
      <c r="D13" s="5" t="s">
        <v>35</v>
      </c>
      <c r="E13" s="8">
        <v>144</v>
      </c>
      <c r="F13" s="8">
        <v>1</v>
      </c>
      <c r="G13" s="8">
        <v>144</v>
      </c>
      <c r="H13" s="8">
        <v>1.6E-2</v>
      </c>
      <c r="I13" s="9">
        <f t="shared" si="0"/>
        <v>2.3040000000000003</v>
      </c>
      <c r="J13" s="10">
        <f t="shared" si="1"/>
        <v>71.424000000000007</v>
      </c>
      <c r="K13" s="11" t="s">
        <v>17</v>
      </c>
      <c r="L13" s="12"/>
      <c r="O13" s="5"/>
      <c r="P13" s="5"/>
    </row>
    <row r="14" spans="1:16" x14ac:dyDescent="0.2">
      <c r="A14" s="1">
        <v>19</v>
      </c>
      <c r="B14" s="5" t="s">
        <v>14</v>
      </c>
      <c r="C14" s="7" t="s">
        <v>36</v>
      </c>
      <c r="D14" s="5" t="s">
        <v>37</v>
      </c>
      <c r="E14" s="8">
        <v>210</v>
      </c>
      <c r="F14" s="8">
        <v>1</v>
      </c>
      <c r="G14" s="8">
        <f>E14*F14</f>
        <v>210</v>
      </c>
      <c r="H14" s="8">
        <v>1</v>
      </c>
      <c r="I14" s="9">
        <f t="shared" si="0"/>
        <v>210</v>
      </c>
      <c r="J14" s="10">
        <f t="shared" si="1"/>
        <v>6510</v>
      </c>
      <c r="K14" s="11" t="s">
        <v>17</v>
      </c>
      <c r="L14" s="12"/>
      <c r="O14" s="5"/>
      <c r="P14" s="5"/>
    </row>
    <row r="15" spans="1:16" x14ac:dyDescent="0.2">
      <c r="A15" s="1">
        <v>20</v>
      </c>
      <c r="B15" s="5" t="s">
        <v>14</v>
      </c>
      <c r="C15" s="7"/>
      <c r="D15" s="5" t="s">
        <v>38</v>
      </c>
      <c r="E15" s="8">
        <v>350</v>
      </c>
      <c r="F15" s="8">
        <v>4</v>
      </c>
      <c r="G15" s="8">
        <f>E15*F15</f>
        <v>1400</v>
      </c>
      <c r="H15" s="8">
        <v>0.5</v>
      </c>
      <c r="I15" s="9">
        <f t="shared" si="0"/>
        <v>700</v>
      </c>
      <c r="J15" s="10">
        <f t="shared" si="1"/>
        <v>21700</v>
      </c>
      <c r="K15" s="11" t="s">
        <v>17</v>
      </c>
      <c r="L15" s="12"/>
      <c r="O15" s="5"/>
      <c r="P15" s="5"/>
    </row>
    <row r="16" spans="1:16" ht="22.5" x14ac:dyDescent="0.2">
      <c r="A16" s="1">
        <v>21</v>
      </c>
      <c r="B16" s="5" t="s">
        <v>14</v>
      </c>
      <c r="C16" s="12" t="s">
        <v>39</v>
      </c>
      <c r="D16" s="5" t="s">
        <v>40</v>
      </c>
      <c r="E16" s="8">
        <v>32</v>
      </c>
      <c r="F16" s="13">
        <v>4</v>
      </c>
      <c r="G16" s="8">
        <v>8000</v>
      </c>
      <c r="H16" s="8">
        <v>3.3000000000000002E-2</v>
      </c>
      <c r="I16" s="9">
        <f>F16*G16*H16</f>
        <v>1056</v>
      </c>
      <c r="J16" s="10">
        <f t="shared" si="1"/>
        <v>32736</v>
      </c>
      <c r="K16" s="11" t="s">
        <v>17</v>
      </c>
      <c r="L16" s="12"/>
      <c r="O16" s="5"/>
      <c r="P16" s="5"/>
    </row>
    <row r="17" spans="1:16" x14ac:dyDescent="0.2">
      <c r="A17" s="1">
        <v>10</v>
      </c>
      <c r="B17" s="5" t="s">
        <v>41</v>
      </c>
      <c r="C17" s="7" t="s">
        <v>42</v>
      </c>
      <c r="D17" s="5" t="s">
        <v>43</v>
      </c>
      <c r="E17" s="8">
        <v>210</v>
      </c>
      <c r="F17" s="8">
        <v>1</v>
      </c>
      <c r="G17" s="8">
        <f>E17*F17</f>
        <v>210</v>
      </c>
      <c r="H17" s="8">
        <v>3.3000000000000002E-2</v>
      </c>
      <c r="I17" s="9">
        <f t="shared" ref="I17:I32" si="2">G17*H17</f>
        <v>6.9300000000000006</v>
      </c>
      <c r="J17" s="10">
        <f t="shared" si="1"/>
        <v>214.83</v>
      </c>
      <c r="K17" s="11" t="s">
        <v>17</v>
      </c>
      <c r="L17" s="12"/>
      <c r="O17" s="5"/>
      <c r="P17" s="5"/>
    </row>
    <row r="18" spans="1:16" s="43" customFormat="1" x14ac:dyDescent="0.2">
      <c r="A18" s="36">
        <v>12</v>
      </c>
      <c r="B18" s="37" t="s">
        <v>44</v>
      </c>
      <c r="C18" s="38" t="s">
        <v>45</v>
      </c>
      <c r="D18" s="37" t="s">
        <v>46</v>
      </c>
      <c r="E18" s="39">
        <v>210</v>
      </c>
      <c r="F18" s="37">
        <v>12</v>
      </c>
      <c r="G18" s="39">
        <f>E18*F18</f>
        <v>2520</v>
      </c>
      <c r="H18" s="8">
        <v>3.3000000000000002E-2</v>
      </c>
      <c r="I18" s="40">
        <f t="shared" si="2"/>
        <v>83.160000000000011</v>
      </c>
      <c r="J18" s="41">
        <f t="shared" si="1"/>
        <v>2577.9600000000005</v>
      </c>
      <c r="K18" s="42" t="s">
        <v>17</v>
      </c>
      <c r="L18" s="38"/>
      <c r="M18" s="36"/>
      <c r="N18" s="36"/>
      <c r="O18" s="37"/>
      <c r="P18" s="37"/>
    </row>
    <row r="19" spans="1:16" s="43" customFormat="1" ht="45" x14ac:dyDescent="0.2">
      <c r="A19" s="36">
        <v>11</v>
      </c>
      <c r="B19" s="37" t="s">
        <v>47</v>
      </c>
      <c r="C19" s="38" t="s">
        <v>82</v>
      </c>
      <c r="D19" s="37" t="s">
        <v>48</v>
      </c>
      <c r="E19" s="39">
        <v>110</v>
      </c>
      <c r="F19" s="37">
        <v>1</v>
      </c>
      <c r="G19" s="39">
        <f>E19*F19</f>
        <v>110</v>
      </c>
      <c r="H19" s="39">
        <v>0.5</v>
      </c>
      <c r="I19" s="40">
        <f t="shared" si="2"/>
        <v>55</v>
      </c>
      <c r="J19" s="41">
        <f t="shared" si="1"/>
        <v>1705</v>
      </c>
      <c r="K19" s="42" t="s">
        <v>17</v>
      </c>
      <c r="L19" s="38"/>
      <c r="M19" s="36"/>
      <c r="N19" s="36"/>
      <c r="O19" s="37"/>
      <c r="P19" s="37"/>
    </row>
    <row r="20" spans="1:16" ht="33.75" x14ac:dyDescent="0.2">
      <c r="A20" s="1">
        <v>13</v>
      </c>
      <c r="B20" s="5" t="s">
        <v>49</v>
      </c>
      <c r="C20" s="7" t="s">
        <v>50</v>
      </c>
      <c r="D20" s="5" t="s">
        <v>51</v>
      </c>
      <c r="E20" s="8">
        <v>210</v>
      </c>
      <c r="F20" s="8">
        <v>1</v>
      </c>
      <c r="G20" s="8">
        <v>24800</v>
      </c>
      <c r="H20" s="8">
        <v>5.0000000000000001E-3</v>
      </c>
      <c r="I20" s="9">
        <f>F20*G20*H20</f>
        <v>124</v>
      </c>
      <c r="J20" s="10">
        <f t="shared" si="1"/>
        <v>3844</v>
      </c>
      <c r="K20" s="11" t="s">
        <v>17</v>
      </c>
      <c r="L20" s="12"/>
      <c r="O20" s="5"/>
      <c r="P20" s="5"/>
    </row>
    <row r="21" spans="1:16" ht="22.5" x14ac:dyDescent="0.2">
      <c r="A21" s="1">
        <v>14</v>
      </c>
      <c r="B21" s="5" t="s">
        <v>52</v>
      </c>
      <c r="C21" s="12" t="s">
        <v>53</v>
      </c>
      <c r="D21" s="5" t="s">
        <v>54</v>
      </c>
      <c r="E21" s="8">
        <v>210</v>
      </c>
      <c r="F21" s="8">
        <v>12</v>
      </c>
      <c r="G21" s="8">
        <v>56500</v>
      </c>
      <c r="H21" s="8">
        <v>1.6E-2</v>
      </c>
      <c r="I21" s="9">
        <f>F21*G21*H21</f>
        <v>10848</v>
      </c>
      <c r="J21" s="10">
        <f t="shared" si="1"/>
        <v>336288</v>
      </c>
      <c r="K21" s="11"/>
      <c r="L21" s="12"/>
      <c r="O21" s="5"/>
      <c r="P21" s="5"/>
    </row>
    <row r="22" spans="1:16" x14ac:dyDescent="0.2">
      <c r="A22" s="1">
        <v>22</v>
      </c>
      <c r="B22" s="5"/>
      <c r="C22" s="7" t="s">
        <v>55</v>
      </c>
      <c r="D22" s="5" t="s">
        <v>56</v>
      </c>
      <c r="E22" s="8">
        <v>210</v>
      </c>
      <c r="F22" s="8">
        <v>12</v>
      </c>
      <c r="G22" s="8">
        <f>F22*35</f>
        <v>420</v>
      </c>
      <c r="H22" s="8">
        <v>3.3000000000000002E-2</v>
      </c>
      <c r="I22" s="9">
        <f t="shared" si="2"/>
        <v>13.860000000000001</v>
      </c>
      <c r="J22" s="10">
        <f t="shared" si="1"/>
        <v>429.66</v>
      </c>
      <c r="K22" s="11"/>
      <c r="L22" s="12"/>
      <c r="O22" s="5"/>
      <c r="P22" s="5"/>
    </row>
    <row r="23" spans="1:16" ht="22.5" x14ac:dyDescent="0.2">
      <c r="A23" s="1">
        <v>23</v>
      </c>
      <c r="B23" s="5"/>
      <c r="C23" s="7" t="s">
        <v>57</v>
      </c>
      <c r="D23" s="5" t="s">
        <v>58</v>
      </c>
      <c r="E23" s="8">
        <v>11</v>
      </c>
      <c r="F23" s="8">
        <v>1</v>
      </c>
      <c r="G23" s="8">
        <f>E23*F23</f>
        <v>11</v>
      </c>
      <c r="H23" s="8">
        <v>0.05</v>
      </c>
      <c r="I23" s="9">
        <f t="shared" si="2"/>
        <v>0.55000000000000004</v>
      </c>
      <c r="J23" s="10">
        <f t="shared" si="1"/>
        <v>17.05</v>
      </c>
      <c r="K23" s="11"/>
      <c r="L23" s="12"/>
      <c r="O23" s="5"/>
      <c r="P23" s="5"/>
    </row>
    <row r="24" spans="1:16" ht="22.5" x14ac:dyDescent="0.2">
      <c r="A24" s="1">
        <v>24</v>
      </c>
      <c r="B24" s="5"/>
      <c r="C24" s="7" t="s">
        <v>59</v>
      </c>
      <c r="D24" s="5" t="s">
        <v>60</v>
      </c>
      <c r="E24" s="8">
        <v>56</v>
      </c>
      <c r="F24" s="8">
        <v>1</v>
      </c>
      <c r="G24" s="8">
        <f>E24*F24</f>
        <v>56</v>
      </c>
      <c r="H24" s="8">
        <v>0.25</v>
      </c>
      <c r="I24" s="9">
        <f t="shared" si="2"/>
        <v>14</v>
      </c>
      <c r="J24" s="10">
        <f t="shared" si="1"/>
        <v>434</v>
      </c>
      <c r="K24" s="11" t="s">
        <v>17</v>
      </c>
      <c r="L24" s="12"/>
      <c r="O24" s="5"/>
      <c r="P24" s="5"/>
    </row>
    <row r="25" spans="1:16" x14ac:dyDescent="0.2">
      <c r="A25" s="1">
        <v>25</v>
      </c>
      <c r="B25" s="5"/>
      <c r="C25" s="7" t="s">
        <v>61</v>
      </c>
      <c r="D25" s="5" t="s">
        <v>62</v>
      </c>
      <c r="E25" s="8">
        <v>210</v>
      </c>
      <c r="F25" s="8">
        <v>12</v>
      </c>
      <c r="G25" s="8">
        <v>344000</v>
      </c>
      <c r="H25" s="8">
        <v>1.2500000000000001E-2</v>
      </c>
      <c r="I25" s="9">
        <f>12*G25*H25</f>
        <v>51600</v>
      </c>
      <c r="J25" s="10">
        <f t="shared" si="1"/>
        <v>1599600</v>
      </c>
      <c r="K25" s="11" t="s">
        <v>17</v>
      </c>
      <c r="L25" s="12"/>
      <c r="O25" s="5"/>
      <c r="P25" s="5"/>
    </row>
    <row r="26" spans="1:16" x14ac:dyDescent="0.2">
      <c r="A26" s="1">
        <v>26</v>
      </c>
      <c r="B26" s="5"/>
      <c r="C26" s="7"/>
      <c r="D26" s="5" t="s">
        <v>63</v>
      </c>
      <c r="E26" s="8">
        <v>210</v>
      </c>
      <c r="F26" s="8">
        <v>2</v>
      </c>
      <c r="G26" s="8">
        <f>E26*F26</f>
        <v>420</v>
      </c>
      <c r="H26" s="8">
        <v>0.05</v>
      </c>
      <c r="I26" s="9">
        <f t="shared" si="2"/>
        <v>21</v>
      </c>
      <c r="J26" s="10">
        <f t="shared" si="1"/>
        <v>651</v>
      </c>
      <c r="K26" s="11" t="s">
        <v>17</v>
      </c>
      <c r="L26" s="12"/>
      <c r="O26" s="5"/>
      <c r="P26" s="5"/>
    </row>
    <row r="27" spans="1:16" ht="22.5" x14ac:dyDescent="0.2">
      <c r="A27" s="1">
        <v>27</v>
      </c>
      <c r="B27" s="5"/>
      <c r="C27" s="7" t="s">
        <v>64</v>
      </c>
      <c r="D27" s="5" t="s">
        <v>65</v>
      </c>
      <c r="E27" s="8">
        <v>210</v>
      </c>
      <c r="F27" s="8">
        <v>12</v>
      </c>
      <c r="G27" s="8">
        <v>128</v>
      </c>
      <c r="H27" s="8">
        <v>1.6E-2</v>
      </c>
      <c r="I27" s="9">
        <f t="shared" si="2"/>
        <v>2.048</v>
      </c>
      <c r="J27" s="10">
        <f t="shared" si="1"/>
        <v>63.488</v>
      </c>
      <c r="K27" s="11" t="s">
        <v>17</v>
      </c>
      <c r="L27" s="12"/>
      <c r="O27" s="5"/>
      <c r="P27" s="5"/>
    </row>
    <row r="28" spans="1:16" x14ac:dyDescent="0.2">
      <c r="A28" s="1">
        <v>28</v>
      </c>
      <c r="B28" s="5"/>
      <c r="C28" s="7" t="s">
        <v>66</v>
      </c>
      <c r="D28" s="5" t="s">
        <v>67</v>
      </c>
      <c r="E28" s="8">
        <v>40</v>
      </c>
      <c r="F28" s="8">
        <v>1</v>
      </c>
      <c r="G28" s="8">
        <f t="shared" ref="G28:G33" si="3">E28*F28</f>
        <v>40</v>
      </c>
      <c r="H28" s="8">
        <v>0.16600000000000001</v>
      </c>
      <c r="I28" s="9">
        <f t="shared" si="2"/>
        <v>6.6400000000000006</v>
      </c>
      <c r="J28" s="10">
        <f t="shared" si="1"/>
        <v>205.84000000000003</v>
      </c>
      <c r="K28" s="11" t="s">
        <v>17</v>
      </c>
      <c r="L28" s="12"/>
      <c r="O28" s="5"/>
      <c r="P28" s="5"/>
    </row>
    <row r="29" spans="1:16" ht="22.5" x14ac:dyDescent="0.2">
      <c r="A29" s="1">
        <v>29</v>
      </c>
      <c r="B29" s="5"/>
      <c r="C29" s="7" t="s">
        <v>68</v>
      </c>
      <c r="D29" s="5" t="s">
        <v>69</v>
      </c>
      <c r="E29" s="8">
        <v>54</v>
      </c>
      <c r="F29" s="8">
        <v>1</v>
      </c>
      <c r="G29" s="8">
        <f t="shared" si="3"/>
        <v>54</v>
      </c>
      <c r="H29" s="8">
        <v>2</v>
      </c>
      <c r="I29" s="9">
        <f t="shared" si="2"/>
        <v>108</v>
      </c>
      <c r="J29" s="10">
        <f t="shared" si="1"/>
        <v>3348</v>
      </c>
      <c r="K29" s="11" t="s">
        <v>17</v>
      </c>
      <c r="L29" s="12"/>
      <c r="O29" s="5"/>
      <c r="P29" s="5"/>
    </row>
    <row r="30" spans="1:16" x14ac:dyDescent="0.2">
      <c r="A30" s="1">
        <v>31</v>
      </c>
      <c r="B30" s="5"/>
      <c r="C30" s="7" t="s">
        <v>70</v>
      </c>
      <c r="D30" s="5" t="s">
        <v>71</v>
      </c>
      <c r="E30" s="8">
        <v>10</v>
      </c>
      <c r="F30" s="8">
        <v>1</v>
      </c>
      <c r="G30" s="8">
        <f t="shared" si="3"/>
        <v>10</v>
      </c>
      <c r="H30" s="8">
        <v>0.05</v>
      </c>
      <c r="I30" s="9">
        <f t="shared" si="2"/>
        <v>0.5</v>
      </c>
      <c r="J30" s="10">
        <f t="shared" si="1"/>
        <v>15.5</v>
      </c>
      <c r="K30" s="11"/>
      <c r="L30" s="12"/>
      <c r="O30" s="5"/>
      <c r="P30" s="5"/>
    </row>
    <row r="31" spans="1:16" x14ac:dyDescent="0.2">
      <c r="A31" s="1">
        <v>33</v>
      </c>
      <c r="B31" s="5"/>
      <c r="C31" s="7" t="s">
        <v>72</v>
      </c>
      <c r="D31" s="5" t="s">
        <v>73</v>
      </c>
      <c r="E31" s="8">
        <v>63</v>
      </c>
      <c r="F31" s="8">
        <v>1</v>
      </c>
      <c r="G31" s="8">
        <f t="shared" si="3"/>
        <v>63</v>
      </c>
      <c r="H31" s="8">
        <v>0.13</v>
      </c>
      <c r="I31" s="9">
        <f t="shared" si="2"/>
        <v>8.19</v>
      </c>
      <c r="J31" s="10">
        <f t="shared" si="1"/>
        <v>253.89</v>
      </c>
      <c r="K31" s="11" t="s">
        <v>17</v>
      </c>
      <c r="L31" s="12"/>
      <c r="O31" s="5"/>
      <c r="P31" s="5"/>
    </row>
    <row r="32" spans="1:16" x14ac:dyDescent="0.2">
      <c r="A32" s="1">
        <v>36</v>
      </c>
      <c r="B32" s="5"/>
      <c r="C32" s="14" t="s">
        <v>83</v>
      </c>
      <c r="D32" s="5" t="s">
        <v>74</v>
      </c>
      <c r="E32" s="8">
        <v>210</v>
      </c>
      <c r="F32" s="8">
        <v>4</v>
      </c>
      <c r="G32" s="8">
        <f t="shared" si="3"/>
        <v>840</v>
      </c>
      <c r="H32" s="8">
        <v>0.25</v>
      </c>
      <c r="I32" s="9">
        <f t="shared" si="2"/>
        <v>210</v>
      </c>
      <c r="J32" s="10">
        <f t="shared" si="1"/>
        <v>6510</v>
      </c>
      <c r="K32" s="11" t="s">
        <v>17</v>
      </c>
      <c r="L32" s="12"/>
      <c r="O32" s="5"/>
      <c r="P32" s="5"/>
    </row>
    <row r="33" spans="1:16" s="43" customFormat="1" x14ac:dyDescent="0.2">
      <c r="A33" s="36">
        <v>37</v>
      </c>
      <c r="B33" s="37"/>
      <c r="C33" s="44" t="s">
        <v>84</v>
      </c>
      <c r="D33" s="37" t="s">
        <v>75</v>
      </c>
      <c r="E33" s="39">
        <v>210</v>
      </c>
      <c r="F33" s="39">
        <v>12</v>
      </c>
      <c r="G33" s="39">
        <f t="shared" si="3"/>
        <v>2520</v>
      </c>
      <c r="H33" s="39">
        <v>4.3</v>
      </c>
      <c r="I33" s="40">
        <f>G33*H33</f>
        <v>10836</v>
      </c>
      <c r="J33" s="41">
        <f t="shared" si="1"/>
        <v>335916</v>
      </c>
      <c r="K33" s="42" t="s">
        <v>17</v>
      </c>
      <c r="L33" s="38"/>
      <c r="M33" s="36"/>
      <c r="N33" s="36"/>
      <c r="O33" s="37"/>
      <c r="P33" s="37"/>
    </row>
    <row r="34" spans="1:16" x14ac:dyDescent="0.2">
      <c r="A34" s="1"/>
      <c r="B34" s="15" t="s">
        <v>76</v>
      </c>
      <c r="C34" s="7"/>
      <c r="D34" s="5"/>
      <c r="E34" s="16"/>
      <c r="F34" s="16" t="s">
        <v>77</v>
      </c>
      <c r="G34" s="17">
        <f>SUM(G2:G33)</f>
        <v>495260</v>
      </c>
      <c r="H34" s="16" t="s">
        <v>77</v>
      </c>
      <c r="I34" s="17">
        <f>SUM(I2:I33)</f>
        <v>76518.072000000015</v>
      </c>
      <c r="J34" s="3">
        <f>SUM(J2:J33)</f>
        <v>2372060.2319999998</v>
      </c>
      <c r="K34" s="18"/>
      <c r="L34" s="18"/>
      <c r="O34" s="5"/>
      <c r="P34" s="5"/>
    </row>
    <row r="35" spans="1:16" x14ac:dyDescent="0.2">
      <c r="A35" s="1"/>
      <c r="B35" s="1"/>
      <c r="C35" s="7"/>
      <c r="D35" s="1"/>
      <c r="E35" s="1"/>
      <c r="F35" s="1"/>
      <c r="G35" s="1"/>
      <c r="H35" s="1"/>
      <c r="I35" s="1"/>
      <c r="O35" s="5"/>
      <c r="P35" s="5"/>
    </row>
    <row r="36" spans="1:16" x14ac:dyDescent="0.2">
      <c r="A36" s="1"/>
      <c r="B36" s="20"/>
      <c r="C36" s="20"/>
      <c r="D36" s="20"/>
      <c r="E36" s="20"/>
      <c r="F36" s="20"/>
      <c r="G36" s="20"/>
      <c r="H36" s="21"/>
      <c r="I36" s="1"/>
      <c r="O36" s="5"/>
      <c r="P36" s="5"/>
    </row>
    <row r="37" spans="1:16" x14ac:dyDescent="0.2">
      <c r="A37" s="1"/>
      <c r="B37" s="22"/>
      <c r="C37" s="23" t="s">
        <v>78</v>
      </c>
      <c r="D37" s="24"/>
      <c r="E37" s="24"/>
      <c r="F37" s="25"/>
      <c r="G37" s="26"/>
      <c r="H37" s="27"/>
      <c r="I37" s="1"/>
      <c r="O37" s="5"/>
      <c r="P37" s="5"/>
    </row>
    <row r="38" spans="1:16" x14ac:dyDescent="0.2">
      <c r="A38" s="1"/>
      <c r="B38" s="22"/>
      <c r="C38" s="28" t="s">
        <v>79</v>
      </c>
      <c r="D38" s="24"/>
      <c r="E38" s="24"/>
      <c r="F38" s="25"/>
      <c r="G38" s="29"/>
      <c r="H38" s="27"/>
      <c r="I38" s="1"/>
      <c r="O38" s="5"/>
      <c r="P38" s="5"/>
    </row>
    <row r="39" spans="1:16" x14ac:dyDescent="0.2">
      <c r="A39" s="1"/>
      <c r="B39" s="30"/>
      <c r="C39" s="28" t="s">
        <v>80</v>
      </c>
      <c r="D39" s="24"/>
      <c r="E39" s="24"/>
      <c r="F39" s="25"/>
      <c r="G39" s="31"/>
      <c r="H39" s="27"/>
      <c r="I39" s="1"/>
      <c r="O39" s="5"/>
      <c r="P39" s="5"/>
    </row>
    <row r="40" spans="1:16" x14ac:dyDescent="0.2">
      <c r="A40" s="1"/>
      <c r="B40" s="30"/>
      <c r="C40" s="23"/>
      <c r="D40" s="24"/>
      <c r="E40" s="24"/>
      <c r="F40" s="25"/>
      <c r="G40" s="26"/>
      <c r="H40" s="27"/>
      <c r="I40" s="1"/>
      <c r="O40" s="5"/>
      <c r="P40" s="5"/>
    </row>
    <row r="41" spans="1:16" x14ac:dyDescent="0.2">
      <c r="A41" s="1"/>
      <c r="B41" s="30"/>
      <c r="C41" s="23" t="s">
        <v>81</v>
      </c>
      <c r="D41" s="24"/>
      <c r="E41" s="24"/>
      <c r="F41" s="25"/>
      <c r="G41" s="26"/>
      <c r="H41" s="27"/>
      <c r="I41" s="1"/>
      <c r="O41" s="5"/>
      <c r="P41" s="5"/>
    </row>
    <row r="42" spans="1:16" x14ac:dyDescent="0.2">
      <c r="A42" s="1"/>
      <c r="B42" s="22"/>
      <c r="C42" s="28" t="s">
        <v>85</v>
      </c>
      <c r="D42" s="24"/>
      <c r="E42" s="24"/>
      <c r="F42" s="25"/>
      <c r="G42" s="29"/>
      <c r="H42" s="27"/>
      <c r="I42" s="1"/>
      <c r="O42" s="5"/>
      <c r="P42" s="5"/>
    </row>
    <row r="43" spans="1:16" x14ac:dyDescent="0.2">
      <c r="A43" s="1"/>
      <c r="B43" s="22"/>
      <c r="C43" s="20"/>
      <c r="D43" s="24"/>
      <c r="E43" s="24"/>
      <c r="F43" s="25"/>
      <c r="G43" s="29"/>
      <c r="H43" s="27"/>
      <c r="I43" s="8"/>
      <c r="J43" s="10"/>
      <c r="K43" s="12"/>
      <c r="L43" s="12"/>
      <c r="O43" s="5"/>
      <c r="P43" s="5"/>
    </row>
    <row r="44" spans="1:16" x14ac:dyDescent="0.2">
      <c r="A44" s="1"/>
      <c r="B44" s="5"/>
      <c r="C44" s="7"/>
      <c r="D44" s="5"/>
      <c r="E44" s="8"/>
      <c r="F44" s="8"/>
      <c r="G44" s="8"/>
      <c r="H44" s="8"/>
      <c r="I44" s="9"/>
      <c r="J44" s="10"/>
      <c r="K44" s="12"/>
      <c r="L44" s="12"/>
      <c r="O44" s="5"/>
      <c r="P44" s="5"/>
    </row>
    <row r="45" spans="1:16" x14ac:dyDescent="0.2">
      <c r="A45" s="1"/>
      <c r="B45" s="5"/>
      <c r="C45" s="7"/>
      <c r="D45" s="5"/>
      <c r="E45" s="8"/>
      <c r="F45" s="8"/>
      <c r="G45" s="8"/>
      <c r="H45" s="8"/>
      <c r="I45" s="9"/>
      <c r="J45" s="10"/>
      <c r="K45" s="12"/>
      <c r="L45" s="12"/>
      <c r="O45" s="5"/>
      <c r="P45" s="5"/>
    </row>
    <row r="46" spans="1:16" x14ac:dyDescent="0.2">
      <c r="A46" s="1"/>
      <c r="B46" s="5"/>
      <c r="C46" s="7"/>
      <c r="D46" s="5"/>
      <c r="E46" s="8"/>
      <c r="F46" s="8"/>
      <c r="G46" s="8"/>
      <c r="H46" s="8"/>
      <c r="I46" s="9"/>
      <c r="J46" s="10"/>
      <c r="K46" s="12"/>
      <c r="L46" s="12"/>
      <c r="O46" s="5"/>
      <c r="P46" s="5"/>
    </row>
    <row r="47" spans="1:16" x14ac:dyDescent="0.2">
      <c r="A47" s="1"/>
      <c r="B47" s="5"/>
      <c r="C47" s="7"/>
      <c r="D47" s="5"/>
      <c r="E47" s="8"/>
      <c r="F47" s="8"/>
      <c r="G47" s="8"/>
      <c r="H47" s="8"/>
      <c r="I47" s="9"/>
      <c r="J47" s="10"/>
      <c r="K47" s="12"/>
      <c r="L47" s="12"/>
      <c r="O47" s="5"/>
      <c r="P47" s="5"/>
    </row>
    <row r="48" spans="1:16" x14ac:dyDescent="0.2">
      <c r="A48" s="1"/>
      <c r="B48" s="5"/>
      <c r="C48" s="7"/>
      <c r="D48" s="5"/>
      <c r="E48" s="8"/>
      <c r="F48" s="8"/>
      <c r="G48" s="8"/>
      <c r="H48" s="8"/>
      <c r="I48" s="9"/>
      <c r="J48" s="10"/>
      <c r="K48" s="12"/>
      <c r="L48" s="12"/>
      <c r="O48" s="5"/>
      <c r="P48" s="5"/>
    </row>
  </sheetData>
  <pageMargins left="0.45" right="0.45" top="0.5" bottom="0.5" header="0.3" footer="0.3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Attachment A</vt:lpstr>
      <vt:lpstr>'Attachment A'!Print_Area</vt:lpstr>
      <vt:lpstr>'Attachment A'!Print_Titles</vt:lpstr>
    </vt:vector>
  </TitlesOfParts>
  <Company>Housing and Urban Development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Debra Lee Murphy</dc:creator>
  <cp:lastModifiedBy>Debra Lee Murphy</cp:lastModifiedBy>
  <cp:lastPrinted>2012-11-21T17:08:43Z</cp:lastPrinted>
  <dcterms:created xsi:type="dcterms:W3CDTF">2010-06-18T10:51:48Z</dcterms:created>
  <dcterms:modified xsi:type="dcterms:W3CDTF">2012-11-21T17:14:09Z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13046564</vt:i4>
  </property>
  <property fmtid="{D5CDD505-2E9C-101B-9397-08002B2CF9AE}" pid="3" name="_NewReviewCycle">
    <vt:lpwstr/>
  </property>
  <property fmtid="{D5CDD505-2E9C-101B-9397-08002B2CF9AE}" pid="4" name="_EmailSubject">
    <vt:lpwstr>OMB</vt:lpwstr>
  </property>
  <property fmtid="{D5CDD505-2E9C-101B-9397-08002B2CF9AE}" pid="5" name="_AuthorEmail">
    <vt:lpwstr>Victoria.Vargas@hud.gov</vt:lpwstr>
  </property>
  <property fmtid="{D5CDD505-2E9C-101B-9397-08002B2CF9AE}" pid="6" name="_AuthorEmailDisplayName">
    <vt:lpwstr>Vargas, Victoria</vt:lpwstr>
  </property>
  <property fmtid="{D5CDD505-2E9C-101B-9397-08002B2CF9AE}" pid="7" name="_PreviousAdHocReviewCycleID">
    <vt:i4>1274538640</vt:i4>
  </property>
  <property fmtid="{D5CDD505-2E9C-101B-9397-08002B2CF9AE}" pid="8" name="_ReviewingToolsShownOnce">
    <vt:lpwstr/>
  </property>
</Properties>
</file>