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ackupFile="1" defaultThemeVersion="124226"/>
  <bookViews>
    <workbookView xWindow="120" yWindow="105" windowWidth="12120" windowHeight="9120"/>
  </bookViews>
  <sheets>
    <sheet name="Basel III Cover Sheet" sheetId="4" r:id="rId1"/>
    <sheet name="Capital Composition" sheetId="1" r:id="rId2"/>
    <sheet name="Exceptions Bucket Calculation" sheetId="2" r:id="rId3"/>
    <sheet name="Risk Weighted Assets(A)" sheetId="3" r:id="rId4"/>
    <sheet name="Risk Weighted Assets(B)" sheetId="5" r:id="rId5"/>
    <sheet name="Leverage Exposure" sheetId="6" r:id="rId6"/>
    <sheet name="Planned Actions" sheetId="7" r:id="rId7"/>
    <sheet name="Balance Sheet" sheetId="8" r:id="rId8"/>
  </sheets>
  <externalReferences>
    <externalReference r:id="rId9"/>
    <externalReference r:id="rId10"/>
    <externalReference r:id="rId11"/>
  </externalReferences>
  <definedNames>
    <definedName name="Action_Type">#REF!</definedName>
    <definedName name="actiontype">'[1]Planned Actions-types'!$A$2:$A$10</definedName>
    <definedName name="CHOICE">'[2]PPNR Projections Worksheet'!$B$4</definedName>
    <definedName name="confirm">'[1]Planned Actions-types'!$D$2:$D$2</definedName>
    <definedName name="DEPOSIT_LIMIT">'[2]PPNR Projections Worksheet'!$B$5</definedName>
    <definedName name="exposuretype">'[1]Planned Actions-types'!$B$2:$B$13</definedName>
    <definedName name="MAINdata">[3]MAINdata!#REF!</definedName>
    <definedName name="MAINid">[3]MAINdata!$A$1:$A$1000</definedName>
    <definedName name="MAINvar">[3]MAINdata!#REF!</definedName>
    <definedName name="NII_MANDATORY">'[2]PPNR Projections Worksheet'!$Z$20</definedName>
    <definedName name="NII_OPTIONAL">'[2]PPNR Projections Worksheet'!$Z$21</definedName>
    <definedName name="PRIMARY_CHOOSE">'[2]PPNR Projections Worksheet'!$Z$13</definedName>
    <definedName name="PRIMARY_NII">'[2]PPNR Projections Worksheet'!$Z$15</definedName>
    <definedName name="PRIMARY_SUBMISSION">'[2]PPNR Projections Worksheet'!$Z$14</definedName>
    <definedName name="_xlnm.Print_Area" localSheetId="7">'Balance Sheet'!$A$1:$L$40</definedName>
    <definedName name="_xlnm.Print_Area" localSheetId="1">'Capital Composition'!$A$1:$L$85</definedName>
    <definedName name="_xlnm.Print_Area" localSheetId="3">'Risk Weighted Assets(A)'!$A$1:$L$64</definedName>
    <definedName name="_xlnm.Print_Area" localSheetId="4">'Risk Weighted Assets(B)'!$A$1:$L$44</definedName>
    <definedName name="RSSDID">'[3]Summary Submission Cover Sheet'!$D$14</definedName>
    <definedName name="rwatype">'[1]Planned Actions-types'!$C$2:$C$6</definedName>
    <definedName name="SCENARIO">'[3]Summary Submission Cover Sheet'!$B$20</definedName>
  </definedNames>
  <calcPr calcId="114210"/>
</workbook>
</file>

<file path=xl/calcChain.xml><?xml version="1.0" encoding="utf-8"?>
<calcChain xmlns="http://schemas.openxmlformats.org/spreadsheetml/2006/main">
  <c r="B1" i="2"/>
  <c r="C35" i="1"/>
  <c r="A1" i="7"/>
  <c r="A1" i="8"/>
  <c r="A1" i="6"/>
  <c r="A1" i="5"/>
  <c r="A1" i="3"/>
  <c r="A1" i="2"/>
  <c r="A1" i="1"/>
  <c r="AW70" i="7"/>
  <c r="AV70"/>
  <c r="AU70"/>
  <c r="AT70"/>
  <c r="AX68"/>
  <c r="AW68"/>
  <c r="AV68"/>
  <c r="AU68"/>
  <c r="AT68"/>
  <c r="L6" i="8"/>
  <c r="K6"/>
  <c r="J6"/>
  <c r="I6"/>
  <c r="H6"/>
  <c r="G6"/>
  <c r="F6"/>
  <c r="E6"/>
  <c r="D6"/>
  <c r="C6"/>
  <c r="L6" i="6"/>
  <c r="K6"/>
  <c r="J6"/>
  <c r="I6"/>
  <c r="H6"/>
  <c r="G6"/>
  <c r="F6"/>
  <c r="E6"/>
  <c r="D6"/>
  <c r="C6"/>
  <c r="L6" i="5"/>
  <c r="K6"/>
  <c r="J6"/>
  <c r="I6"/>
  <c r="H6"/>
  <c r="G6"/>
  <c r="F6"/>
  <c r="E6"/>
  <c r="D6"/>
  <c r="C6"/>
  <c r="L6" i="3"/>
  <c r="K6"/>
  <c r="J6"/>
  <c r="I6"/>
  <c r="H6"/>
  <c r="G6"/>
  <c r="F6"/>
  <c r="E6"/>
  <c r="D6"/>
  <c r="C6"/>
  <c r="L6" i="2"/>
  <c r="K6"/>
  <c r="J6"/>
  <c r="I6"/>
  <c r="H6"/>
  <c r="G6"/>
  <c r="F6"/>
  <c r="E6"/>
  <c r="D6"/>
  <c r="C6"/>
  <c r="K65" i="8"/>
  <c r="K62"/>
  <c r="K61"/>
  <c r="K60"/>
  <c r="K59"/>
  <c r="K58"/>
  <c r="K54"/>
  <c r="K53"/>
  <c r="K52"/>
  <c r="K51"/>
  <c r="K50"/>
  <c r="K49"/>
  <c r="K48"/>
  <c r="K46"/>
  <c r="K40"/>
  <c r="K31"/>
  <c r="K30"/>
  <c r="K29"/>
  <c r="K15"/>
  <c r="AR70" i="7"/>
  <c r="AQ70"/>
  <c r="AP70"/>
  <c r="AO70"/>
  <c r="AS68"/>
  <c r="AR68"/>
  <c r="AQ68"/>
  <c r="AP68"/>
  <c r="AO68"/>
  <c r="K36" i="6"/>
  <c r="K35"/>
  <c r="K34"/>
  <c r="K32"/>
  <c r="K31"/>
  <c r="K30"/>
  <c r="K29"/>
  <c r="K27"/>
  <c r="K21"/>
  <c r="K18"/>
  <c r="K13"/>
  <c r="K73" i="5"/>
  <c r="K72"/>
  <c r="K68"/>
  <c r="K67"/>
  <c r="K66"/>
  <c r="K64"/>
  <c r="K63"/>
  <c r="K61"/>
  <c r="K60"/>
  <c r="K58"/>
  <c r="K56"/>
  <c r="K55"/>
  <c r="K54"/>
  <c r="K53"/>
  <c r="K49"/>
  <c r="K48"/>
  <c r="K46"/>
  <c r="K38"/>
  <c r="K25"/>
  <c r="K22"/>
  <c r="K19"/>
  <c r="K17"/>
  <c r="K29"/>
  <c r="K10"/>
  <c r="K113" i="3"/>
  <c r="K112"/>
  <c r="K111"/>
  <c r="K107"/>
  <c r="K106"/>
  <c r="K105"/>
  <c r="K103"/>
  <c r="K102"/>
  <c r="K100"/>
  <c r="K99"/>
  <c r="K97"/>
  <c r="K95"/>
  <c r="K94"/>
  <c r="K93"/>
  <c r="K92"/>
  <c r="K88"/>
  <c r="K87"/>
  <c r="K86"/>
  <c r="K85"/>
  <c r="K82"/>
  <c r="K81"/>
  <c r="K80"/>
  <c r="K79"/>
  <c r="K78"/>
  <c r="K76"/>
  <c r="K75"/>
  <c r="K73"/>
  <c r="K72"/>
  <c r="K70"/>
  <c r="K69"/>
  <c r="K44"/>
  <c r="K41"/>
  <c r="K38"/>
  <c r="K36"/>
  <c r="K48"/>
  <c r="K108"/>
  <c r="K66"/>
  <c r="K58"/>
  <c r="K24"/>
  <c r="K23"/>
  <c r="K17"/>
  <c r="K14"/>
  <c r="K11"/>
  <c r="K8"/>
  <c r="K29"/>
  <c r="K55"/>
  <c r="K57" i="2"/>
  <c r="K51"/>
  <c r="K50"/>
  <c r="K44"/>
  <c r="K43"/>
  <c r="K41"/>
  <c r="K35"/>
  <c r="K23"/>
  <c r="K24"/>
  <c r="K29"/>
  <c r="K18"/>
  <c r="K17"/>
  <c r="K11"/>
  <c r="K10"/>
  <c r="L6" i="1"/>
  <c r="K6"/>
  <c r="J6"/>
  <c r="I6"/>
  <c r="K141"/>
  <c r="K140"/>
  <c r="K139"/>
  <c r="K137"/>
  <c r="K136"/>
  <c r="K130"/>
  <c r="K129"/>
  <c r="K127"/>
  <c r="K126"/>
  <c r="K119"/>
  <c r="K113"/>
  <c r="K111"/>
  <c r="K110"/>
  <c r="K109"/>
  <c r="K108"/>
  <c r="K107"/>
  <c r="K106"/>
  <c r="K105"/>
  <c r="K104"/>
  <c r="K103"/>
  <c r="K102"/>
  <c r="K99"/>
  <c r="K97"/>
  <c r="K96"/>
  <c r="K95"/>
  <c r="K94"/>
  <c r="K93"/>
  <c r="K92"/>
  <c r="K91"/>
  <c r="K89"/>
  <c r="K88"/>
  <c r="K87"/>
  <c r="K81"/>
  <c r="K48"/>
  <c r="K41"/>
  <c r="K37"/>
  <c r="K36"/>
  <c r="K35"/>
  <c r="K21"/>
  <c r="K10"/>
  <c r="K18"/>
  <c r="K20"/>
  <c r="K32"/>
  <c r="K34"/>
  <c r="K38"/>
  <c r="K40"/>
  <c r="K43"/>
  <c r="K52"/>
  <c r="H6"/>
  <c r="G6"/>
  <c r="F6"/>
  <c r="E6"/>
  <c r="D6"/>
  <c r="C6"/>
  <c r="K35" i="5"/>
  <c r="K28" i="2"/>
  <c r="K19"/>
  <c r="K12"/>
  <c r="K27"/>
  <c r="K30"/>
  <c r="K32"/>
  <c r="F75" i="8"/>
  <c r="E75"/>
  <c r="D75"/>
  <c r="C75"/>
  <c r="F74"/>
  <c r="E74"/>
  <c r="D74"/>
  <c r="C74"/>
  <c r="F73"/>
  <c r="E73"/>
  <c r="D73"/>
  <c r="C73"/>
  <c r="L65"/>
  <c r="J65"/>
  <c r="I65"/>
  <c r="H65"/>
  <c r="G65"/>
  <c r="F65"/>
  <c r="E65"/>
  <c r="D65"/>
  <c r="C65"/>
  <c r="L62"/>
  <c r="J62"/>
  <c r="I62"/>
  <c r="H62"/>
  <c r="G62"/>
  <c r="F62"/>
  <c r="E62"/>
  <c r="D62"/>
  <c r="C62"/>
  <c r="L61"/>
  <c r="J61"/>
  <c r="I61"/>
  <c r="H61"/>
  <c r="G61"/>
  <c r="F61"/>
  <c r="E61"/>
  <c r="D61"/>
  <c r="C61"/>
  <c r="L60"/>
  <c r="J60"/>
  <c r="I60"/>
  <c r="H60"/>
  <c r="G60"/>
  <c r="F60"/>
  <c r="E60"/>
  <c r="D60"/>
  <c r="C60"/>
  <c r="L59"/>
  <c r="J59"/>
  <c r="I59"/>
  <c r="H59"/>
  <c r="G59"/>
  <c r="F59"/>
  <c r="E59"/>
  <c r="D59"/>
  <c r="C59"/>
  <c r="L58"/>
  <c r="J58"/>
  <c r="I58"/>
  <c r="H58"/>
  <c r="G58"/>
  <c r="F58"/>
  <c r="E58"/>
  <c r="D58"/>
  <c r="C58"/>
  <c r="L54"/>
  <c r="J54"/>
  <c r="I54"/>
  <c r="H54"/>
  <c r="G54"/>
  <c r="F54"/>
  <c r="E54"/>
  <c r="D54"/>
  <c r="C54"/>
  <c r="L53"/>
  <c r="J53"/>
  <c r="I53"/>
  <c r="H53"/>
  <c r="G53"/>
  <c r="F53"/>
  <c r="E53"/>
  <c r="D53"/>
  <c r="C53"/>
  <c r="L52"/>
  <c r="J52"/>
  <c r="I52"/>
  <c r="H52"/>
  <c r="G52"/>
  <c r="F52"/>
  <c r="E52"/>
  <c r="D52"/>
  <c r="C52"/>
  <c r="L51"/>
  <c r="J51"/>
  <c r="I51"/>
  <c r="H51"/>
  <c r="G51"/>
  <c r="F51"/>
  <c r="E51"/>
  <c r="D51"/>
  <c r="C51"/>
  <c r="L50"/>
  <c r="J50"/>
  <c r="I50"/>
  <c r="H50"/>
  <c r="G50"/>
  <c r="F50"/>
  <c r="E50"/>
  <c r="D50"/>
  <c r="C50"/>
  <c r="L49"/>
  <c r="J49"/>
  <c r="I49"/>
  <c r="H49"/>
  <c r="G49"/>
  <c r="F49"/>
  <c r="E49"/>
  <c r="D49"/>
  <c r="C49"/>
  <c r="L48"/>
  <c r="J48"/>
  <c r="I48"/>
  <c r="H48"/>
  <c r="G48"/>
  <c r="F48"/>
  <c r="E48"/>
  <c r="D48"/>
  <c r="C48"/>
  <c r="L46"/>
  <c r="J46"/>
  <c r="I46"/>
  <c r="H46"/>
  <c r="G46"/>
  <c r="F46"/>
  <c r="E46"/>
  <c r="D46"/>
  <c r="C46"/>
  <c r="L40"/>
  <c r="J40"/>
  <c r="I40"/>
  <c r="H40"/>
  <c r="G40"/>
  <c r="F40"/>
  <c r="E40"/>
  <c r="D40"/>
  <c r="C40"/>
  <c r="L31"/>
  <c r="J31"/>
  <c r="I31"/>
  <c r="H31"/>
  <c r="G31"/>
  <c r="F31"/>
  <c r="E31"/>
  <c r="D31"/>
  <c r="C31"/>
  <c r="L30"/>
  <c r="J30"/>
  <c r="I30"/>
  <c r="H30"/>
  <c r="G30"/>
  <c r="F30"/>
  <c r="E30"/>
  <c r="D30"/>
  <c r="C30"/>
  <c r="L29"/>
  <c r="J29"/>
  <c r="I29"/>
  <c r="H29"/>
  <c r="G29"/>
  <c r="F29"/>
  <c r="E29"/>
  <c r="D29"/>
  <c r="C29"/>
  <c r="L15"/>
  <c r="J15"/>
  <c r="I15"/>
  <c r="H15"/>
  <c r="G15"/>
  <c r="F15"/>
  <c r="E15"/>
  <c r="D15"/>
  <c r="C15"/>
  <c r="A8"/>
  <c r="A9"/>
  <c r="A10"/>
  <c r="A11"/>
  <c r="A12"/>
  <c r="A13"/>
  <c r="A14"/>
  <c r="A15"/>
  <c r="A18"/>
  <c r="A19"/>
  <c r="A20"/>
  <c r="A21"/>
  <c r="A22"/>
  <c r="A25"/>
  <c r="BB70" i="7"/>
  <c r="BA70"/>
  <c r="AZ70"/>
  <c r="AY70"/>
  <c r="AM70"/>
  <c r="AL70"/>
  <c r="AK70"/>
  <c r="AJ70"/>
  <c r="AH70"/>
  <c r="AG70"/>
  <c r="AF70"/>
  <c r="AE70"/>
  <c r="AC70"/>
  <c r="AB70"/>
  <c r="AA70"/>
  <c r="Z70"/>
  <c r="X70"/>
  <c r="W70"/>
  <c r="V70"/>
  <c r="U70"/>
  <c r="S70"/>
  <c r="R70"/>
  <c r="Q70"/>
  <c r="P70"/>
  <c r="N70"/>
  <c r="M70"/>
  <c r="L70"/>
  <c r="K70"/>
  <c r="I70"/>
  <c r="H70"/>
  <c r="G70"/>
  <c r="F70"/>
  <c r="BC68"/>
  <c r="BB68"/>
  <c r="BA68"/>
  <c r="AZ68"/>
  <c r="AY68"/>
  <c r="AN68"/>
  <c r="AM68"/>
  <c r="AL68"/>
  <c r="AK68"/>
  <c r="AJ68"/>
  <c r="AI68"/>
  <c r="AH68"/>
  <c r="AG68"/>
  <c r="AF68"/>
  <c r="AE68"/>
  <c r="AD68"/>
  <c r="AC68"/>
  <c r="AB68"/>
  <c r="AA68"/>
  <c r="Z68"/>
  <c r="Y68"/>
  <c r="X68"/>
  <c r="W68"/>
  <c r="V68"/>
  <c r="U68"/>
  <c r="T68"/>
  <c r="S68"/>
  <c r="R68"/>
  <c r="Q68"/>
  <c r="P68"/>
  <c r="O68"/>
  <c r="N68"/>
  <c r="M68"/>
  <c r="L68"/>
  <c r="K68"/>
  <c r="J68"/>
  <c r="I68"/>
  <c r="H68"/>
  <c r="G68"/>
  <c r="F68"/>
  <c r="BH66"/>
  <c r="BG66"/>
  <c r="BF66"/>
  <c r="BE66"/>
  <c r="BD66"/>
  <c r="BH65"/>
  <c r="BG65"/>
  <c r="BF65"/>
  <c r="BE65"/>
  <c r="BD65"/>
  <c r="BH64"/>
  <c r="BG64"/>
  <c r="BF64"/>
  <c r="BE64"/>
  <c r="BD64"/>
  <c r="BH63"/>
  <c r="BG63"/>
  <c r="BF63"/>
  <c r="BE63"/>
  <c r="BD63"/>
  <c r="BH62"/>
  <c r="BG62"/>
  <c r="BF62"/>
  <c r="BE62"/>
  <c r="BD62"/>
  <c r="BH61"/>
  <c r="BG61"/>
  <c r="BF61"/>
  <c r="BE61"/>
  <c r="BD61"/>
  <c r="BH60"/>
  <c r="BG60"/>
  <c r="BF60"/>
  <c r="BE60"/>
  <c r="BD60"/>
  <c r="BH59"/>
  <c r="BG59"/>
  <c r="BF59"/>
  <c r="BE59"/>
  <c r="BD59"/>
  <c r="BH58"/>
  <c r="BG58"/>
  <c r="BF58"/>
  <c r="BE58"/>
  <c r="BD58"/>
  <c r="BH57"/>
  <c r="BG57"/>
  <c r="BF57"/>
  <c r="BE57"/>
  <c r="BD57"/>
  <c r="BH56"/>
  <c r="BG56"/>
  <c r="BF56"/>
  <c r="BE56"/>
  <c r="BD56"/>
  <c r="BH55"/>
  <c r="BG55"/>
  <c r="BF55"/>
  <c r="BE55"/>
  <c r="BD55"/>
  <c r="BH54"/>
  <c r="BG54"/>
  <c r="BF54"/>
  <c r="BE54"/>
  <c r="BD54"/>
  <c r="BH53"/>
  <c r="BG53"/>
  <c r="BF53"/>
  <c r="BE53"/>
  <c r="BD53"/>
  <c r="BH52"/>
  <c r="BG52"/>
  <c r="BF52"/>
  <c r="BE52"/>
  <c r="BD52"/>
  <c r="BH51"/>
  <c r="BG51"/>
  <c r="BF51"/>
  <c r="BE51"/>
  <c r="BD51"/>
  <c r="BH50"/>
  <c r="BG50"/>
  <c r="BF50"/>
  <c r="BE50"/>
  <c r="BD50"/>
  <c r="BH49"/>
  <c r="BG49"/>
  <c r="BF49"/>
  <c r="BE49"/>
  <c r="BD49"/>
  <c r="BH48"/>
  <c r="BG48"/>
  <c r="BF48"/>
  <c r="BE48"/>
  <c r="BD48"/>
  <c r="BH47"/>
  <c r="BG47"/>
  <c r="BF47"/>
  <c r="BE47"/>
  <c r="BD47"/>
  <c r="BH46"/>
  <c r="BG46"/>
  <c r="BF46"/>
  <c r="BE46"/>
  <c r="BD46"/>
  <c r="BH45"/>
  <c r="BG45"/>
  <c r="BF45"/>
  <c r="BE45"/>
  <c r="BD45"/>
  <c r="BH44"/>
  <c r="BG44"/>
  <c r="BF44"/>
  <c r="BE44"/>
  <c r="BD44"/>
  <c r="BH43"/>
  <c r="BG43"/>
  <c r="BF43"/>
  <c r="BE43"/>
  <c r="BD43"/>
  <c r="BH42"/>
  <c r="BG42"/>
  <c r="BF42"/>
  <c r="BE42"/>
  <c r="BD42"/>
  <c r="BH41"/>
  <c r="BG41"/>
  <c r="BF41"/>
  <c r="BE41"/>
  <c r="BD41"/>
  <c r="BH40"/>
  <c r="BG40"/>
  <c r="BF40"/>
  <c r="BE40"/>
  <c r="BD40"/>
  <c r="BH39"/>
  <c r="BG39"/>
  <c r="BF39"/>
  <c r="BE39"/>
  <c r="BD39"/>
  <c r="BH38"/>
  <c r="BG38"/>
  <c r="BF38"/>
  <c r="BE38"/>
  <c r="BD38"/>
  <c r="BH37"/>
  <c r="BG37"/>
  <c r="BF37"/>
  <c r="BE37"/>
  <c r="BD37"/>
  <c r="BH36"/>
  <c r="BG36"/>
  <c r="BF36"/>
  <c r="BE36"/>
  <c r="BD36"/>
  <c r="BH35"/>
  <c r="BG35"/>
  <c r="BF35"/>
  <c r="BE35"/>
  <c r="BD35"/>
  <c r="BH34"/>
  <c r="BG34"/>
  <c r="BF34"/>
  <c r="BE34"/>
  <c r="BD34"/>
  <c r="BH33"/>
  <c r="BG33"/>
  <c r="BF33"/>
  <c r="BE33"/>
  <c r="BD33"/>
  <c r="BH32"/>
  <c r="BG32"/>
  <c r="BF32"/>
  <c r="BE32"/>
  <c r="BD32"/>
  <c r="BH31"/>
  <c r="BG31"/>
  <c r="BF31"/>
  <c r="BE31"/>
  <c r="BD31"/>
  <c r="BH30"/>
  <c r="BG30"/>
  <c r="BF30"/>
  <c r="BE30"/>
  <c r="BD30"/>
  <c r="BH29"/>
  <c r="BG29"/>
  <c r="BF29"/>
  <c r="BE29"/>
  <c r="BD29"/>
  <c r="BH28"/>
  <c r="BG28"/>
  <c r="BF28"/>
  <c r="BE28"/>
  <c r="BD28"/>
  <c r="BH27"/>
  <c r="BG27"/>
  <c r="BF27"/>
  <c r="BE27"/>
  <c r="BD27"/>
  <c r="BH26"/>
  <c r="BG26"/>
  <c r="BF26"/>
  <c r="BE26"/>
  <c r="BD26"/>
  <c r="BH25"/>
  <c r="BG25"/>
  <c r="BF25"/>
  <c r="BE25"/>
  <c r="BD25"/>
  <c r="BH24"/>
  <c r="BG24"/>
  <c r="BF24"/>
  <c r="BE24"/>
  <c r="BD24"/>
  <c r="BH23"/>
  <c r="BG23"/>
  <c r="BF23"/>
  <c r="BE23"/>
  <c r="BD23"/>
  <c r="BH22"/>
  <c r="BG22"/>
  <c r="BF22"/>
  <c r="BE22"/>
  <c r="BD22"/>
  <c r="BH21"/>
  <c r="BG21"/>
  <c r="BF21"/>
  <c r="BE21"/>
  <c r="BD21"/>
  <c r="BH20"/>
  <c r="BG20"/>
  <c r="BF20"/>
  <c r="BE20"/>
  <c r="BD20"/>
  <c r="BH19"/>
  <c r="BG19"/>
  <c r="BF19"/>
  <c r="BE19"/>
  <c r="BD19"/>
  <c r="BH18"/>
  <c r="BG18"/>
  <c r="BF18"/>
  <c r="BE18"/>
  <c r="BD18"/>
  <c r="BH17"/>
  <c r="BG17"/>
  <c r="BF17"/>
  <c r="BE17"/>
  <c r="BD17"/>
  <c r="BH16"/>
  <c r="BG16"/>
  <c r="BF16"/>
  <c r="BE16"/>
  <c r="BD16"/>
  <c r="BH15"/>
  <c r="BG15"/>
  <c r="BF15"/>
  <c r="BE15"/>
  <c r="BD15"/>
  <c r="BH14"/>
  <c r="BG14"/>
  <c r="BF14"/>
  <c r="BE14"/>
  <c r="BD14"/>
  <c r="BH13"/>
  <c r="BG13"/>
  <c r="BF13"/>
  <c r="BE13"/>
  <c r="BD13"/>
  <c r="BH12"/>
  <c r="BG12"/>
  <c r="BF12"/>
  <c r="BE12"/>
  <c r="BD12"/>
  <c r="BH11"/>
  <c r="BG11"/>
  <c r="BF11"/>
  <c r="BE11"/>
  <c r="BD11"/>
  <c r="BH10"/>
  <c r="BG10"/>
  <c r="BF10"/>
  <c r="BE10"/>
  <c r="BD10"/>
  <c r="BH9"/>
  <c r="BG9"/>
  <c r="BF9"/>
  <c r="BE9"/>
  <c r="BD9"/>
  <c r="BH8"/>
  <c r="BG8"/>
  <c r="BF8"/>
  <c r="BE8"/>
  <c r="BD8"/>
  <c r="BH7"/>
  <c r="BH68"/>
  <c r="BG7"/>
  <c r="BG68"/>
  <c r="BF7"/>
  <c r="BF68"/>
  <c r="BE7"/>
  <c r="BE68"/>
  <c r="BD7"/>
  <c r="BD68"/>
  <c r="L36" i="6"/>
  <c r="J36"/>
  <c r="I36"/>
  <c r="H36"/>
  <c r="G36"/>
  <c r="F36"/>
  <c r="E36"/>
  <c r="D36"/>
  <c r="C36"/>
  <c r="L35"/>
  <c r="J35"/>
  <c r="I35"/>
  <c r="H35"/>
  <c r="G35"/>
  <c r="F35"/>
  <c r="E35"/>
  <c r="D35"/>
  <c r="C35"/>
  <c r="L34"/>
  <c r="J34"/>
  <c r="I34"/>
  <c r="H34"/>
  <c r="G34"/>
  <c r="F34"/>
  <c r="E34"/>
  <c r="D34"/>
  <c r="C34"/>
  <c r="L32"/>
  <c r="J32"/>
  <c r="I32"/>
  <c r="H32"/>
  <c r="G32"/>
  <c r="F32"/>
  <c r="E32"/>
  <c r="D32"/>
  <c r="C32"/>
  <c r="L31"/>
  <c r="J31"/>
  <c r="I31"/>
  <c r="H31"/>
  <c r="G31"/>
  <c r="F31"/>
  <c r="E31"/>
  <c r="D31"/>
  <c r="C31"/>
  <c r="L30"/>
  <c r="J30"/>
  <c r="I30"/>
  <c r="H30"/>
  <c r="G30"/>
  <c r="F30"/>
  <c r="E30"/>
  <c r="D30"/>
  <c r="C30"/>
  <c r="L29"/>
  <c r="J29"/>
  <c r="J27"/>
  <c r="J21"/>
  <c r="I29"/>
  <c r="H29"/>
  <c r="H27"/>
  <c r="H21"/>
  <c r="G29"/>
  <c r="F29"/>
  <c r="F27"/>
  <c r="F21"/>
  <c r="E29"/>
  <c r="D29"/>
  <c r="D27"/>
  <c r="D21"/>
  <c r="C29"/>
  <c r="L27"/>
  <c r="L21"/>
  <c r="I27"/>
  <c r="I21"/>
  <c r="G27"/>
  <c r="G21"/>
  <c r="E27"/>
  <c r="E21"/>
  <c r="C27"/>
  <c r="C21"/>
  <c r="L18"/>
  <c r="J18"/>
  <c r="I18"/>
  <c r="H18"/>
  <c r="G18"/>
  <c r="F18"/>
  <c r="E18"/>
  <c r="D18"/>
  <c r="C18"/>
  <c r="L13"/>
  <c r="J13"/>
  <c r="I13"/>
  <c r="H13"/>
  <c r="G13"/>
  <c r="F13"/>
  <c r="E13"/>
  <c r="D13"/>
  <c r="C13"/>
  <c r="A11"/>
  <c r="A12"/>
  <c r="A13"/>
  <c r="A14"/>
  <c r="A15"/>
  <c r="A16"/>
  <c r="A18"/>
  <c r="A10"/>
  <c r="L73" i="5"/>
  <c r="J73"/>
  <c r="I73"/>
  <c r="H73"/>
  <c r="G73"/>
  <c r="F73"/>
  <c r="E73"/>
  <c r="D73"/>
  <c r="C73"/>
  <c r="L72"/>
  <c r="J72"/>
  <c r="I72"/>
  <c r="H72"/>
  <c r="G72"/>
  <c r="F72"/>
  <c r="E72"/>
  <c r="D72"/>
  <c r="C72"/>
  <c r="L68"/>
  <c r="J68"/>
  <c r="I68"/>
  <c r="H68"/>
  <c r="G68"/>
  <c r="F68"/>
  <c r="E68"/>
  <c r="D68"/>
  <c r="C68"/>
  <c r="L67"/>
  <c r="J67"/>
  <c r="I67"/>
  <c r="H67"/>
  <c r="G67"/>
  <c r="F67"/>
  <c r="E67"/>
  <c r="D67"/>
  <c r="C67"/>
  <c r="L66"/>
  <c r="J66"/>
  <c r="I66"/>
  <c r="H66"/>
  <c r="G66"/>
  <c r="F66"/>
  <c r="E66"/>
  <c r="D66"/>
  <c r="C66"/>
  <c r="L64"/>
  <c r="J64"/>
  <c r="I64"/>
  <c r="H64"/>
  <c r="G64"/>
  <c r="F64"/>
  <c r="E64"/>
  <c r="D64"/>
  <c r="C64"/>
  <c r="L63"/>
  <c r="J63"/>
  <c r="I63"/>
  <c r="H63"/>
  <c r="G63"/>
  <c r="F63"/>
  <c r="E63"/>
  <c r="D63"/>
  <c r="C63"/>
  <c r="L61"/>
  <c r="J61"/>
  <c r="I61"/>
  <c r="H61"/>
  <c r="G61"/>
  <c r="F61"/>
  <c r="E61"/>
  <c r="D61"/>
  <c r="C61"/>
  <c r="L60"/>
  <c r="J60"/>
  <c r="I60"/>
  <c r="H60"/>
  <c r="G60"/>
  <c r="F60"/>
  <c r="E60"/>
  <c r="D60"/>
  <c r="C60"/>
  <c r="L58"/>
  <c r="J58"/>
  <c r="I58"/>
  <c r="H58"/>
  <c r="G58"/>
  <c r="F58"/>
  <c r="E58"/>
  <c r="D58"/>
  <c r="C58"/>
  <c r="L56"/>
  <c r="J56"/>
  <c r="I56"/>
  <c r="H56"/>
  <c r="G56"/>
  <c r="F56"/>
  <c r="E56"/>
  <c r="D56"/>
  <c r="C56"/>
  <c r="L55"/>
  <c r="J55"/>
  <c r="I55"/>
  <c r="H55"/>
  <c r="G55"/>
  <c r="F55"/>
  <c r="E55"/>
  <c r="D55"/>
  <c r="C55"/>
  <c r="L54"/>
  <c r="J54"/>
  <c r="I54"/>
  <c r="H54"/>
  <c r="G54"/>
  <c r="F54"/>
  <c r="E54"/>
  <c r="D54"/>
  <c r="C54"/>
  <c r="L53"/>
  <c r="J53"/>
  <c r="I53"/>
  <c r="H53"/>
  <c r="G53"/>
  <c r="F53"/>
  <c r="E53"/>
  <c r="D53"/>
  <c r="C53"/>
  <c r="L49"/>
  <c r="J49"/>
  <c r="I49"/>
  <c r="H49"/>
  <c r="G49"/>
  <c r="F49"/>
  <c r="E49"/>
  <c r="D49"/>
  <c r="C49"/>
  <c r="L48"/>
  <c r="L46"/>
  <c r="L38"/>
  <c r="J48"/>
  <c r="I48"/>
  <c r="I46"/>
  <c r="I38"/>
  <c r="H48"/>
  <c r="G48"/>
  <c r="G46"/>
  <c r="G38"/>
  <c r="F48"/>
  <c r="E48"/>
  <c r="E46"/>
  <c r="E38"/>
  <c r="D48"/>
  <c r="C48"/>
  <c r="C46"/>
  <c r="C38"/>
  <c r="J46"/>
  <c r="J38"/>
  <c r="H46"/>
  <c r="H38"/>
  <c r="F46"/>
  <c r="F38"/>
  <c r="D46"/>
  <c r="D38"/>
  <c r="L25"/>
  <c r="J25"/>
  <c r="I25"/>
  <c r="H25"/>
  <c r="G25"/>
  <c r="F25"/>
  <c r="E25"/>
  <c r="D25"/>
  <c r="C25"/>
  <c r="L22"/>
  <c r="J22"/>
  <c r="I22"/>
  <c r="H22"/>
  <c r="G22"/>
  <c r="F22"/>
  <c r="E22"/>
  <c r="D22"/>
  <c r="C22"/>
  <c r="L19"/>
  <c r="J19"/>
  <c r="J17"/>
  <c r="J29"/>
  <c r="I19"/>
  <c r="H19"/>
  <c r="H17"/>
  <c r="H29"/>
  <c r="G19"/>
  <c r="F19"/>
  <c r="F17"/>
  <c r="F29"/>
  <c r="E19"/>
  <c r="D19"/>
  <c r="D17"/>
  <c r="D29"/>
  <c r="C19"/>
  <c r="L17"/>
  <c r="L29"/>
  <c r="I17"/>
  <c r="I29"/>
  <c r="G17"/>
  <c r="G29"/>
  <c r="E17"/>
  <c r="E29"/>
  <c r="C17"/>
  <c r="C29"/>
  <c r="L10"/>
  <c r="J10"/>
  <c r="J35"/>
  <c r="I10"/>
  <c r="I35"/>
  <c r="H10"/>
  <c r="H35"/>
  <c r="G10"/>
  <c r="F10"/>
  <c r="F35"/>
  <c r="E10"/>
  <c r="E35"/>
  <c r="D10"/>
  <c r="D35"/>
  <c r="C10"/>
  <c r="A9"/>
  <c r="A10"/>
  <c r="A13"/>
  <c r="A14"/>
  <c r="A15"/>
  <c r="A16"/>
  <c r="A17"/>
  <c r="A18"/>
  <c r="A19"/>
  <c r="A20"/>
  <c r="A21"/>
  <c r="A22"/>
  <c r="A23"/>
  <c r="A24"/>
  <c r="A25"/>
  <c r="A26"/>
  <c r="A27"/>
  <c r="A28"/>
  <c r="A29"/>
  <c r="A32"/>
  <c r="A33"/>
  <c r="A35"/>
  <c r="A38"/>
  <c r="A8"/>
  <c r="L113" i="3"/>
  <c r="J113"/>
  <c r="I113"/>
  <c r="H113"/>
  <c r="G113"/>
  <c r="F113"/>
  <c r="E113"/>
  <c r="D113"/>
  <c r="C113"/>
  <c r="L112"/>
  <c r="J112"/>
  <c r="I112"/>
  <c r="H112"/>
  <c r="G112"/>
  <c r="F112"/>
  <c r="E112"/>
  <c r="D112"/>
  <c r="C112"/>
  <c r="L111"/>
  <c r="J111"/>
  <c r="I111"/>
  <c r="H111"/>
  <c r="G111"/>
  <c r="F111"/>
  <c r="E111"/>
  <c r="D111"/>
  <c r="C111"/>
  <c r="L107"/>
  <c r="J107"/>
  <c r="I107"/>
  <c r="H107"/>
  <c r="G107"/>
  <c r="F107"/>
  <c r="E107"/>
  <c r="D107"/>
  <c r="C107"/>
  <c r="L106"/>
  <c r="J106"/>
  <c r="I106"/>
  <c r="H106"/>
  <c r="G106"/>
  <c r="F106"/>
  <c r="E106"/>
  <c r="D106"/>
  <c r="C106"/>
  <c r="L105"/>
  <c r="J105"/>
  <c r="I105"/>
  <c r="H105"/>
  <c r="G105"/>
  <c r="F105"/>
  <c r="E105"/>
  <c r="D105"/>
  <c r="C105"/>
  <c r="L103"/>
  <c r="J103"/>
  <c r="I103"/>
  <c r="H103"/>
  <c r="G103"/>
  <c r="F103"/>
  <c r="E103"/>
  <c r="D103"/>
  <c r="C103"/>
  <c r="L102"/>
  <c r="J102"/>
  <c r="I102"/>
  <c r="H102"/>
  <c r="G102"/>
  <c r="F102"/>
  <c r="E102"/>
  <c r="D102"/>
  <c r="C102"/>
  <c r="L100"/>
  <c r="J100"/>
  <c r="I100"/>
  <c r="H100"/>
  <c r="G100"/>
  <c r="F100"/>
  <c r="E100"/>
  <c r="D100"/>
  <c r="C100"/>
  <c r="L99"/>
  <c r="J99"/>
  <c r="I99"/>
  <c r="H99"/>
  <c r="G99"/>
  <c r="F99"/>
  <c r="E99"/>
  <c r="D99"/>
  <c r="C99"/>
  <c r="L97"/>
  <c r="J97"/>
  <c r="I97"/>
  <c r="H97"/>
  <c r="G97"/>
  <c r="F97"/>
  <c r="E97"/>
  <c r="D97"/>
  <c r="C97"/>
  <c r="L95"/>
  <c r="J95"/>
  <c r="I95"/>
  <c r="H95"/>
  <c r="G95"/>
  <c r="F95"/>
  <c r="E95"/>
  <c r="D95"/>
  <c r="C95"/>
  <c r="L94"/>
  <c r="J94"/>
  <c r="I94"/>
  <c r="H94"/>
  <c r="G94"/>
  <c r="F94"/>
  <c r="E94"/>
  <c r="D94"/>
  <c r="C94"/>
  <c r="L93"/>
  <c r="J93"/>
  <c r="I93"/>
  <c r="H93"/>
  <c r="G93"/>
  <c r="F93"/>
  <c r="E93"/>
  <c r="D93"/>
  <c r="C93"/>
  <c r="L92"/>
  <c r="J92"/>
  <c r="I92"/>
  <c r="H92"/>
  <c r="G92"/>
  <c r="F92"/>
  <c r="E92"/>
  <c r="D92"/>
  <c r="C92"/>
  <c r="L88"/>
  <c r="J88"/>
  <c r="I88"/>
  <c r="H88"/>
  <c r="G88"/>
  <c r="F88"/>
  <c r="E88"/>
  <c r="D88"/>
  <c r="C88"/>
  <c r="L87"/>
  <c r="J87"/>
  <c r="I87"/>
  <c r="H87"/>
  <c r="G87"/>
  <c r="F87"/>
  <c r="E87"/>
  <c r="D87"/>
  <c r="C87"/>
  <c r="L86"/>
  <c r="J86"/>
  <c r="I86"/>
  <c r="H86"/>
  <c r="G86"/>
  <c r="F86"/>
  <c r="E86"/>
  <c r="D86"/>
  <c r="C86"/>
  <c r="L85"/>
  <c r="J85"/>
  <c r="I85"/>
  <c r="H85"/>
  <c r="G85"/>
  <c r="F85"/>
  <c r="E85"/>
  <c r="D85"/>
  <c r="C85"/>
  <c r="L82"/>
  <c r="J82"/>
  <c r="I82"/>
  <c r="H82"/>
  <c r="G82"/>
  <c r="F82"/>
  <c r="E82"/>
  <c r="D82"/>
  <c r="C82"/>
  <c r="L81"/>
  <c r="J81"/>
  <c r="I81"/>
  <c r="H81"/>
  <c r="G81"/>
  <c r="F81"/>
  <c r="E81"/>
  <c r="D81"/>
  <c r="C81"/>
  <c r="L80"/>
  <c r="J80"/>
  <c r="I80"/>
  <c r="H80"/>
  <c r="G80"/>
  <c r="F80"/>
  <c r="E80"/>
  <c r="D80"/>
  <c r="C80"/>
  <c r="L79"/>
  <c r="J79"/>
  <c r="I79"/>
  <c r="H79"/>
  <c r="G79"/>
  <c r="F79"/>
  <c r="E79"/>
  <c r="D79"/>
  <c r="C79"/>
  <c r="L78"/>
  <c r="J78"/>
  <c r="I78"/>
  <c r="H78"/>
  <c r="G78"/>
  <c r="F78"/>
  <c r="E78"/>
  <c r="D78"/>
  <c r="C78"/>
  <c r="L76"/>
  <c r="J76"/>
  <c r="I76"/>
  <c r="H76"/>
  <c r="G76"/>
  <c r="F76"/>
  <c r="E76"/>
  <c r="D76"/>
  <c r="C76"/>
  <c r="L75"/>
  <c r="J75"/>
  <c r="I75"/>
  <c r="H75"/>
  <c r="G75"/>
  <c r="F75"/>
  <c r="E75"/>
  <c r="D75"/>
  <c r="C75"/>
  <c r="L73"/>
  <c r="J73"/>
  <c r="I73"/>
  <c r="H73"/>
  <c r="G73"/>
  <c r="F73"/>
  <c r="E73"/>
  <c r="D73"/>
  <c r="C73"/>
  <c r="L72"/>
  <c r="J72"/>
  <c r="I72"/>
  <c r="H72"/>
  <c r="G72"/>
  <c r="F72"/>
  <c r="E72"/>
  <c r="D72"/>
  <c r="C72"/>
  <c r="L70"/>
  <c r="J70"/>
  <c r="I70"/>
  <c r="H70"/>
  <c r="G70"/>
  <c r="F70"/>
  <c r="E70"/>
  <c r="D70"/>
  <c r="C70"/>
  <c r="L69"/>
  <c r="J69"/>
  <c r="I69"/>
  <c r="H69"/>
  <c r="G69"/>
  <c r="F69"/>
  <c r="E69"/>
  <c r="D69"/>
  <c r="C69"/>
  <c r="L44"/>
  <c r="J44"/>
  <c r="I44"/>
  <c r="H44"/>
  <c r="G44"/>
  <c r="F44"/>
  <c r="E44"/>
  <c r="D44"/>
  <c r="C44"/>
  <c r="L41"/>
  <c r="J41"/>
  <c r="I41"/>
  <c r="H41"/>
  <c r="G41"/>
  <c r="F41"/>
  <c r="E41"/>
  <c r="D41"/>
  <c r="C41"/>
  <c r="L38"/>
  <c r="J38"/>
  <c r="I38"/>
  <c r="H38"/>
  <c r="G38"/>
  <c r="F38"/>
  <c r="E38"/>
  <c r="D38"/>
  <c r="C38"/>
  <c r="L36"/>
  <c r="L48"/>
  <c r="L108"/>
  <c r="L66"/>
  <c r="L58"/>
  <c r="J36"/>
  <c r="J48"/>
  <c r="J108"/>
  <c r="J66"/>
  <c r="J58"/>
  <c r="I36"/>
  <c r="I48"/>
  <c r="I108"/>
  <c r="I66"/>
  <c r="I58"/>
  <c r="H36"/>
  <c r="H48"/>
  <c r="H108"/>
  <c r="H66"/>
  <c r="H58"/>
  <c r="G36"/>
  <c r="G48"/>
  <c r="G108"/>
  <c r="G66"/>
  <c r="G58"/>
  <c r="F36"/>
  <c r="F48"/>
  <c r="F108"/>
  <c r="F66"/>
  <c r="F58"/>
  <c r="E36"/>
  <c r="E48"/>
  <c r="E108"/>
  <c r="E66"/>
  <c r="E58"/>
  <c r="D36"/>
  <c r="D48"/>
  <c r="D108"/>
  <c r="D66"/>
  <c r="D58"/>
  <c r="C36"/>
  <c r="C48"/>
  <c r="C108"/>
  <c r="C66"/>
  <c r="C58"/>
  <c r="L24"/>
  <c r="J24"/>
  <c r="I24"/>
  <c r="H24"/>
  <c r="G24"/>
  <c r="F24"/>
  <c r="E24"/>
  <c r="D24"/>
  <c r="C24"/>
  <c r="L23"/>
  <c r="J23"/>
  <c r="I23"/>
  <c r="H23"/>
  <c r="G23"/>
  <c r="F23"/>
  <c r="E23"/>
  <c r="D23"/>
  <c r="C23"/>
  <c r="L17"/>
  <c r="J17"/>
  <c r="I17"/>
  <c r="H17"/>
  <c r="G17"/>
  <c r="F17"/>
  <c r="E17"/>
  <c r="D17"/>
  <c r="C17"/>
  <c r="L14"/>
  <c r="J14"/>
  <c r="I14"/>
  <c r="H14"/>
  <c r="G14"/>
  <c r="F14"/>
  <c r="E14"/>
  <c r="D14"/>
  <c r="C14"/>
  <c r="L11"/>
  <c r="J11"/>
  <c r="I11"/>
  <c r="H11"/>
  <c r="G11"/>
  <c r="F11"/>
  <c r="E11"/>
  <c r="D11"/>
  <c r="C11"/>
  <c r="L8"/>
  <c r="L29"/>
  <c r="L55"/>
  <c r="J8"/>
  <c r="J29"/>
  <c r="J55"/>
  <c r="I8"/>
  <c r="I29"/>
  <c r="I55"/>
  <c r="H8"/>
  <c r="H29"/>
  <c r="H55"/>
  <c r="G8"/>
  <c r="G29"/>
  <c r="G55"/>
  <c r="F8"/>
  <c r="F29"/>
  <c r="F55"/>
  <c r="E8"/>
  <c r="E29"/>
  <c r="E55"/>
  <c r="D8"/>
  <c r="D29"/>
  <c r="D55"/>
  <c r="C8"/>
  <c r="C29"/>
  <c r="C55"/>
  <c r="A8"/>
  <c r="A9"/>
  <c r="A10"/>
  <c r="A11"/>
  <c r="A12"/>
  <c r="A13"/>
  <c r="A14"/>
  <c r="A15"/>
  <c r="A16"/>
  <c r="A17"/>
  <c r="A18"/>
  <c r="A19"/>
  <c r="A20"/>
  <c r="A21"/>
  <c r="A22"/>
  <c r="A23"/>
  <c r="A24"/>
  <c r="A25"/>
  <c r="A26"/>
  <c r="A27"/>
  <c r="A28"/>
  <c r="A29"/>
  <c r="A32"/>
  <c r="A33"/>
  <c r="A34"/>
  <c r="A35"/>
  <c r="A36"/>
  <c r="A37"/>
  <c r="A38"/>
  <c r="A39"/>
  <c r="A40"/>
  <c r="A41"/>
  <c r="A42"/>
  <c r="A43"/>
  <c r="A44"/>
  <c r="A45"/>
  <c r="A46"/>
  <c r="A47"/>
  <c r="A48"/>
  <c r="A51"/>
  <c r="A52"/>
  <c r="A53"/>
  <c r="A55"/>
  <c r="L57" i="2"/>
  <c r="J57"/>
  <c r="I57"/>
  <c r="H57"/>
  <c r="G57"/>
  <c r="F57"/>
  <c r="E57"/>
  <c r="D57"/>
  <c r="C57"/>
  <c r="L51"/>
  <c r="J51"/>
  <c r="I51"/>
  <c r="H51"/>
  <c r="G51"/>
  <c r="F51"/>
  <c r="E51"/>
  <c r="D51"/>
  <c r="C51"/>
  <c r="L50"/>
  <c r="J50"/>
  <c r="I50"/>
  <c r="H50"/>
  <c r="G50"/>
  <c r="F50"/>
  <c r="E50"/>
  <c r="D50"/>
  <c r="C50"/>
  <c r="L44"/>
  <c r="J44"/>
  <c r="I44"/>
  <c r="H44"/>
  <c r="G44"/>
  <c r="F44"/>
  <c r="E44"/>
  <c r="D44"/>
  <c r="C44"/>
  <c r="L43"/>
  <c r="J43"/>
  <c r="J41"/>
  <c r="J35"/>
  <c r="I43"/>
  <c r="H43"/>
  <c r="H41"/>
  <c r="H35"/>
  <c r="G43"/>
  <c r="F43"/>
  <c r="F41"/>
  <c r="F35"/>
  <c r="E43"/>
  <c r="D43"/>
  <c r="D41"/>
  <c r="D35"/>
  <c r="C43"/>
  <c r="L41"/>
  <c r="L35"/>
  <c r="I41"/>
  <c r="I35"/>
  <c r="G41"/>
  <c r="G35"/>
  <c r="E41"/>
  <c r="E35"/>
  <c r="C41"/>
  <c r="C35"/>
  <c r="L23"/>
  <c r="L24"/>
  <c r="L29"/>
  <c r="J23"/>
  <c r="J24"/>
  <c r="J29"/>
  <c r="I23"/>
  <c r="I24"/>
  <c r="I29"/>
  <c r="H23"/>
  <c r="H24"/>
  <c r="H29"/>
  <c r="G23"/>
  <c r="G24"/>
  <c r="G29"/>
  <c r="F23"/>
  <c r="F24"/>
  <c r="F29"/>
  <c r="E23"/>
  <c r="E24"/>
  <c r="E29"/>
  <c r="D23"/>
  <c r="D24"/>
  <c r="D29"/>
  <c r="C23"/>
  <c r="C24"/>
  <c r="C29"/>
  <c r="L18"/>
  <c r="J18"/>
  <c r="I18"/>
  <c r="H18"/>
  <c r="G18"/>
  <c r="F18"/>
  <c r="E18"/>
  <c r="D18"/>
  <c r="C18"/>
  <c r="L17"/>
  <c r="J17"/>
  <c r="I17"/>
  <c r="H17"/>
  <c r="G17"/>
  <c r="F17"/>
  <c r="E17"/>
  <c r="D17"/>
  <c r="C17"/>
  <c r="L11"/>
  <c r="J11"/>
  <c r="I11"/>
  <c r="H11"/>
  <c r="G11"/>
  <c r="F11"/>
  <c r="E11"/>
  <c r="D11"/>
  <c r="C11"/>
  <c r="L10"/>
  <c r="J10"/>
  <c r="I10"/>
  <c r="H10"/>
  <c r="G10"/>
  <c r="F10"/>
  <c r="E10"/>
  <c r="D10"/>
  <c r="C10"/>
  <c r="A10"/>
  <c r="A11"/>
  <c r="A12"/>
  <c r="A15"/>
  <c r="A16"/>
  <c r="A17"/>
  <c r="A18"/>
  <c r="A19"/>
  <c r="A22"/>
  <c r="A23"/>
  <c r="A24"/>
  <c r="A27"/>
  <c r="A28"/>
  <c r="A29"/>
  <c r="A30"/>
  <c r="A32"/>
  <c r="A9"/>
  <c r="F153" i="1"/>
  <c r="E153"/>
  <c r="D153"/>
  <c r="C153"/>
  <c r="F152"/>
  <c r="E152"/>
  <c r="D152"/>
  <c r="C152"/>
  <c r="F151"/>
  <c r="E151"/>
  <c r="D151"/>
  <c r="C151"/>
  <c r="F150"/>
  <c r="E150"/>
  <c r="D150"/>
  <c r="C150"/>
  <c r="F149"/>
  <c r="E149"/>
  <c r="D149"/>
  <c r="C149"/>
  <c r="F148"/>
  <c r="E148"/>
  <c r="D148"/>
  <c r="C148"/>
  <c r="F147"/>
  <c r="E147"/>
  <c r="D147"/>
  <c r="C147"/>
  <c r="F146"/>
  <c r="E146"/>
  <c r="D146"/>
  <c r="C146"/>
  <c r="F145"/>
  <c r="E145"/>
  <c r="D145"/>
  <c r="C145"/>
  <c r="F144"/>
  <c r="E144"/>
  <c r="D144"/>
  <c r="C144"/>
  <c r="L141"/>
  <c r="J141"/>
  <c r="I141"/>
  <c r="H141"/>
  <c r="G141"/>
  <c r="F141"/>
  <c r="E141"/>
  <c r="D141"/>
  <c r="C141"/>
  <c r="L140"/>
  <c r="J140"/>
  <c r="I140"/>
  <c r="H140"/>
  <c r="G140"/>
  <c r="F140"/>
  <c r="E140"/>
  <c r="D140"/>
  <c r="C140"/>
  <c r="L139"/>
  <c r="J139"/>
  <c r="I139"/>
  <c r="H139"/>
  <c r="G139"/>
  <c r="F139"/>
  <c r="E139"/>
  <c r="D139"/>
  <c r="C139"/>
  <c r="L137"/>
  <c r="J137"/>
  <c r="I137"/>
  <c r="H137"/>
  <c r="G137"/>
  <c r="F137"/>
  <c r="E137"/>
  <c r="D137"/>
  <c r="C137"/>
  <c r="L136"/>
  <c r="J136"/>
  <c r="I136"/>
  <c r="H136"/>
  <c r="G136"/>
  <c r="F136"/>
  <c r="E136"/>
  <c r="D136"/>
  <c r="C136"/>
  <c r="L130"/>
  <c r="J130"/>
  <c r="I130"/>
  <c r="H130"/>
  <c r="G130"/>
  <c r="F130"/>
  <c r="E130"/>
  <c r="D130"/>
  <c r="C130"/>
  <c r="L129"/>
  <c r="J129"/>
  <c r="I129"/>
  <c r="H129"/>
  <c r="G129"/>
  <c r="F129"/>
  <c r="E129"/>
  <c r="D129"/>
  <c r="C129"/>
  <c r="L127"/>
  <c r="J127"/>
  <c r="I127"/>
  <c r="H127"/>
  <c r="G127"/>
  <c r="F127"/>
  <c r="E127"/>
  <c r="D127"/>
  <c r="C127"/>
  <c r="L126"/>
  <c r="J126"/>
  <c r="I126"/>
  <c r="H126"/>
  <c r="G126"/>
  <c r="F126"/>
  <c r="E126"/>
  <c r="D126"/>
  <c r="C126"/>
  <c r="L119"/>
  <c r="J119"/>
  <c r="I119"/>
  <c r="H119"/>
  <c r="G119"/>
  <c r="F119"/>
  <c r="E119"/>
  <c r="D119"/>
  <c r="C119"/>
  <c r="L113"/>
  <c r="J113"/>
  <c r="I113"/>
  <c r="H113"/>
  <c r="G113"/>
  <c r="F113"/>
  <c r="E113"/>
  <c r="D113"/>
  <c r="C113"/>
  <c r="L111"/>
  <c r="J111"/>
  <c r="I111"/>
  <c r="H111"/>
  <c r="G111"/>
  <c r="F111"/>
  <c r="E111"/>
  <c r="D111"/>
  <c r="C111"/>
  <c r="L110"/>
  <c r="J110"/>
  <c r="I110"/>
  <c r="H110"/>
  <c r="G110"/>
  <c r="F110"/>
  <c r="E110"/>
  <c r="D110"/>
  <c r="C110"/>
  <c r="L109"/>
  <c r="J109"/>
  <c r="I109"/>
  <c r="H109"/>
  <c r="G109"/>
  <c r="F109"/>
  <c r="E109"/>
  <c r="D109"/>
  <c r="C109"/>
  <c r="L108"/>
  <c r="J108"/>
  <c r="I108"/>
  <c r="H108"/>
  <c r="G108"/>
  <c r="F108"/>
  <c r="E108"/>
  <c r="D108"/>
  <c r="C108"/>
  <c r="L107"/>
  <c r="J107"/>
  <c r="I107"/>
  <c r="H107"/>
  <c r="G107"/>
  <c r="F107"/>
  <c r="E107"/>
  <c r="D107"/>
  <c r="C107"/>
  <c r="L106"/>
  <c r="J106"/>
  <c r="I106"/>
  <c r="H106"/>
  <c r="G106"/>
  <c r="F106"/>
  <c r="E106"/>
  <c r="D106"/>
  <c r="C106"/>
  <c r="L105"/>
  <c r="J105"/>
  <c r="I105"/>
  <c r="H105"/>
  <c r="G105"/>
  <c r="F105"/>
  <c r="E105"/>
  <c r="D105"/>
  <c r="C105"/>
  <c r="L104"/>
  <c r="J104"/>
  <c r="I104"/>
  <c r="H104"/>
  <c r="G104"/>
  <c r="F104"/>
  <c r="E104"/>
  <c r="D104"/>
  <c r="C104"/>
  <c r="L103"/>
  <c r="J103"/>
  <c r="I103"/>
  <c r="H103"/>
  <c r="G103"/>
  <c r="F103"/>
  <c r="E103"/>
  <c r="D103"/>
  <c r="C103"/>
  <c r="L102"/>
  <c r="J102"/>
  <c r="I102"/>
  <c r="H102"/>
  <c r="G102"/>
  <c r="F102"/>
  <c r="E102"/>
  <c r="D102"/>
  <c r="C102"/>
  <c r="L99"/>
  <c r="J99"/>
  <c r="I99"/>
  <c r="H99"/>
  <c r="G99"/>
  <c r="F99"/>
  <c r="E99"/>
  <c r="D99"/>
  <c r="C99"/>
  <c r="L97"/>
  <c r="J97"/>
  <c r="I97"/>
  <c r="H97"/>
  <c r="G97"/>
  <c r="F97"/>
  <c r="E97"/>
  <c r="D97"/>
  <c r="C97"/>
  <c r="L96"/>
  <c r="J96"/>
  <c r="I96"/>
  <c r="H96"/>
  <c r="G96"/>
  <c r="F96"/>
  <c r="E96"/>
  <c r="D96"/>
  <c r="C96"/>
  <c r="L95"/>
  <c r="J95"/>
  <c r="I95"/>
  <c r="H95"/>
  <c r="G95"/>
  <c r="F95"/>
  <c r="E95"/>
  <c r="D95"/>
  <c r="C95"/>
  <c r="L94"/>
  <c r="J94"/>
  <c r="I94"/>
  <c r="H94"/>
  <c r="G94"/>
  <c r="F94"/>
  <c r="E94"/>
  <c r="D94"/>
  <c r="C94"/>
  <c r="L93"/>
  <c r="J93"/>
  <c r="I93"/>
  <c r="H93"/>
  <c r="G93"/>
  <c r="F93"/>
  <c r="E93"/>
  <c r="D93"/>
  <c r="C93"/>
  <c r="L92"/>
  <c r="J92"/>
  <c r="I92"/>
  <c r="H92"/>
  <c r="G92"/>
  <c r="F92"/>
  <c r="E92"/>
  <c r="D92"/>
  <c r="C92"/>
  <c r="L91"/>
  <c r="J91"/>
  <c r="I91"/>
  <c r="H91"/>
  <c r="G91"/>
  <c r="F91"/>
  <c r="E91"/>
  <c r="D91"/>
  <c r="C91"/>
  <c r="L89"/>
  <c r="J89"/>
  <c r="I89"/>
  <c r="H89"/>
  <c r="G89"/>
  <c r="F89"/>
  <c r="E89"/>
  <c r="D89"/>
  <c r="C89"/>
  <c r="L88"/>
  <c r="J88"/>
  <c r="J87"/>
  <c r="J81"/>
  <c r="I88"/>
  <c r="H88"/>
  <c r="H87"/>
  <c r="H81"/>
  <c r="G88"/>
  <c r="F88"/>
  <c r="F87"/>
  <c r="F81"/>
  <c r="E88"/>
  <c r="D88"/>
  <c r="D87"/>
  <c r="D81"/>
  <c r="C88"/>
  <c r="L87"/>
  <c r="L81"/>
  <c r="I87"/>
  <c r="I81"/>
  <c r="G87"/>
  <c r="G81"/>
  <c r="E87"/>
  <c r="E81"/>
  <c r="C87"/>
  <c r="C81"/>
  <c r="C65"/>
  <c r="D55"/>
  <c r="D65"/>
  <c r="C55"/>
  <c r="L48"/>
  <c r="J48"/>
  <c r="I48"/>
  <c r="H48"/>
  <c r="G48"/>
  <c r="F48"/>
  <c r="E48"/>
  <c r="D48"/>
  <c r="C48"/>
  <c r="L41"/>
  <c r="J41"/>
  <c r="I41"/>
  <c r="H41"/>
  <c r="G41"/>
  <c r="F41"/>
  <c r="E41"/>
  <c r="D41"/>
  <c r="C41"/>
  <c r="L37"/>
  <c r="J37"/>
  <c r="I37"/>
  <c r="H37"/>
  <c r="G37"/>
  <c r="F37"/>
  <c r="E37"/>
  <c r="D37"/>
  <c r="C37"/>
  <c r="L36"/>
  <c r="J36"/>
  <c r="I36"/>
  <c r="H36"/>
  <c r="G36"/>
  <c r="F36"/>
  <c r="E36"/>
  <c r="D36"/>
  <c r="C36"/>
  <c r="L35"/>
  <c r="J35"/>
  <c r="I35"/>
  <c r="H35"/>
  <c r="G35"/>
  <c r="F35"/>
  <c r="E35"/>
  <c r="D35"/>
  <c r="L21"/>
  <c r="J21"/>
  <c r="I21"/>
  <c r="H21"/>
  <c r="G21"/>
  <c r="F21"/>
  <c r="E21"/>
  <c r="D21"/>
  <c r="C21"/>
  <c r="J18"/>
  <c r="J20"/>
  <c r="J32"/>
  <c r="J34"/>
  <c r="J38"/>
  <c r="J40"/>
  <c r="J43"/>
  <c r="J52"/>
  <c r="H18"/>
  <c r="H20"/>
  <c r="H32"/>
  <c r="H34"/>
  <c r="H38"/>
  <c r="H40"/>
  <c r="H43"/>
  <c r="H52"/>
  <c r="F18"/>
  <c r="F20"/>
  <c r="F32"/>
  <c r="F34"/>
  <c r="F38"/>
  <c r="F40"/>
  <c r="F43"/>
  <c r="F52"/>
  <c r="D18"/>
  <c r="D20"/>
  <c r="D32"/>
  <c r="D34"/>
  <c r="D38"/>
  <c r="D40"/>
  <c r="D43"/>
  <c r="D52"/>
  <c r="L10"/>
  <c r="L18"/>
  <c r="L20"/>
  <c r="L32"/>
  <c r="L34"/>
  <c r="L38"/>
  <c r="L40"/>
  <c r="L43"/>
  <c r="L52"/>
  <c r="J10"/>
  <c r="I10"/>
  <c r="I18"/>
  <c r="I20"/>
  <c r="I32"/>
  <c r="I34"/>
  <c r="I38"/>
  <c r="I40"/>
  <c r="I43"/>
  <c r="I52"/>
  <c r="H10"/>
  <c r="G10"/>
  <c r="G18"/>
  <c r="G20"/>
  <c r="G32"/>
  <c r="G34"/>
  <c r="G38"/>
  <c r="G40"/>
  <c r="G43"/>
  <c r="G52"/>
  <c r="F10"/>
  <c r="E10"/>
  <c r="E18"/>
  <c r="E20"/>
  <c r="E32"/>
  <c r="E34"/>
  <c r="E38"/>
  <c r="E40"/>
  <c r="E43"/>
  <c r="E52"/>
  <c r="D10"/>
  <c r="C10"/>
  <c r="C18"/>
  <c r="C20"/>
  <c r="C32"/>
  <c r="C34"/>
  <c r="C38"/>
  <c r="C40"/>
  <c r="C43"/>
  <c r="C52"/>
  <c r="A9"/>
  <c r="A10"/>
  <c r="A11"/>
  <c r="A12"/>
  <c r="A13"/>
  <c r="A14"/>
  <c r="A15"/>
  <c r="A16"/>
  <c r="A17"/>
  <c r="A18"/>
  <c r="A19"/>
  <c r="A20"/>
  <c r="A21"/>
  <c r="A22"/>
  <c r="A23"/>
  <c r="A24"/>
  <c r="A25"/>
  <c r="A26"/>
  <c r="A27"/>
  <c r="A28"/>
  <c r="A29"/>
  <c r="A30"/>
  <c r="A31"/>
  <c r="A32"/>
  <c r="A33"/>
  <c r="A34"/>
  <c r="A35"/>
  <c r="A36"/>
  <c r="A37"/>
  <c r="A38"/>
  <c r="A39"/>
  <c r="A40"/>
  <c r="A41"/>
  <c r="A43"/>
  <c r="A46"/>
  <c r="A47"/>
  <c r="A48"/>
  <c r="A49"/>
  <c r="A50"/>
  <c r="A52"/>
  <c r="D12" i="2"/>
  <c r="F12"/>
  <c r="H12"/>
  <c r="J12"/>
  <c r="D19"/>
  <c r="F19"/>
  <c r="H19"/>
  <c r="J19"/>
  <c r="C35" i="5"/>
  <c r="G35"/>
  <c r="L35"/>
  <c r="C12" i="2"/>
  <c r="C27"/>
  <c r="E12"/>
  <c r="E27"/>
  <c r="G12"/>
  <c r="G27"/>
  <c r="I12"/>
  <c r="I27"/>
  <c r="L12"/>
  <c r="L27"/>
  <c r="C19"/>
  <c r="C28"/>
  <c r="E19"/>
  <c r="E28"/>
  <c r="G19"/>
  <c r="G28"/>
  <c r="I19"/>
  <c r="I28"/>
  <c r="L19"/>
  <c r="L28"/>
  <c r="D27"/>
  <c r="F27"/>
  <c r="H27"/>
  <c r="J27"/>
  <c r="D28"/>
  <c r="F28"/>
  <c r="H28"/>
  <c r="J28"/>
  <c r="E55" i="1"/>
  <c r="I30" i="2"/>
  <c r="I32"/>
  <c r="E30"/>
  <c r="E32"/>
  <c r="C30"/>
  <c r="C32"/>
  <c r="J30"/>
  <c r="J32"/>
  <c r="G30"/>
  <c r="G32"/>
  <c r="H30"/>
  <c r="H32"/>
  <c r="D30"/>
  <c r="D32"/>
  <c r="F30"/>
  <c r="F32"/>
  <c r="L30"/>
  <c r="L32"/>
  <c r="E65" i="1"/>
  <c r="F55"/>
  <c r="F65"/>
  <c r="G55"/>
  <c r="G65"/>
  <c r="H55"/>
  <c r="H65"/>
  <c r="I55"/>
  <c r="K55"/>
  <c r="K65"/>
  <c r="I65"/>
  <c r="J55"/>
  <c r="J65"/>
  <c r="L55"/>
  <c r="L65"/>
</calcChain>
</file>

<file path=xl/sharedStrings.xml><?xml version="1.0" encoding="utf-8"?>
<sst xmlns="http://schemas.openxmlformats.org/spreadsheetml/2006/main" count="499" uniqueCount="298">
  <si>
    <t/>
  </si>
  <si>
    <t>Basel III Capital Composition</t>
  </si>
  <si>
    <t>B</t>
  </si>
  <si>
    <t>C</t>
  </si>
  <si>
    <t>D</t>
  </si>
  <si>
    <t>E</t>
  </si>
  <si>
    <t>F</t>
  </si>
  <si>
    <t>G</t>
  </si>
  <si>
    <t>H</t>
  </si>
  <si>
    <t>I</t>
  </si>
  <si>
    <t>J</t>
  </si>
  <si>
    <t>K</t>
  </si>
  <si>
    <t>$ Millions</t>
  </si>
  <si>
    <t>Actual</t>
  </si>
  <si>
    <t>Projected</t>
  </si>
  <si>
    <t>Q3 2012</t>
  </si>
  <si>
    <t>Q4 2012</t>
  </si>
  <si>
    <t>Q4 2013</t>
  </si>
  <si>
    <t>Q4 2014</t>
  </si>
  <si>
    <t>Basel III Tier 1 Common</t>
  </si>
  <si>
    <t>Common Stock and Related Surplus (Net of Treasury Stock)</t>
  </si>
  <si>
    <r>
      <rPr>
        <sz val="11"/>
        <rFont val="Calibri"/>
        <family val="2"/>
      </rPr>
      <t>Retained Earnings</t>
    </r>
    <r>
      <rPr>
        <b/>
        <sz val="11"/>
        <rFont val="Calibri"/>
        <family val="2"/>
      </rPr>
      <t xml:space="preserve"> </t>
    </r>
    <r>
      <rPr>
        <sz val="11"/>
        <rFont val="Calibri"/>
        <family val="2"/>
      </rPr>
      <t>(dividends only and not share repurchases)</t>
    </r>
  </si>
  <si>
    <t>Accumulated Other Comprehensive Income</t>
  </si>
  <si>
    <t>Unrealized Gains and Losses on Available-for-Sale Items</t>
  </si>
  <si>
    <t>Gains and Losses on Derivatives Held as Cash Flow Hedges</t>
  </si>
  <si>
    <t>Gains and Losses Resulting from Converting Foreign Currency Subsidiaries to the Parent Currency (If Applicable)</t>
  </si>
  <si>
    <t>Actuarial Reserve (If Applicable)</t>
  </si>
  <si>
    <t>Unrealized Gains and Losses from a Foreign Currency Hedge of a Net Investment in a Foreign Operation (If Applicable)</t>
  </si>
  <si>
    <t>All Other Reserves (If Applicable)</t>
  </si>
  <si>
    <t>Other Equity Capital Components (Including Unearned Employee Stock Ownership Program Shares)</t>
  </si>
  <si>
    <t>Total Tier 1 Common attributable to Parent Company Common Shareholders</t>
  </si>
  <si>
    <t>Minority Interest Included in Tier 1 Common</t>
  </si>
  <si>
    <t>Total Group Tier 1 Common Prior to Regulatory Adjustments</t>
  </si>
  <si>
    <t>Deductions</t>
  </si>
  <si>
    <t>Goodwill, Net of Related Deferred Tax Liability</t>
  </si>
  <si>
    <t>Intangibles Other than Mortgage Servicing Rights, Net of Related Deferred Tax Liability</t>
  </si>
  <si>
    <t>Deferred Tax Assets (Excluding Temporary Differences Only), Net of Related Deferred Tax Liabilities</t>
  </si>
  <si>
    <r>
      <t>Investments in Own Share</t>
    </r>
    <r>
      <rPr>
        <sz val="11"/>
        <rFont val="Calibri"/>
        <family val="2"/>
      </rPr>
      <t>s (Excluding Treasury Stock)</t>
    </r>
  </si>
  <si>
    <t>Reciprocal Cross Holdings in Common Equity</t>
  </si>
  <si>
    <t>Shortfall of Provisions to Expected Losses</t>
  </si>
  <si>
    <t>Cash Flow Hedge Reserve (If Gain, Report as Positive; If Loss, Report as Negative)</t>
  </si>
  <si>
    <t>Cumulative G/L Due to Changes in Own Credit Risk on Fair Valued Liabilities (If Gain, Report as Positive; If Loss, Report as Negative)</t>
  </si>
  <si>
    <t>Defined Benefit Pension Fund Assets</t>
  </si>
  <si>
    <t>Securitization Gain on Sale</t>
  </si>
  <si>
    <t>Total Tier 1 Common After Deductions Above</t>
  </si>
  <si>
    <r>
      <t>Insignificant Investments in the Common Share of Unconsolidated Financial Entities That Exceed 10% of Tier 1 Common (line 25)</t>
    </r>
    <r>
      <rPr>
        <vertAlign val="superscript"/>
        <sz val="11"/>
        <rFont val="Calibri"/>
        <family val="2"/>
      </rPr>
      <t>1</t>
    </r>
  </si>
  <si>
    <t>Total Tier 1 Common After the Regulatory Adjustments Above</t>
  </si>
  <si>
    <t>Significant Investments in the Common Stock of Financial Entities (Amount Above 10% Threshold)</t>
  </si>
  <si>
    <t>Mortgage Servicing Rights (Amount Above 10% Threshold)</t>
  </si>
  <si>
    <t>Deferred Tax Assets Arising from Temporary Differences (Amount Above 10% Threshold)</t>
  </si>
  <si>
    <t xml:space="preserve">Total Common Equity Tier 1 Capital After the Regulatory Adjustments Above </t>
  </si>
  <si>
    <t>Regulatory Adjustments to be Applied to Common Equity Tier 1 Due to Insufficient Additional Tier 1 to Cover Deductions</t>
  </si>
  <si>
    <t>Amount Exceeding the 15% Threshold</t>
  </si>
  <si>
    <t>Tier 1 Common</t>
  </si>
  <si>
    <t>Basel III Tier 1 Capital</t>
  </si>
  <si>
    <t>Non-common Tier 1 Capital Instruments</t>
  </si>
  <si>
    <t>Minority Interest Included in Tier 1 Capital</t>
  </si>
  <si>
    <t>Regulatory Adjustments to be Deducted from Additional Tier 1 Capital</t>
  </si>
  <si>
    <t>Tier 2 Regulatory Adjustments Which have to be Deducted from Additional Tier 1 Capital</t>
  </si>
  <si>
    <t>Tier 1 Capital</t>
  </si>
  <si>
    <t>Periodic Changes in Common Stock</t>
  </si>
  <si>
    <t xml:space="preserve">          Issuance of common stock (including conversion to common stock)</t>
  </si>
  <si>
    <t xml:space="preserve">          Repurchases of common stock</t>
  </si>
  <si>
    <t>Periodic Changes in Retained Earnings</t>
  </si>
  <si>
    <t xml:space="preserve">          Net income (loss) attributable to bank holding company</t>
  </si>
  <si>
    <t xml:space="preserve">          Cash dividends declared on preferred stock</t>
  </si>
  <si>
    <t xml:space="preserve">          Cash dividends declared on common stock</t>
  </si>
  <si>
    <r>
      <rPr>
        <b/>
        <sz val="11"/>
        <color indexed="10"/>
        <rFont val="Calibri"/>
        <family val="2"/>
      </rPr>
      <t>Data Validation Check</t>
    </r>
    <r>
      <rPr>
        <sz val="11"/>
        <color indexed="10"/>
        <rFont val="Calibri"/>
        <family val="2"/>
      </rPr>
      <t xml:space="preserve"> (The following cells provide checks for consistency of the projected schedules)</t>
    </r>
  </si>
  <si>
    <t>Validation Check Within the Worksheet -- Up to 2019 (Auto-populated/No Input Required)</t>
  </si>
  <si>
    <t>Does Line 42= Line 1 for Common Stock and Related Surplus?</t>
  </si>
  <si>
    <t>Differences in Reporting from the Y-14A Summary Schedule -- Up to 2014 (Please ensure that the logic applies.  If not, please explain why in the Explanations Memorandum Box before submitting the completed schedule)</t>
  </si>
  <si>
    <t>Explanations Memorandum Box</t>
  </si>
  <si>
    <t>Line 1, "Common Stock and Related Surplus" = "Common Stock (Par Value)" (MDRM No. bhck3230) + "Surplus (Exclude All Surplus Related to Preferred Stock)" (MDRM No. bhck3240) of Balance Sheet Worksheet (FR Y-14A Summary Schedule)</t>
  </si>
  <si>
    <t>Line 2, "Retained Earnings" = "Retained Earnings" (MDRM No. bhck3247) of Balance Sheet Worksheet (FR Y-14A Summary Schedule)</t>
  </si>
  <si>
    <t>Line 3, "AOCI" = "Accumulated Other Comprehensive Income (AOCI)" (MDRM No. bhckb530) of Balance Sheet Worksheet (FR Y-14A Summary Schedule)</t>
  </si>
  <si>
    <t>Line 10, "Other Equity Capital Components" = "Other Equity Capital Components" (MDRM No. bhcka130) of Balance Sheet Worksheet (FR Y-14A Summary Schedule)</t>
  </si>
  <si>
    <t>The sums of Line 1 and Line 10 must be equal under both the BHC and Supervisory Baseline Scenarios</t>
  </si>
  <si>
    <t>Line 43, "Issuance of common stock" = "Total issuance of common stock" of Capital Worksheet (FR Y-14A Summary Schedule)</t>
  </si>
  <si>
    <t>Line 44, "Repurchases of common stock" = "Total share repurchases" of Capital Worksheet (FR Y-14A Summary Schedule)</t>
  </si>
  <si>
    <t>Line 45, "Net income (loss) attributable to bank holding company" = "Net income (loss) attributable to bank holding company" (MDRM No. bhct4340) of Capital Worksheet (FR Y-14A Summary Schedule)</t>
  </si>
  <si>
    <t>Line 46, "Cash dividends declared on preferred stock" = "Cash dividends declared on preferred stock" (MDRM No. bhck4598) of Capital Worksheet (FR Y-14A Summary Schedule)</t>
  </si>
  <si>
    <t>Line 47, "Cash dividends declared on common stock" = "Cash dividends declared on common stock" (MDRM No. bhck4460) of Capital Worksheet (FR Y-14A Summary Schedule)</t>
  </si>
  <si>
    <t>Data Completeness Check</t>
  </si>
  <si>
    <t>If "No", please complete all non shaded cells until all cells to the right say "Yes." Do not leave cells blank; enter "0" if not applicable.</t>
  </si>
  <si>
    <t>Footnotes:</t>
  </si>
  <si>
    <r>
      <rPr>
        <vertAlign val="superscript"/>
        <sz val="11"/>
        <color indexed="8"/>
        <rFont val="Calibri"/>
        <family val="2"/>
      </rPr>
      <t xml:space="preserve">1 </t>
    </r>
    <r>
      <rPr>
        <sz val="11"/>
        <color theme="1"/>
        <rFont val="Calibri"/>
        <family val="2"/>
        <scheme val="minor"/>
      </rPr>
      <t xml:space="preserve">Investments in the capital of financial entities where the bank does not own more than 10% of the issued common share capital. </t>
    </r>
  </si>
  <si>
    <t>Data validation</t>
  </si>
  <si>
    <t>Basel III Capital Summary Submission Cover Sheet</t>
  </si>
  <si>
    <t>Please ensure that the data submitted in this Summary Template match what was submitted in other data templates.</t>
  </si>
  <si>
    <t>Please do not change the structure of this workbook.</t>
  </si>
  <si>
    <t>Please note that unlike Call Report reporting, all actual and projected income statement figures should be reported on a quarterly basis, and not on a cumulative basis.</t>
  </si>
  <si>
    <t>Source:</t>
  </si>
  <si>
    <t>Bank</t>
  </si>
  <si>
    <t>Submission Date (MM/DD/YYYY):</t>
  </si>
  <si>
    <t>When Received:</t>
  </si>
  <si>
    <t>Please indicate the scenario associated with this submission using the following drop-down menu:</t>
  </si>
  <si>
    <t>Baseline</t>
  </si>
  <si>
    <t>Briefly describe the scenario below:</t>
  </si>
  <si>
    <t>Adverse</t>
  </si>
  <si>
    <t>Severely Adverse</t>
  </si>
  <si>
    <t>Bank Additional Scenario 1</t>
  </si>
  <si>
    <t>Bank Additional Scenario 2</t>
  </si>
  <si>
    <t>Bank Additional Scenario 3</t>
  </si>
  <si>
    <t>Bank Additional Scenario 4</t>
  </si>
  <si>
    <t>Bank Additional Scenario 5</t>
  </si>
  <si>
    <t>Bank Additional Scenario 6</t>
  </si>
  <si>
    <t>Bank Additional Scenario 7</t>
  </si>
  <si>
    <t>Bank Additional Scenario 8</t>
  </si>
  <si>
    <t>Bank Additional Scenario 9</t>
  </si>
  <si>
    <t>Bank Additional Scenario 10</t>
  </si>
  <si>
    <t>Basel III "Exception Bucket" Calculator</t>
  </si>
  <si>
    <r>
      <t>Significant investments in the capital of unconsolidated financial entities</t>
    </r>
    <r>
      <rPr>
        <b/>
        <vertAlign val="superscript"/>
        <sz val="12"/>
        <rFont val="Calibri"/>
        <family val="2"/>
      </rPr>
      <t>1</t>
    </r>
  </si>
  <si>
    <t>Gross holdings of common stock</t>
  </si>
  <si>
    <t>Permitted offsetting short positions in relation to the specific gross holdings included above</t>
  </si>
  <si>
    <t>Holdings of common stock net of short positions</t>
  </si>
  <si>
    <t>Common Equity Tier 1 capital after all regulatory adjustments except significant investments in financials, MSRs and DTA temporary difference</t>
  </si>
  <si>
    <t>Amount to be deducted from Common Equity Tier 1 capital as a result of application of 10% cap</t>
  </si>
  <si>
    <t>Mortgage servicing rights</t>
  </si>
  <si>
    <t>Total mortgage servicing rights classified as intangible</t>
  </si>
  <si>
    <t>Associated deferred tax liability which would be extinguished if the intangible becomes impaired or derecognized under the relevant accounting standards</t>
  </si>
  <si>
    <t>Mortgage servicing rights net of related tax liability</t>
  </si>
  <si>
    <t>Common Equity Tier 1 after all regulatory adjustments except significant investments in financials, MSRs and DTA temporary difference</t>
  </si>
  <si>
    <t>Deferred tax assets due to temporary differences</t>
  </si>
  <si>
    <t>Net deferred tax assets due to temporary differences</t>
  </si>
  <si>
    <t>Common Equity Tier 1 capital after all regulatory adjustments except significant investments in financials, MSRs and DTA temporary differences</t>
  </si>
  <si>
    <t>Aggregate of items subject to the 15% limit (significant investments in financial institutions, mortgage servicing rights and DTAs that arise from temporary differences)</t>
  </si>
  <si>
    <t>Significant investments in the common equity of financial entities not deducted as part of the 10% cap</t>
  </si>
  <si>
    <t>Mortgage servicing rights not deducted as part of the 10% cap</t>
  </si>
  <si>
    <t>Deferred tax assets due to temporary differences not deducted as part of the 10% cap</t>
  </si>
  <si>
    <t>Sum of significant investments in financials, mortgage servicing rights and DTA temporary differences not deducted as a result of the 10% cap</t>
  </si>
  <si>
    <t>Deduction from Common Equity Tier 1 capital in respect of amounts above the 15% cap</t>
  </si>
  <si>
    <r>
      <rPr>
        <vertAlign val="superscript"/>
        <sz val="11"/>
        <color indexed="8"/>
        <rFont val="Calibri"/>
        <family val="2"/>
      </rPr>
      <t xml:space="preserve">1 </t>
    </r>
    <r>
      <rPr>
        <sz val="11"/>
        <color theme="1"/>
        <rFont val="Calibri"/>
        <family val="2"/>
        <scheme val="minor"/>
      </rPr>
      <t>Significant investments in the capital of unconsolidated banking, financial and insurance entities (i.e. where the bank owns more than 10% of the issued common share capital or where the entity is an affiliate), excluding amounts held for underwriting purposes only if held for 5 working days or less.</t>
    </r>
  </si>
  <si>
    <r>
      <rPr>
        <vertAlign val="superscript"/>
        <sz val="11"/>
        <color indexed="8"/>
        <rFont val="Calibri"/>
        <family val="2"/>
      </rPr>
      <t xml:space="preserve">2 </t>
    </r>
    <r>
      <rPr>
        <sz val="11"/>
        <color theme="1"/>
        <rFont val="Calibri"/>
        <family val="2"/>
        <scheme val="minor"/>
      </rPr>
      <t xml:space="preserve">For BHCs participating in the Basel Committee on Bank Supervision's Basel III Implementation Monitoring exercise, this column provides the corresponding tab name and cells. References are made according to the September 2011 version of "Instructions for Basel III Implementation Monitoring."  </t>
    </r>
  </si>
  <si>
    <r>
      <t>Basel III Risk-weighted Assets</t>
    </r>
    <r>
      <rPr>
        <b/>
        <vertAlign val="superscript"/>
        <sz val="12"/>
        <rFont val="Calibri"/>
        <family val="2"/>
      </rPr>
      <t>1, 2</t>
    </r>
  </si>
  <si>
    <t>Credit risk (Including CCR and non-trading credit risk), with 1.06 scaling factor</t>
  </si>
  <si>
    <t>Corporate</t>
  </si>
  <si>
    <t>Counterparty Credit Risk Exposures  (not including CVA charges or charges to CCPs)</t>
  </si>
  <si>
    <t xml:space="preserve">Other Exposures  </t>
  </si>
  <si>
    <t>Sovereign</t>
  </si>
  <si>
    <t>Retail</t>
  </si>
  <si>
    <t>Equity</t>
  </si>
  <si>
    <t>Securitization</t>
  </si>
  <si>
    <t>Trading Book Counterparty Credit Risk Exposures (if not included in above)</t>
  </si>
  <si>
    <t>CVA Capital Charge (Risk-Weighted Asset Equivalent)</t>
  </si>
  <si>
    <t>Advanced CVA</t>
  </si>
  <si>
    <t>Unstressed VaR with multipliers</t>
  </si>
  <si>
    <t>Stressed VaR with multipliers</t>
  </si>
  <si>
    <t>Standardized CVA</t>
  </si>
  <si>
    <t>Other Credit Risk</t>
  </si>
  <si>
    <t>Total Credit RWA</t>
  </si>
  <si>
    <t>Market risk</t>
  </si>
  <si>
    <t>Standardized Specific Risk (excluding securitization and correlation)</t>
  </si>
  <si>
    <t>VaR with multiplier</t>
  </si>
  <si>
    <t>Stressed VaR with multiplier</t>
  </si>
  <si>
    <t>Incremental Risk Charge (IRC)</t>
  </si>
  <si>
    <r>
      <t>Correlation Trading</t>
    </r>
    <r>
      <rPr>
        <vertAlign val="superscript"/>
        <sz val="11"/>
        <rFont val="Calibri"/>
        <family val="2"/>
      </rPr>
      <t>3</t>
    </r>
  </si>
  <si>
    <t>Comprehensive Risk Measurement (CRM), Before Application of Floor</t>
  </si>
  <si>
    <t>Standardized Measurement Method (100%) for Exposures Subject to the CRM</t>
  </si>
  <si>
    <t>CRM Floor Based on 100% of Standardized - Net Long</t>
  </si>
  <si>
    <t>CRM Floor Based on 100% of Standardized - Net Short</t>
  </si>
  <si>
    <t>Standardized Measurement Method for Exposures Not Subject to CRM</t>
  </si>
  <si>
    <t>Net Long</t>
  </si>
  <si>
    <t>Net Short</t>
  </si>
  <si>
    <r>
      <t>Securitization Non-correlation</t>
    </r>
    <r>
      <rPr>
        <vertAlign val="superscript"/>
        <sz val="11"/>
        <rFont val="Calibri"/>
        <family val="2"/>
      </rPr>
      <t>3, 4</t>
    </r>
  </si>
  <si>
    <t>Other Market Risk</t>
  </si>
  <si>
    <t>Total Market RWA</t>
  </si>
  <si>
    <t>Other</t>
  </si>
  <si>
    <t>Other Pillar 1 Capital Requirements</t>
  </si>
  <si>
    <t>Operational Risk</t>
  </si>
  <si>
    <t>Change in Risk-Weighted Assets Due to Impact of Basel III Definition of Capital</t>
  </si>
  <si>
    <t>Total Risk-weighted Assets</t>
  </si>
  <si>
    <r>
      <rPr>
        <vertAlign val="superscript"/>
        <sz val="11"/>
        <color indexed="8"/>
        <rFont val="Calibri"/>
        <family val="2"/>
      </rPr>
      <t xml:space="preserve">1 </t>
    </r>
    <r>
      <rPr>
        <sz val="11"/>
        <color theme="1"/>
        <rFont val="Calibri"/>
        <family val="2"/>
        <scheme val="minor"/>
      </rPr>
      <t>Amounts calculated as capital requirements should be converted to risk-weighted assets by multiplying by 12.5.</t>
    </r>
  </si>
  <si>
    <r>
      <rPr>
        <vertAlign val="superscript"/>
        <sz val="11"/>
        <color indexed="8"/>
        <rFont val="Calibri"/>
        <family val="2"/>
      </rPr>
      <t xml:space="preserve">2 </t>
    </r>
    <r>
      <rPr>
        <sz val="11"/>
        <color theme="1"/>
        <rFont val="Calibri"/>
        <family val="2"/>
        <scheme val="minor"/>
      </rPr>
      <t>Any assets deducted from capital should not be included in risk-weighted assets.</t>
    </r>
  </si>
  <si>
    <r>
      <rPr>
        <vertAlign val="superscript"/>
        <sz val="11"/>
        <color indexed="8"/>
        <rFont val="Calibri"/>
        <family val="2"/>
      </rPr>
      <t xml:space="preserve">3 </t>
    </r>
    <r>
      <rPr>
        <sz val="11"/>
        <color theme="1"/>
        <rFont val="Calibri"/>
        <family val="2"/>
        <scheme val="minor"/>
      </rPr>
      <t>For credit derivatives, the exposure basis to be risk weighted should be the mark-to-market of the underlying, consistent with the last round of QIS instructions.</t>
    </r>
  </si>
  <si>
    <r>
      <rPr>
        <vertAlign val="superscript"/>
        <sz val="11"/>
        <color indexed="8"/>
        <rFont val="Calibri"/>
        <family val="2"/>
      </rPr>
      <t xml:space="preserve">4  </t>
    </r>
    <r>
      <rPr>
        <sz val="11"/>
        <color theme="1"/>
        <rFont val="Calibri"/>
        <family val="2"/>
        <scheme val="minor"/>
      </rPr>
      <t xml:space="preserve">In accordance with </t>
    </r>
    <r>
      <rPr>
        <i/>
        <sz val="11"/>
        <color indexed="8"/>
        <rFont val="Calibri"/>
        <family val="2"/>
      </rPr>
      <t xml:space="preserve">Revisions to the Basel II market risk framework issued by the Basel Committee (updated as of 31 December 2010), </t>
    </r>
    <r>
      <rPr>
        <sz val="11"/>
        <color theme="1"/>
        <rFont val="Calibri"/>
        <family val="2"/>
        <scheme val="minor"/>
      </rPr>
      <t xml:space="preserve">during a transitional period until December 31, 2013, the charge for securitization non-correlation is the larger of the net long and net short positions. Afterward, the charge is the sum of net long and net short positions. </t>
    </r>
  </si>
  <si>
    <t>Only firms that are NOT mandatory Basel II or opt-in Basel II have the option to use this simplified RWA schedule</t>
  </si>
  <si>
    <t>Credit risk (Including CCR and non-trading credit risk), with 1.06 scaling factor if applicable</t>
  </si>
  <si>
    <t>Counterparty Credit RWA</t>
  </si>
  <si>
    <t>Credit RWAs excluding Counterparty Credit RWAs</t>
  </si>
  <si>
    <t>Basel III Leverage Exposures (quarterly averages)</t>
  </si>
  <si>
    <t>On-Balance Sheet Derivatives, Basel II Netting</t>
  </si>
  <si>
    <t>Derivatives, Potential Future Exposure Applying Basel II Netting</t>
  </si>
  <si>
    <t>On-Balance Sheet Securities Financing Transactions, Basel II Netting</t>
  </si>
  <si>
    <t>Other On-Balance Sheet Items, Gross Value (Excluding Derivatives and Securities Financing Transactions)</t>
  </si>
  <si>
    <t>Off-Balance Sheet Items (excluding derivatives)</t>
  </si>
  <si>
    <t>Of Which: Unconditionally Cancellable Commitments eligible for 10% CCF</t>
  </si>
  <si>
    <t>Of Which: All Other</t>
  </si>
  <si>
    <t>Amounts Deducted from Tier 1 Capital (Report as Negative)</t>
  </si>
  <si>
    <t>Total Exposures for Basel III Leverage Exposure</t>
  </si>
  <si>
    <t>Basel III Planned Actions</t>
  </si>
  <si>
    <t>A</t>
  </si>
  <si>
    <t>L</t>
  </si>
  <si>
    <t>M</t>
  </si>
  <si>
    <t>N</t>
  </si>
  <si>
    <t>O</t>
  </si>
  <si>
    <t>P</t>
  </si>
  <si>
    <t>Q</t>
  </si>
  <si>
    <t>R</t>
  </si>
  <si>
    <t>S</t>
  </si>
  <si>
    <t>T</t>
  </si>
  <si>
    <t>U</t>
  </si>
  <si>
    <t>V</t>
  </si>
  <si>
    <t>W</t>
  </si>
  <si>
    <t>X</t>
  </si>
  <si>
    <t>Y</t>
  </si>
  <si>
    <t>Z</t>
  </si>
  <si>
    <t>AA</t>
  </si>
  <si>
    <t>AB</t>
  </si>
  <si>
    <t>AC</t>
  </si>
  <si>
    <t>AD</t>
  </si>
  <si>
    <t>AE</t>
  </si>
  <si>
    <t>AF</t>
  </si>
  <si>
    <t>AG</t>
  </si>
  <si>
    <t>AH</t>
  </si>
  <si>
    <t>AI</t>
  </si>
  <si>
    <t>AJ</t>
  </si>
  <si>
    <t>AK</t>
  </si>
  <si>
    <t>AL</t>
  </si>
  <si>
    <t>AM</t>
  </si>
  <si>
    <t>AN</t>
  </si>
  <si>
    <t>AO</t>
  </si>
  <si>
    <t>AP</t>
  </si>
  <si>
    <t>AQ</t>
  </si>
  <si>
    <t>AR</t>
  </si>
  <si>
    <t>AS</t>
  </si>
  <si>
    <t>AT</t>
  </si>
  <si>
    <t>AU</t>
  </si>
  <si>
    <t>AV</t>
  </si>
  <si>
    <t>AW</t>
  </si>
  <si>
    <t>AX</t>
  </si>
  <si>
    <t>AY</t>
  </si>
  <si>
    <t>Action #</t>
  </si>
  <si>
    <t>Description</t>
  </si>
  <si>
    <t>Action Type</t>
  </si>
  <si>
    <t>Exposure Type</t>
  </si>
  <si>
    <t>RWA Type</t>
  </si>
  <si>
    <t>Total</t>
  </si>
  <si>
    <t>Confirm detailed description of action  provided in separate attachment</t>
  </si>
  <si>
    <t>Tier 1</t>
  </si>
  <si>
    <t>RWA</t>
  </si>
  <si>
    <t>Leverage Exposure</t>
  </si>
  <si>
    <t>Balance Sheet Impact</t>
  </si>
  <si>
    <t>Total impact of planned actions</t>
  </si>
  <si>
    <t>Reported changes from prior period</t>
  </si>
  <si>
    <t>Basel III Balance Sheet</t>
  </si>
  <si>
    <t>Assets</t>
  </si>
  <si>
    <t>Held to Maturity (HTM) Securities</t>
  </si>
  <si>
    <t>Available for Sale (AFS) Securities</t>
  </si>
  <si>
    <t xml:space="preserve">Loans and Leases (Held for Investment and Held for Sale), Net of Unearned Income and Allowance for Loan and Lease Losses </t>
  </si>
  <si>
    <t>Trading Assets</t>
  </si>
  <si>
    <t>Total Intangible Assets</t>
  </si>
  <si>
    <t>Other Assets</t>
  </si>
  <si>
    <t>Total Assets</t>
  </si>
  <si>
    <t>Total Risk-weighted Assets/Total Assets</t>
  </si>
  <si>
    <t>Liabilities</t>
  </si>
  <si>
    <t>Deposits</t>
  </si>
  <si>
    <t>Trading Liabilities</t>
  </si>
  <si>
    <t>Subordinated Notes Payable to Unconsolidated Trusts Issuing TruPS and TruPS Issued by Consolidated Special Purpose Entities</t>
  </si>
  <si>
    <t>Other Liabilities</t>
  </si>
  <si>
    <t>Total Liabilities</t>
  </si>
  <si>
    <t>Total Equity Capital</t>
  </si>
  <si>
    <t>Data Validation Check (The following cells provide checks for consistency of the projected schedules)</t>
  </si>
  <si>
    <t>If "Check", please correct Lines 1 to 7 where applicable until "Ok" appears.</t>
  </si>
  <si>
    <t>If "Check", please correct Lines 9 to 13 where applicable until "Ok" appears.</t>
  </si>
  <si>
    <t>If "Check", please correct Lines 1 to 14 where applicable until "Ok" appears.</t>
  </si>
  <si>
    <t>Line 7 = "Total Assets” (MDRM No. bhck2170) of Balance Sheet Worksheet (FR Y-14A Summary Schedule)</t>
  </si>
  <si>
    <t>Line 13 = "Total Liabilities” (MDRM No. bhck2948) of Balance Sheet Worksheet (FR Y-14A Summary Schedule)</t>
  </si>
  <si>
    <t>Line 14 = "Total Equity Capital” (MDRM No. bhckg105) of Balance Sheet Worksheet (FR Y-14A Summary Schedule)</t>
  </si>
  <si>
    <t>XYZ</t>
  </si>
  <si>
    <t>Planning Horizon Year 1:</t>
  </si>
  <si>
    <t>(Enter  appropriate year)</t>
  </si>
  <si>
    <t>Planning Horizon Year 2:</t>
  </si>
  <si>
    <t>(Enter date)</t>
  </si>
  <si>
    <t>#####</t>
  </si>
  <si>
    <t>Current Year:</t>
  </si>
  <si>
    <t>AZ</t>
  </si>
  <si>
    <t>BA</t>
  </si>
  <si>
    <t>BB</t>
  </si>
  <si>
    <t>BC</t>
  </si>
  <si>
    <t>BD</t>
  </si>
  <si>
    <t>Q1 2013</t>
  </si>
  <si>
    <t>Q2 2013</t>
  </si>
  <si>
    <t>Q3 2013</t>
  </si>
  <si>
    <t>Q1 2014</t>
  </si>
  <si>
    <t>Q2 2014</t>
  </si>
  <si>
    <t>Q3 2014</t>
  </si>
  <si>
    <t>BE</t>
  </si>
  <si>
    <t>BF</t>
  </si>
  <si>
    <t>BG</t>
  </si>
  <si>
    <t>BH</t>
  </si>
  <si>
    <t>BI</t>
  </si>
  <si>
    <t>Dodd-Frank Act Annual Stress Test Reporting Template for Covered Banks with Total Consolidated Assets of $50 Billion or More</t>
  </si>
  <si>
    <t xml:space="preserve">All Covered Banks are expected to complete a version of the Summary template for each required scenario - Baseline, Adverse, and Severely Adverse. </t>
  </si>
  <si>
    <r>
      <rPr>
        <sz val="11"/>
        <rFont val="Calibri"/>
        <family val="2"/>
      </rPr>
      <t>Any questions should be directed to</t>
    </r>
    <r>
      <rPr>
        <sz val="11"/>
        <color indexed="60"/>
        <rFont val="Calibri"/>
        <family val="2"/>
      </rPr>
      <t xml:space="preserve"> </t>
    </r>
    <r>
      <rPr>
        <b/>
        <sz val="12"/>
        <color indexed="10"/>
        <rFont val="Calibri"/>
        <family val="2"/>
      </rPr>
      <t>XXXXX@fdic.gov</t>
    </r>
    <r>
      <rPr>
        <sz val="11"/>
        <color indexed="60"/>
        <rFont val="Calibri"/>
        <family val="2"/>
      </rPr>
      <t>.</t>
    </r>
  </si>
  <si>
    <t>Covered Banks should complete all relevant cells in the corresponding worksheets, including this cover page.  Covered Banks should not complete any shaded cells.</t>
  </si>
  <si>
    <t>Bank Name:</t>
  </si>
  <si>
    <r>
      <rPr>
        <vertAlign val="superscript"/>
        <sz val="11"/>
        <color indexed="8"/>
        <rFont val="Calibri"/>
        <family val="2"/>
      </rPr>
      <t xml:space="preserve">2 </t>
    </r>
    <r>
      <rPr>
        <sz val="11"/>
        <color theme="1"/>
        <rFont val="Calibri"/>
        <family val="2"/>
        <scheme val="minor"/>
      </rPr>
      <t>For Covered Banks participating in the Basel Committee on Bank Supervision's Basel III Implementation Monitoring exercise, this column provides the corresponding tab name and cells. References are made according to the September 2011 version of "Instructions for Basel III Implementation Monitoring."</t>
    </r>
  </si>
  <si>
    <t xml:space="preserve">Certificate Number: </t>
  </si>
</sst>
</file>

<file path=xl/styles.xml><?xml version="1.0" encoding="utf-8"?>
<styleSheet xmlns="http://schemas.openxmlformats.org/spreadsheetml/2006/main">
  <numFmts count="4">
    <numFmt numFmtId="43" formatCode="_(* #,##0.00_);_(* \(#,##0.00\);_(* &quot;-&quot;??_);_(@_)"/>
    <numFmt numFmtId="164" formatCode="_(* #,##0_);_(* \(#,##0\);_(* &quot;-&quot;??_);_(@_)"/>
    <numFmt numFmtId="165" formatCode="m/d/yy;@"/>
    <numFmt numFmtId="166" formatCode="m/d/yyyy;@"/>
  </numFmts>
  <fonts count="30">
    <font>
      <sz val="11"/>
      <color theme="1"/>
      <name val="Calibri"/>
      <family val="2"/>
      <scheme val="minor"/>
    </font>
    <font>
      <sz val="11"/>
      <color indexed="8"/>
      <name val="Calibri"/>
      <family val="2"/>
    </font>
    <font>
      <sz val="11"/>
      <color indexed="60"/>
      <name val="Calibri"/>
      <family val="2"/>
    </font>
    <font>
      <b/>
      <sz val="11"/>
      <color indexed="9"/>
      <name val="Calibri"/>
      <family val="2"/>
    </font>
    <font>
      <sz val="11"/>
      <color indexed="10"/>
      <name val="Calibri"/>
      <family val="2"/>
    </font>
    <font>
      <b/>
      <sz val="11"/>
      <color indexed="8"/>
      <name val="Calibri"/>
      <family val="2"/>
    </font>
    <font>
      <sz val="11"/>
      <color indexed="9"/>
      <name val="Calibri"/>
      <family val="2"/>
    </font>
    <font>
      <b/>
      <sz val="12"/>
      <color indexed="8"/>
      <name val="Calibri"/>
      <family val="2"/>
    </font>
    <font>
      <sz val="12"/>
      <name val="Calibri"/>
      <family val="2"/>
    </font>
    <font>
      <b/>
      <sz val="12"/>
      <name val="Calibri"/>
      <family val="2"/>
    </font>
    <font>
      <b/>
      <sz val="11"/>
      <name val="Calibri"/>
      <family val="2"/>
    </font>
    <font>
      <sz val="11"/>
      <name val="Calibri"/>
      <family val="2"/>
    </font>
    <font>
      <vertAlign val="superscript"/>
      <sz val="11"/>
      <name val="Calibri"/>
      <family val="2"/>
    </font>
    <font>
      <i/>
      <sz val="11"/>
      <color indexed="8"/>
      <name val="Calibri"/>
      <family val="2"/>
    </font>
    <font>
      <b/>
      <sz val="11"/>
      <color indexed="10"/>
      <name val="Calibri"/>
      <family val="2"/>
    </font>
    <font>
      <u/>
      <sz val="11"/>
      <name val="Calibri"/>
      <family val="2"/>
    </font>
    <font>
      <vertAlign val="superscript"/>
      <sz val="11"/>
      <color indexed="8"/>
      <name val="Calibri"/>
      <family val="2"/>
    </font>
    <font>
      <b/>
      <sz val="14"/>
      <color indexed="8"/>
      <name val="Calibri"/>
      <family val="2"/>
    </font>
    <font>
      <sz val="10"/>
      <name val="Arial"/>
      <family val="2"/>
    </font>
    <font>
      <b/>
      <sz val="12"/>
      <color indexed="10"/>
      <name val="Calibri"/>
      <family val="2"/>
    </font>
    <font>
      <sz val="12"/>
      <name val="Times New Roman"/>
      <family val="1"/>
    </font>
    <font>
      <b/>
      <sz val="10"/>
      <name val="Arial"/>
      <family val="2"/>
    </font>
    <font>
      <sz val="11"/>
      <color indexed="8"/>
      <name val="Calibri"/>
      <family val="2"/>
    </font>
    <font>
      <b/>
      <vertAlign val="superscript"/>
      <sz val="12"/>
      <name val="Calibri"/>
      <family val="2"/>
    </font>
    <font>
      <b/>
      <sz val="10"/>
      <name val="Calibri"/>
      <family val="2"/>
    </font>
    <font>
      <sz val="10"/>
      <name val="Calibri"/>
      <family val="2"/>
    </font>
    <font>
      <sz val="11"/>
      <color indexed="17"/>
      <name val="Calibri"/>
      <family val="2"/>
    </font>
    <font>
      <sz val="11"/>
      <color theme="1"/>
      <name val="Calibri"/>
      <family val="2"/>
      <scheme val="minor"/>
    </font>
    <font>
      <b/>
      <sz val="13"/>
      <color theme="3"/>
      <name val="Calibri"/>
      <family val="2"/>
      <scheme val="minor"/>
    </font>
    <font>
      <sz val="11"/>
      <color rgb="FF9C6500"/>
      <name val="Calibri"/>
      <family val="2"/>
      <scheme val="minor"/>
    </font>
  </fonts>
  <fills count="1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2"/>
        <bgColor indexed="64"/>
      </patternFill>
    </fill>
    <fill>
      <patternFill patternType="solid">
        <fgColor indexed="55"/>
        <bgColor indexed="64"/>
      </patternFill>
    </fill>
    <fill>
      <patternFill patternType="solid">
        <fgColor indexed="50"/>
        <bgColor indexed="64"/>
      </patternFill>
    </fill>
    <fill>
      <patternFill patternType="solid">
        <fgColor rgb="FFFFEB9C"/>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55"/>
      </left>
      <right style="thin">
        <color indexed="55"/>
      </right>
      <top style="thin">
        <color indexed="55"/>
      </top>
      <bottom style="thin">
        <color indexed="55"/>
      </bottom>
      <diagonal/>
    </border>
    <border>
      <left style="thin">
        <color indexed="55"/>
      </left>
      <right style="thin">
        <color indexed="55"/>
      </right>
      <top style="thin">
        <color indexed="55"/>
      </top>
      <bottom/>
      <diagonal/>
    </border>
    <border>
      <left style="thin">
        <color indexed="55"/>
      </left>
      <right style="thin">
        <color indexed="55"/>
      </right>
      <top/>
      <bottom style="thin">
        <color indexed="55"/>
      </bottom>
      <diagonal/>
    </border>
    <border>
      <left style="thin">
        <color indexed="55"/>
      </left>
      <right style="thin">
        <color indexed="55"/>
      </right>
      <top/>
      <bottom/>
      <diagonal/>
    </border>
    <border>
      <left/>
      <right style="thin">
        <color indexed="64"/>
      </right>
      <top style="thin">
        <color indexed="64"/>
      </top>
      <bottom style="thin">
        <color indexed="64"/>
      </bottom>
      <diagonal/>
    </border>
    <border>
      <left style="thin">
        <color indexed="64"/>
      </left>
      <right style="thin">
        <color indexed="55"/>
      </right>
      <top style="thin">
        <color indexed="64"/>
      </top>
      <bottom style="thin">
        <color indexed="55"/>
      </bottom>
      <diagonal/>
    </border>
    <border>
      <left style="thin">
        <color indexed="55"/>
      </left>
      <right style="thin">
        <color indexed="55"/>
      </right>
      <top style="thin">
        <color indexed="64"/>
      </top>
      <bottom style="thin">
        <color indexed="55"/>
      </bottom>
      <diagonal/>
    </border>
    <border>
      <left style="thin">
        <color indexed="55"/>
      </left>
      <right style="thin">
        <color indexed="64"/>
      </right>
      <top style="thin">
        <color indexed="64"/>
      </top>
      <bottom style="thin">
        <color indexed="55"/>
      </bottom>
      <diagonal/>
    </border>
    <border>
      <left/>
      <right style="thin">
        <color indexed="55"/>
      </right>
      <top/>
      <bottom style="thin">
        <color indexed="55"/>
      </bottom>
      <diagonal/>
    </border>
    <border>
      <left style="thin">
        <color indexed="55"/>
      </left>
      <right style="thin">
        <color indexed="64"/>
      </right>
      <top/>
      <bottom style="thin">
        <color indexed="55"/>
      </bottom>
      <diagonal/>
    </border>
    <border>
      <left style="thin">
        <color indexed="64"/>
      </left>
      <right style="thin">
        <color indexed="55"/>
      </right>
      <top/>
      <bottom style="thin">
        <color indexed="55"/>
      </bottom>
      <diagonal/>
    </border>
    <border>
      <left style="thin">
        <color indexed="64"/>
      </left>
      <right style="thin">
        <color indexed="64"/>
      </right>
      <top/>
      <bottom style="thin">
        <color indexed="55"/>
      </bottom>
      <diagonal/>
    </border>
    <border>
      <left style="thin">
        <color indexed="64"/>
      </left>
      <right style="thin">
        <color indexed="55"/>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64"/>
      </right>
      <top style="thin">
        <color indexed="55"/>
      </top>
      <bottom style="thin">
        <color indexed="55"/>
      </bottom>
      <diagonal/>
    </border>
    <border>
      <left style="thin">
        <color indexed="64"/>
      </left>
      <right style="thin">
        <color indexed="64"/>
      </right>
      <top style="thin">
        <color indexed="55"/>
      </top>
      <bottom style="thin">
        <color indexed="55"/>
      </bottom>
      <diagonal/>
    </border>
    <border>
      <left style="thin">
        <color indexed="64"/>
      </left>
      <right style="thin">
        <color indexed="55"/>
      </right>
      <top style="thin">
        <color indexed="55"/>
      </top>
      <bottom style="thin">
        <color indexed="64"/>
      </bottom>
      <diagonal/>
    </border>
    <border>
      <left style="thin">
        <color indexed="55"/>
      </left>
      <right style="thin">
        <color indexed="55"/>
      </right>
      <top style="thin">
        <color indexed="55"/>
      </top>
      <bottom style="thin">
        <color indexed="64"/>
      </bottom>
      <diagonal/>
    </border>
    <border>
      <left style="thin">
        <color indexed="55"/>
      </left>
      <right style="thin">
        <color indexed="55"/>
      </right>
      <top/>
      <bottom style="thin">
        <color indexed="64"/>
      </bottom>
      <diagonal/>
    </border>
    <border>
      <left style="thin">
        <color indexed="55"/>
      </left>
      <right style="thin">
        <color indexed="64"/>
      </right>
      <top/>
      <bottom style="thin">
        <color indexed="64"/>
      </bottom>
      <diagonal/>
    </border>
    <border>
      <left/>
      <right style="thin">
        <color indexed="55"/>
      </right>
      <top style="thin">
        <color indexed="55"/>
      </top>
      <bottom style="thin">
        <color indexed="64"/>
      </bottom>
      <diagonal/>
    </border>
    <border>
      <left style="thin">
        <color indexed="55"/>
      </left>
      <right style="thin">
        <color indexed="64"/>
      </right>
      <top style="thin">
        <color indexed="55"/>
      </top>
      <bottom style="thin">
        <color indexed="64"/>
      </bottom>
      <diagonal/>
    </border>
    <border>
      <left style="thin">
        <color indexed="64"/>
      </left>
      <right style="thin">
        <color indexed="64"/>
      </right>
      <top style="thin">
        <color indexed="55"/>
      </top>
      <bottom style="thin">
        <color indexed="64"/>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top style="thin">
        <color indexed="55"/>
      </top>
      <bottom/>
      <diagonal/>
    </border>
    <border>
      <left/>
      <right/>
      <top/>
      <bottom style="thin">
        <color indexed="55"/>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ck">
        <color theme="4" tint="0.499984740745262"/>
      </bottom>
      <diagonal/>
    </border>
  </borders>
  <cellStyleXfs count="18">
    <xf numFmtId="0" fontId="0" fillId="0" borderId="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0" fontId="18" fillId="2" borderId="1" applyNumberFormat="0" applyFont="0" applyBorder="0" applyProtection="0">
      <alignment horizontal="center" vertical="center"/>
    </xf>
    <xf numFmtId="0" fontId="28" fillId="0" borderId="35" applyNumberFormat="0" applyFill="0" applyAlignment="0" applyProtection="0"/>
    <xf numFmtId="0" fontId="21" fillId="3" borderId="2" applyFont="0" applyBorder="0">
      <alignment horizontal="center" wrapText="1"/>
    </xf>
    <xf numFmtId="3" fontId="18" fillId="4" borderId="1" applyFont="0" applyProtection="0">
      <alignment horizontal="right" vertical="center"/>
    </xf>
    <xf numFmtId="0" fontId="18" fillId="4" borderId="2" applyNumberFormat="0" applyFont="0" applyBorder="0" applyProtection="0">
      <alignment horizontal="left" vertical="center"/>
    </xf>
    <xf numFmtId="3" fontId="18" fillId="5" borderId="1" applyFont="0">
      <alignment horizontal="right" vertical="center"/>
      <protection locked="0"/>
    </xf>
    <xf numFmtId="0" fontId="29" fillId="9" borderId="0" applyNumberFormat="0" applyBorder="0" applyAlignment="0" applyProtection="0"/>
    <xf numFmtId="0" fontId="18" fillId="3" borderId="0" applyFont="0" applyBorder="0"/>
    <xf numFmtId="0" fontId="18" fillId="0" borderId="0"/>
    <xf numFmtId="0" fontId="22" fillId="0" borderId="0"/>
    <xf numFmtId="0" fontId="27" fillId="0" borderId="0"/>
    <xf numFmtId="3" fontId="18" fillId="6" borderId="1" applyFont="0">
      <alignment horizontal="right" vertical="center"/>
      <protection locked="0"/>
    </xf>
    <xf numFmtId="9" fontId="1" fillId="0" borderId="0" applyFont="0" applyFill="0" applyBorder="0" applyAlignment="0" applyProtection="0"/>
    <xf numFmtId="3" fontId="18" fillId="3" borderId="1" applyFont="0">
      <alignment horizontal="right" vertical="center"/>
    </xf>
  </cellStyleXfs>
  <cellXfs count="228">
    <xf numFmtId="0" fontId="0" fillId="0" borderId="0" xfId="0"/>
    <xf numFmtId="0" fontId="7" fillId="3" borderId="0" xfId="0" applyFont="1" applyFill="1" applyProtection="1"/>
    <xf numFmtId="0" fontId="0" fillId="3" borderId="0" xfId="0" applyFont="1" applyFill="1" applyAlignment="1" applyProtection="1"/>
    <xf numFmtId="164" fontId="0" fillId="3" borderId="0" xfId="1" applyNumberFormat="1" applyFont="1" applyFill="1" applyProtection="1"/>
    <xf numFmtId="0" fontId="0" fillId="3" borderId="0" xfId="0" applyFont="1" applyFill="1" applyProtection="1"/>
    <xf numFmtId="0" fontId="8" fillId="3" borderId="0" xfId="14" quotePrefix="1" applyFont="1" applyFill="1" applyProtection="1"/>
    <xf numFmtId="0" fontId="9" fillId="3" borderId="3" xfId="14" applyFont="1" applyFill="1" applyBorder="1" applyAlignment="1" applyProtection="1">
      <alignment horizontal="center" wrapText="1"/>
    </xf>
    <xf numFmtId="0" fontId="9" fillId="3" borderId="3" xfId="14" applyFont="1" applyFill="1" applyBorder="1" applyAlignment="1" applyProtection="1">
      <alignment wrapText="1"/>
    </xf>
    <xf numFmtId="0" fontId="8" fillId="3" borderId="0" xfId="14" applyFont="1" applyFill="1" applyProtection="1"/>
    <xf numFmtId="0" fontId="8" fillId="3" borderId="4" xfId="14" applyFont="1" applyFill="1" applyBorder="1" applyAlignment="1" applyProtection="1">
      <alignment horizontal="center" vertical="center" wrapText="1"/>
    </xf>
    <xf numFmtId="0" fontId="8" fillId="3" borderId="0" xfId="14" applyFont="1" applyFill="1" applyBorder="1" applyAlignment="1" applyProtection="1">
      <alignment horizontal="center" vertical="center" wrapText="1"/>
    </xf>
    <xf numFmtId="164" fontId="10" fillId="3" borderId="5" xfId="1" applyNumberFormat="1" applyFont="1" applyFill="1" applyBorder="1" applyAlignment="1" applyProtection="1">
      <alignment horizontal="center"/>
    </xf>
    <xf numFmtId="164" fontId="10" fillId="3" borderId="0" xfId="1" applyNumberFormat="1" applyFont="1" applyFill="1" applyBorder="1" applyAlignment="1" applyProtection="1">
      <alignment horizontal="center"/>
    </xf>
    <xf numFmtId="164" fontId="10" fillId="3" borderId="0" xfId="1" applyNumberFormat="1" applyFont="1" applyFill="1" applyAlignment="1" applyProtection="1">
      <alignment horizontal="center"/>
    </xf>
    <xf numFmtId="0" fontId="5" fillId="3" borderId="0" xfId="0" applyFont="1" applyFill="1" applyAlignment="1" applyProtection="1"/>
    <xf numFmtId="0" fontId="0" fillId="3" borderId="0" xfId="0" applyFont="1" applyFill="1" applyBorder="1" applyProtection="1"/>
    <xf numFmtId="0" fontId="0" fillId="3" borderId="0" xfId="0" applyFill="1" applyBorder="1" applyAlignment="1" applyProtection="1"/>
    <xf numFmtId="164" fontId="1" fillId="3" borderId="6" xfId="1" applyNumberFormat="1" applyFont="1" applyFill="1" applyBorder="1" applyProtection="1">
      <protection locked="0"/>
    </xf>
    <xf numFmtId="0" fontId="10" fillId="3" borderId="0" xfId="0" applyFont="1" applyFill="1" applyBorder="1" applyAlignment="1" applyProtection="1"/>
    <xf numFmtId="164" fontId="1" fillId="3" borderId="7" xfId="1" applyNumberFormat="1" applyFont="1" applyFill="1" applyBorder="1" applyProtection="1">
      <protection locked="0"/>
    </xf>
    <xf numFmtId="0" fontId="0" fillId="3" borderId="0" xfId="0" applyFont="1" applyFill="1" applyBorder="1" applyAlignment="1" applyProtection="1"/>
    <xf numFmtId="164" fontId="1" fillId="7" borderId="6" xfId="1" applyNumberFormat="1" applyFont="1" applyFill="1" applyBorder="1" applyAlignment="1" applyProtection="1">
      <alignment horizontal="center" vertical="center"/>
    </xf>
    <xf numFmtId="0" fontId="0" fillId="3" borderId="0" xfId="0" applyFill="1" applyBorder="1" applyAlignment="1" applyProtection="1">
      <alignment horizontal="left" indent="4"/>
    </xf>
    <xf numFmtId="164" fontId="1" fillId="3" borderId="8" xfId="1" applyNumberFormat="1" applyFont="1" applyFill="1" applyBorder="1" applyProtection="1">
      <protection locked="0"/>
    </xf>
    <xf numFmtId="0" fontId="11" fillId="3" borderId="0" xfId="0" applyFont="1" applyFill="1" applyBorder="1" applyAlignment="1" applyProtection="1">
      <alignment horizontal="left" vertical="center" indent="4"/>
    </xf>
    <xf numFmtId="0" fontId="11" fillId="3" borderId="0" xfId="0" applyFont="1" applyFill="1" applyBorder="1" applyAlignment="1" applyProtection="1">
      <alignment horizontal="left" vertical="center"/>
    </xf>
    <xf numFmtId="0" fontId="10" fillId="3" borderId="0" xfId="0" applyFont="1" applyFill="1" applyBorder="1" applyAlignment="1" applyProtection="1">
      <alignment horizontal="left" vertical="center"/>
    </xf>
    <xf numFmtId="0" fontId="0" fillId="3" borderId="0" xfId="0" applyFill="1" applyBorder="1" applyAlignment="1" applyProtection="1">
      <alignment horizontal="left" vertical="center" indent="4"/>
    </xf>
    <xf numFmtId="164" fontId="1" fillId="3" borderId="9" xfId="1" applyNumberFormat="1" applyFont="1" applyFill="1" applyBorder="1" applyProtection="1">
      <protection locked="0"/>
    </xf>
    <xf numFmtId="0" fontId="5" fillId="3" borderId="0" xfId="0" applyFont="1" applyFill="1" applyBorder="1" applyAlignment="1" applyProtection="1">
      <alignment horizontal="left" vertical="center"/>
    </xf>
    <xf numFmtId="164" fontId="1" fillId="7" borderId="6" xfId="1" applyNumberFormat="1" applyFont="1" applyFill="1" applyBorder="1" applyProtection="1"/>
    <xf numFmtId="0" fontId="0" fillId="3" borderId="0" xfId="0" applyFill="1" applyProtection="1"/>
    <xf numFmtId="0" fontId="13" fillId="3" borderId="0" xfId="0" applyFont="1" applyFill="1" applyProtection="1"/>
    <xf numFmtId="0" fontId="0" fillId="3" borderId="0" xfId="0" applyFill="1" applyBorder="1" applyProtection="1"/>
    <xf numFmtId="0" fontId="5" fillId="3" borderId="0" xfId="0" applyFont="1" applyFill="1" applyBorder="1" applyAlignment="1" applyProtection="1"/>
    <xf numFmtId="0" fontId="11" fillId="3" borderId="0" xfId="0" applyFont="1" applyFill="1" applyProtection="1"/>
    <xf numFmtId="0" fontId="14" fillId="3" borderId="0" xfId="0" applyFont="1" applyFill="1" applyAlignment="1" applyProtection="1"/>
    <xf numFmtId="0" fontId="4" fillId="3" borderId="0" xfId="0" applyFont="1" applyFill="1" applyBorder="1" applyAlignment="1" applyProtection="1"/>
    <xf numFmtId="0" fontId="4" fillId="3" borderId="0" xfId="0" applyFont="1" applyFill="1" applyAlignment="1" applyProtection="1"/>
    <xf numFmtId="164" fontId="0" fillId="3" borderId="6" xfId="1" applyNumberFormat="1" applyFont="1" applyFill="1" applyBorder="1" applyProtection="1">
      <protection locked="0"/>
    </xf>
    <xf numFmtId="164" fontId="1" fillId="3" borderId="6" xfId="1" applyNumberFormat="1" applyFont="1" applyFill="1" applyBorder="1" applyAlignment="1" applyProtection="1">
      <alignment horizontal="center" vertical="center"/>
      <protection locked="0"/>
    </xf>
    <xf numFmtId="164" fontId="4" fillId="3" borderId="0" xfId="1" applyNumberFormat="1" applyFont="1" applyFill="1" applyAlignment="1" applyProtection="1">
      <alignment horizontal="center"/>
    </xf>
    <xf numFmtId="0" fontId="4" fillId="3" borderId="0" xfId="0" applyFont="1" applyFill="1" applyProtection="1"/>
    <xf numFmtId="0" fontId="14" fillId="3" borderId="0" xfId="0" applyFont="1" applyFill="1" applyAlignment="1" applyProtection="1">
      <alignment horizontal="left" indent="1"/>
    </xf>
    <xf numFmtId="0" fontId="4" fillId="3" borderId="0" xfId="0" applyFont="1" applyFill="1" applyAlignment="1" applyProtection="1">
      <alignment horizontal="left" indent="3"/>
    </xf>
    <xf numFmtId="9" fontId="4" fillId="7" borderId="6" xfId="16" applyNumberFormat="1" applyFont="1" applyFill="1" applyBorder="1" applyAlignment="1" applyProtection="1">
      <alignment horizontal="center"/>
    </xf>
    <xf numFmtId="0" fontId="10" fillId="3" borderId="0" xfId="0" applyFont="1" applyFill="1" applyAlignment="1" applyProtection="1">
      <alignment horizontal="left" indent="1"/>
    </xf>
    <xf numFmtId="37" fontId="4" fillId="3" borderId="0" xfId="14" applyNumberFormat="1" applyFont="1" applyFill="1" applyBorder="1" applyAlignment="1" applyProtection="1">
      <alignment horizontal="center" vertical="center"/>
    </xf>
    <xf numFmtId="0" fontId="0" fillId="3" borderId="0" xfId="0" applyFont="1" applyFill="1" applyAlignment="1" applyProtection="1">
      <alignment vertical="top"/>
    </xf>
    <xf numFmtId="0" fontId="4" fillId="3" borderId="0" xfId="0" applyFont="1" applyFill="1" applyAlignment="1" applyProtection="1">
      <alignment horizontal="left" wrapText="1" indent="3"/>
    </xf>
    <xf numFmtId="9" fontId="1" fillId="7" borderId="6" xfId="16" applyNumberFormat="1" applyFont="1" applyFill="1" applyBorder="1" applyProtection="1"/>
    <xf numFmtId="0" fontId="11" fillId="3" borderId="0" xfId="0" applyFont="1" applyFill="1" applyAlignment="1" applyProtection="1"/>
    <xf numFmtId="0" fontId="10" fillId="3" borderId="0" xfId="0" applyFont="1" applyFill="1" applyAlignment="1" applyProtection="1">
      <alignment wrapText="1"/>
    </xf>
    <xf numFmtId="0" fontId="15" fillId="3" borderId="0" xfId="0" applyFont="1" applyFill="1" applyProtection="1"/>
    <xf numFmtId="164" fontId="4" fillId="3" borderId="0" xfId="1" applyNumberFormat="1" applyFont="1" applyFill="1" applyProtection="1"/>
    <xf numFmtId="0" fontId="6" fillId="3" borderId="0" xfId="0" applyFont="1" applyFill="1" applyProtection="1"/>
    <xf numFmtId="164" fontId="3" fillId="3" borderId="0" xfId="1" applyNumberFormat="1" applyFont="1" applyFill="1" applyProtection="1"/>
    <xf numFmtId="164" fontId="6" fillId="3" borderId="0" xfId="1" applyNumberFormat="1" applyFont="1" applyFill="1" applyProtection="1"/>
    <xf numFmtId="0" fontId="6" fillId="3" borderId="0" xfId="0" applyFont="1" applyFill="1" applyAlignment="1" applyProtection="1"/>
    <xf numFmtId="0" fontId="3" fillId="3" borderId="0" xfId="0" applyFont="1" applyFill="1" applyAlignment="1" applyProtection="1">
      <alignment horizontal="right"/>
    </xf>
    <xf numFmtId="164" fontId="11" fillId="3" borderId="0" xfId="1" applyNumberFormat="1" applyFont="1" applyFill="1" applyProtection="1"/>
    <xf numFmtId="0" fontId="0" fillId="0" borderId="0" xfId="0" applyProtection="1"/>
    <xf numFmtId="0" fontId="1" fillId="0" borderId="0" xfId="12" applyFont="1" applyProtection="1"/>
    <xf numFmtId="0" fontId="11" fillId="0" borderId="0" xfId="10" applyFont="1" applyFill="1" applyProtection="1"/>
    <xf numFmtId="0" fontId="11" fillId="0" borderId="0" xfId="10" applyFont="1" applyFill="1" applyAlignment="1" applyProtection="1">
      <alignment horizontal="left"/>
    </xf>
    <xf numFmtId="0" fontId="11" fillId="0" borderId="0" xfId="0" applyFont="1" applyFill="1" applyProtection="1"/>
    <xf numFmtId="0" fontId="29" fillId="0" borderId="0" xfId="10" applyFill="1" applyProtection="1"/>
    <xf numFmtId="0" fontId="0" fillId="0" borderId="0" xfId="0" applyFill="1" applyProtection="1"/>
    <xf numFmtId="0" fontId="11" fillId="0" borderId="0" xfId="0" applyFont="1" applyProtection="1"/>
    <xf numFmtId="0" fontId="7" fillId="0" borderId="0" xfId="0" applyFont="1" applyBorder="1" applyAlignment="1" applyProtection="1">
      <alignment horizontal="left"/>
    </xf>
    <xf numFmtId="0" fontId="11" fillId="0" borderId="0" xfId="0" applyFont="1" applyFill="1" applyBorder="1" applyProtection="1"/>
    <xf numFmtId="0" fontId="7" fillId="0" borderId="0" xfId="0" applyFont="1" applyFill="1" applyBorder="1" applyAlignment="1" applyProtection="1">
      <alignment horizontal="left"/>
    </xf>
    <xf numFmtId="0" fontId="0" fillId="0" borderId="0" xfId="0" applyFill="1" applyBorder="1" applyProtection="1"/>
    <xf numFmtId="164" fontId="0" fillId="0" borderId="0" xfId="1" applyNumberFormat="1" applyFont="1" applyFill="1" applyBorder="1" applyAlignment="1" applyProtection="1">
      <alignment horizontal="center" wrapText="1"/>
    </xf>
    <xf numFmtId="0" fontId="10" fillId="8" borderId="0" xfId="10" applyFont="1" applyFill="1" applyAlignment="1" applyProtection="1">
      <alignment horizontal="center"/>
    </xf>
    <xf numFmtId="0" fontId="11" fillId="0" borderId="0" xfId="10" applyFont="1" applyFill="1" applyBorder="1" applyAlignment="1" applyProtection="1"/>
    <xf numFmtId="164" fontId="11" fillId="0" borderId="0" xfId="10" applyNumberFormat="1" applyFont="1" applyFill="1" applyBorder="1" applyAlignment="1" applyProtection="1">
      <alignment horizontal="center" wrapText="1"/>
    </xf>
    <xf numFmtId="164" fontId="0" fillId="0" borderId="0" xfId="1" applyNumberFormat="1" applyFont="1" applyFill="1" applyBorder="1" applyAlignment="1" applyProtection="1">
      <alignment horizontal="center"/>
    </xf>
    <xf numFmtId="0" fontId="0" fillId="0" borderId="3" xfId="0" applyBorder="1"/>
    <xf numFmtId="0" fontId="0" fillId="0" borderId="3" xfId="0" applyBorder="1" applyProtection="1"/>
    <xf numFmtId="0" fontId="6" fillId="0" borderId="0" xfId="0" applyFont="1" applyProtection="1"/>
    <xf numFmtId="0" fontId="9" fillId="3" borderId="0" xfId="14" applyFont="1" applyFill="1" applyBorder="1" applyAlignment="1" applyProtection="1">
      <alignment wrapText="1"/>
    </xf>
    <xf numFmtId="0" fontId="9" fillId="3" borderId="0" xfId="5" applyFont="1" applyFill="1" applyBorder="1" applyAlignment="1" applyProtection="1">
      <alignment horizontal="left" wrapText="1"/>
    </xf>
    <xf numFmtId="0" fontId="9" fillId="3" borderId="0" xfId="5" applyFont="1" applyFill="1" applyBorder="1" applyAlignment="1" applyProtection="1">
      <alignment wrapText="1"/>
    </xf>
    <xf numFmtId="0" fontId="0" fillId="3" borderId="0" xfId="0" applyFont="1" applyFill="1" applyBorder="1" applyAlignment="1" applyProtection="1">
      <alignment horizontal="left" vertical="center" wrapText="1" indent="4"/>
    </xf>
    <xf numFmtId="0" fontId="10" fillId="3" borderId="0" xfId="0" applyFont="1" applyFill="1" applyBorder="1" applyAlignment="1" applyProtection="1">
      <alignment horizontal="left" vertical="center" indent="4"/>
    </xf>
    <xf numFmtId="0" fontId="24" fillId="3" borderId="0" xfId="0" applyFont="1" applyFill="1" applyBorder="1" applyAlignment="1" applyProtection="1">
      <alignment horizontal="left" vertical="center"/>
    </xf>
    <xf numFmtId="3" fontId="25" fillId="3" borderId="0" xfId="17" applyFont="1" applyFill="1" applyBorder="1" applyAlignment="1" applyProtection="1">
      <alignment horizontal="right" vertical="center"/>
    </xf>
    <xf numFmtId="0" fontId="9" fillId="3" borderId="0" xfId="5" applyFont="1" applyFill="1" applyBorder="1" applyAlignment="1" applyProtection="1"/>
    <xf numFmtId="164" fontId="25" fillId="3" borderId="6" xfId="1" applyNumberFormat="1" applyFont="1" applyFill="1" applyBorder="1" applyAlignment="1" applyProtection="1">
      <alignment horizontal="right" vertical="center"/>
      <protection locked="0"/>
    </xf>
    <xf numFmtId="164" fontId="25" fillId="3" borderId="7" xfId="1" applyNumberFormat="1" applyFont="1" applyFill="1" applyBorder="1" applyAlignment="1" applyProtection="1">
      <alignment horizontal="right" vertical="center"/>
      <protection locked="0"/>
    </xf>
    <xf numFmtId="37" fontId="1" fillId="3" borderId="0" xfId="14" applyNumberFormat="1" applyFont="1" applyFill="1" applyBorder="1" applyProtection="1"/>
    <xf numFmtId="0" fontId="4" fillId="3" borderId="0" xfId="0" applyFont="1" applyFill="1" applyAlignment="1" applyProtection="1">
      <alignment horizontal="left" wrapText="1" indent="4"/>
    </xf>
    <xf numFmtId="164" fontId="4" fillId="7" borderId="6" xfId="1" applyNumberFormat="1" applyFont="1" applyFill="1" applyBorder="1" applyAlignment="1" applyProtection="1">
      <alignment horizontal="center"/>
    </xf>
    <xf numFmtId="0" fontId="0" fillId="3" borderId="0" xfId="0" applyFill="1" applyAlignment="1" applyProtection="1">
      <alignment horizontal="left" wrapText="1"/>
    </xf>
    <xf numFmtId="0" fontId="11" fillId="3" borderId="0" xfId="0" applyFont="1" applyFill="1" applyAlignment="1" applyProtection="1">
      <alignment horizontal="left" wrapText="1"/>
    </xf>
    <xf numFmtId="0" fontId="6" fillId="3" borderId="0" xfId="0" applyFont="1" applyFill="1" applyBorder="1" applyProtection="1"/>
    <xf numFmtId="0" fontId="3" fillId="3" borderId="0" xfId="0" applyFont="1" applyFill="1" applyProtection="1"/>
    <xf numFmtId="0" fontId="11" fillId="3" borderId="0" xfId="14" applyFont="1" applyFill="1" applyProtection="1"/>
    <xf numFmtId="0" fontId="10" fillId="3" borderId="0" xfId="14" applyFont="1" applyFill="1" applyAlignment="1" applyProtection="1">
      <alignment horizontal="center"/>
    </xf>
    <xf numFmtId="0" fontId="10" fillId="3" borderId="0" xfId="0" applyFont="1" applyFill="1" applyBorder="1" applyAlignment="1" applyProtection="1">
      <alignment horizontal="left"/>
    </xf>
    <xf numFmtId="37" fontId="1" fillId="3" borderId="0" xfId="14" applyNumberFormat="1" applyFont="1" applyFill="1" applyProtection="1"/>
    <xf numFmtId="0" fontId="11" fillId="3" borderId="0" xfId="0" applyFont="1" applyFill="1" applyBorder="1" applyAlignment="1" applyProtection="1">
      <alignment horizontal="left" indent="2"/>
    </xf>
    <xf numFmtId="0" fontId="11" fillId="3" borderId="0" xfId="0" applyFont="1" applyFill="1" applyBorder="1" applyAlignment="1" applyProtection="1">
      <alignment horizontal="left" indent="4"/>
    </xf>
    <xf numFmtId="37" fontId="1" fillId="3" borderId="8" xfId="14" applyNumberFormat="1" applyFont="1" applyFill="1" applyBorder="1" applyProtection="1">
      <protection locked="0"/>
    </xf>
    <xf numFmtId="37" fontId="0" fillId="3" borderId="8" xfId="14" applyNumberFormat="1" applyFont="1" applyFill="1" applyBorder="1" applyProtection="1">
      <protection locked="0"/>
    </xf>
    <xf numFmtId="37" fontId="1" fillId="3" borderId="7" xfId="14" applyNumberFormat="1" applyFont="1" applyFill="1" applyBorder="1" applyProtection="1">
      <protection locked="0"/>
    </xf>
    <xf numFmtId="37" fontId="0" fillId="3" borderId="7" xfId="14" applyNumberFormat="1" applyFont="1" applyFill="1" applyBorder="1" applyProtection="1">
      <protection locked="0"/>
    </xf>
    <xf numFmtId="37" fontId="1" fillId="3" borderId="6" xfId="14" applyNumberFormat="1" applyFont="1" applyFill="1" applyBorder="1" applyProtection="1">
      <protection locked="0"/>
    </xf>
    <xf numFmtId="37" fontId="11" fillId="3" borderId="6" xfId="14" applyNumberFormat="1" applyFont="1" applyFill="1" applyBorder="1" applyProtection="1">
      <protection locked="0"/>
    </xf>
    <xf numFmtId="0" fontId="11" fillId="3" borderId="0" xfId="0" applyFont="1" applyFill="1" applyBorder="1" applyAlignment="1" applyProtection="1">
      <alignment horizontal="left" indent="5"/>
    </xf>
    <xf numFmtId="0" fontId="11" fillId="3" borderId="0" xfId="0" applyFont="1" applyFill="1" applyBorder="1" applyAlignment="1" applyProtection="1">
      <alignment horizontal="left" indent="6"/>
    </xf>
    <xf numFmtId="0" fontId="11" fillId="3" borderId="0" xfId="14" applyFont="1" applyFill="1" applyBorder="1" applyAlignment="1" applyProtection="1">
      <alignment horizontal="left" indent="2"/>
    </xf>
    <xf numFmtId="37" fontId="1" fillId="3" borderId="9" xfId="14" applyNumberFormat="1" applyFont="1" applyFill="1" applyBorder="1" applyProtection="1">
      <protection locked="0"/>
    </xf>
    <xf numFmtId="37" fontId="1" fillId="7" borderId="6" xfId="14" applyNumberFormat="1" applyFont="1" applyFill="1" applyBorder="1" applyProtection="1"/>
    <xf numFmtId="0" fontId="11" fillId="3" borderId="0" xfId="0" applyFont="1" applyFill="1" applyBorder="1" applyAlignment="1" applyProtection="1">
      <alignment horizontal="left"/>
    </xf>
    <xf numFmtId="0" fontId="10" fillId="3" borderId="0" xfId="0" applyFont="1" applyFill="1" applyBorder="1" applyAlignment="1" applyProtection="1">
      <alignment horizontal="left" indent="6"/>
    </xf>
    <xf numFmtId="0" fontId="26" fillId="3" borderId="0" xfId="0" applyFont="1" applyFill="1" applyProtection="1"/>
    <xf numFmtId="37" fontId="1" fillId="3" borderId="0" xfId="14" applyNumberFormat="1" applyFont="1" applyFill="1" applyBorder="1" applyAlignment="1" applyProtection="1">
      <alignment horizontal="center"/>
    </xf>
    <xf numFmtId="37" fontId="1" fillId="3" borderId="0" xfId="14" applyNumberFormat="1" applyFont="1" applyFill="1" applyBorder="1" applyAlignment="1" applyProtection="1"/>
    <xf numFmtId="0" fontId="11" fillId="3" borderId="0" xfId="0" applyFont="1" applyFill="1" applyAlignment="1" applyProtection="1">
      <alignment wrapText="1"/>
    </xf>
    <xf numFmtId="0" fontId="4" fillId="3" borderId="0" xfId="0" applyFont="1" applyFill="1" applyAlignment="1" applyProtection="1">
      <alignment horizontal="left" wrapText="1" indent="2"/>
    </xf>
    <xf numFmtId="37" fontId="4" fillId="7" borderId="6" xfId="14" applyNumberFormat="1" applyFont="1" applyFill="1" applyBorder="1" applyAlignment="1" applyProtection="1">
      <alignment horizontal="center"/>
    </xf>
    <xf numFmtId="164" fontId="11" fillId="3" borderId="0" xfId="0" applyNumberFormat="1" applyFont="1" applyFill="1" applyProtection="1"/>
    <xf numFmtId="0" fontId="7" fillId="3" borderId="3" xfId="0" applyFont="1" applyFill="1" applyBorder="1" applyAlignment="1" applyProtection="1">
      <alignment horizontal="center"/>
    </xf>
    <xf numFmtId="0" fontId="10" fillId="3" borderId="3" xfId="14" applyFont="1" applyFill="1" applyBorder="1" applyAlignment="1" applyProtection="1">
      <alignment horizontal="center" wrapText="1"/>
    </xf>
    <xf numFmtId="164" fontId="0" fillId="3" borderId="0" xfId="0" applyNumberFormat="1" applyFill="1" applyProtection="1"/>
    <xf numFmtId="0" fontId="10" fillId="3" borderId="0" xfId="0" applyFont="1" applyFill="1" applyBorder="1" applyAlignment="1" applyProtection="1">
      <alignment horizontal="left" indent="2"/>
    </xf>
    <xf numFmtId="0" fontId="9" fillId="3" borderId="3" xfId="14" applyFont="1" applyFill="1" applyBorder="1" applyAlignment="1" applyProtection="1"/>
    <xf numFmtId="0" fontId="8" fillId="3" borderId="2" xfId="14" applyFont="1" applyFill="1" applyBorder="1" applyAlignment="1" applyProtection="1">
      <alignment horizontal="center"/>
    </xf>
    <xf numFmtId="0" fontId="8" fillId="3" borderId="10" xfId="14" applyFont="1" applyFill="1" applyBorder="1" applyAlignment="1" applyProtection="1">
      <alignment horizontal="center" vertical="center" wrapText="1"/>
    </xf>
    <xf numFmtId="0" fontId="8" fillId="3" borderId="4" xfId="14" applyFont="1" applyFill="1" applyBorder="1" applyAlignment="1" applyProtection="1">
      <alignment horizontal="center" wrapText="1"/>
    </xf>
    <xf numFmtId="0" fontId="8" fillId="3" borderId="4" xfId="14" applyFont="1" applyFill="1" applyBorder="1" applyAlignment="1" applyProtection="1">
      <alignment horizontal="center"/>
    </xf>
    <xf numFmtId="0" fontId="10" fillId="3" borderId="10" xfId="0" applyFont="1" applyFill="1" applyBorder="1" applyAlignment="1" applyProtection="1">
      <alignment horizontal="center" wrapText="1"/>
    </xf>
    <xf numFmtId="0" fontId="10" fillId="3" borderId="1" xfId="0" applyFont="1" applyFill="1" applyBorder="1" applyAlignment="1" applyProtection="1">
      <alignment horizontal="center"/>
    </xf>
    <xf numFmtId="0" fontId="10" fillId="3" borderId="1" xfId="0" applyFont="1" applyFill="1" applyBorder="1" applyAlignment="1" applyProtection="1">
      <alignment horizontal="center" wrapText="1"/>
    </xf>
    <xf numFmtId="0" fontId="14" fillId="3" borderId="1" xfId="0" applyFont="1" applyFill="1" applyBorder="1" applyAlignment="1" applyProtection="1">
      <alignment horizontal="center" wrapText="1"/>
    </xf>
    <xf numFmtId="37" fontId="0" fillId="3" borderId="11" xfId="14" applyNumberFormat="1" applyFont="1" applyFill="1" applyBorder="1" applyProtection="1">
      <protection locked="0"/>
    </xf>
    <xf numFmtId="37" fontId="0" fillId="3" borderId="12" xfId="14" applyNumberFormat="1" applyFont="1" applyFill="1" applyBorder="1" applyAlignment="1" applyProtection="1">
      <alignment wrapText="1"/>
      <protection locked="0"/>
    </xf>
    <xf numFmtId="37" fontId="0" fillId="3" borderId="12" xfId="14" applyNumberFormat="1" applyFont="1" applyFill="1" applyBorder="1" applyProtection="1">
      <protection locked="0"/>
    </xf>
    <xf numFmtId="37" fontId="0" fillId="3" borderId="13" xfId="14" applyNumberFormat="1" applyFont="1" applyFill="1" applyBorder="1" applyProtection="1">
      <protection locked="0"/>
    </xf>
    <xf numFmtId="37" fontId="1" fillId="3" borderId="14" xfId="14" applyNumberFormat="1" applyFont="1" applyFill="1" applyBorder="1" applyProtection="1">
      <protection locked="0"/>
    </xf>
    <xf numFmtId="37" fontId="1" fillId="3" borderId="15" xfId="14" applyNumberFormat="1" applyFont="1" applyFill="1" applyBorder="1" applyProtection="1">
      <protection locked="0"/>
    </xf>
    <xf numFmtId="37" fontId="1" fillId="3" borderId="16" xfId="14" applyNumberFormat="1" applyFont="1" applyFill="1" applyBorder="1" applyProtection="1">
      <protection locked="0"/>
    </xf>
    <xf numFmtId="37" fontId="1" fillId="2" borderId="16" xfId="14" applyNumberFormat="1" applyFont="1" applyFill="1" applyBorder="1" applyProtection="1"/>
    <xf numFmtId="37" fontId="1" fillId="2" borderId="8" xfId="14" applyNumberFormat="1" applyFont="1" applyFill="1" applyBorder="1" applyProtection="1"/>
    <xf numFmtId="37" fontId="1" fillId="2" borderId="15" xfId="14" applyNumberFormat="1" applyFont="1" applyFill="1" applyBorder="1" applyProtection="1"/>
    <xf numFmtId="37" fontId="1" fillId="3" borderId="17" xfId="14" applyNumberFormat="1" applyFont="1" applyFill="1" applyBorder="1" applyAlignment="1" applyProtection="1">
      <alignment horizontal="center"/>
      <protection locked="0"/>
    </xf>
    <xf numFmtId="37" fontId="0" fillId="3" borderId="18" xfId="14" applyNumberFormat="1" applyFont="1" applyFill="1" applyBorder="1" applyProtection="1">
      <protection locked="0"/>
    </xf>
    <xf numFmtId="37" fontId="0" fillId="3" borderId="6" xfId="14" applyNumberFormat="1" applyFont="1" applyFill="1" applyBorder="1" applyAlignment="1" applyProtection="1">
      <alignment wrapText="1"/>
      <protection locked="0"/>
    </xf>
    <xf numFmtId="37" fontId="0" fillId="3" borderId="15" xfId="14" applyNumberFormat="1" applyFont="1" applyFill="1" applyBorder="1" applyProtection="1">
      <protection locked="0"/>
    </xf>
    <xf numFmtId="37" fontId="1" fillId="3" borderId="19" xfId="14" applyNumberFormat="1" applyFont="1" applyFill="1" applyBorder="1" applyProtection="1">
      <protection locked="0"/>
    </xf>
    <xf numFmtId="37" fontId="1" fillId="3" borderId="20" xfId="14" applyNumberFormat="1" applyFont="1" applyFill="1" applyBorder="1" applyProtection="1">
      <protection locked="0"/>
    </xf>
    <xf numFmtId="37" fontId="1" fillId="3" borderId="18" xfId="14" applyNumberFormat="1" applyFont="1" applyFill="1" applyBorder="1" applyProtection="1">
      <protection locked="0"/>
    </xf>
    <xf numFmtId="37" fontId="1" fillId="2" borderId="18" xfId="14" applyNumberFormat="1" applyFont="1" applyFill="1" applyBorder="1" applyProtection="1"/>
    <xf numFmtId="37" fontId="1" fillId="2" borderId="6" xfId="14" applyNumberFormat="1" applyFont="1" applyFill="1" applyBorder="1" applyProtection="1"/>
    <xf numFmtId="37" fontId="1" fillId="2" borderId="20" xfId="14" applyNumberFormat="1" applyFont="1" applyFill="1" applyBorder="1" applyProtection="1"/>
    <xf numFmtId="37" fontId="1" fillId="3" borderId="21" xfId="14" applyNumberFormat="1" applyFont="1" applyFill="1" applyBorder="1" applyAlignment="1" applyProtection="1">
      <alignment horizontal="center"/>
      <protection locked="0"/>
    </xf>
    <xf numFmtId="37" fontId="1" fillId="3" borderId="6" xfId="14" applyNumberFormat="1" applyFont="1" applyFill="1" applyBorder="1" applyAlignment="1" applyProtection="1">
      <alignment wrapText="1"/>
      <protection locked="0"/>
    </xf>
    <xf numFmtId="37" fontId="0" fillId="3" borderId="22" xfId="14" applyNumberFormat="1" applyFont="1" applyFill="1" applyBorder="1" applyProtection="1">
      <protection locked="0"/>
    </xf>
    <xf numFmtId="37" fontId="1" fillId="3" borderId="23" xfId="14" applyNumberFormat="1" applyFont="1" applyFill="1" applyBorder="1" applyAlignment="1" applyProtection="1">
      <alignment wrapText="1"/>
      <protection locked="0"/>
    </xf>
    <xf numFmtId="37" fontId="0" fillId="3" borderId="24" xfId="14" applyNumberFormat="1" applyFont="1" applyFill="1" applyBorder="1" applyProtection="1">
      <protection locked="0"/>
    </xf>
    <xf numFmtId="37" fontId="0" fillId="3" borderId="25" xfId="14" applyNumberFormat="1" applyFont="1" applyFill="1" applyBorder="1" applyProtection="1">
      <protection locked="0"/>
    </xf>
    <xf numFmtId="37" fontId="1" fillId="3" borderId="26" xfId="14" applyNumberFormat="1" applyFont="1" applyFill="1" applyBorder="1" applyProtection="1">
      <protection locked="0"/>
    </xf>
    <xf numFmtId="37" fontId="1" fillId="3" borderId="23" xfId="14" applyNumberFormat="1" applyFont="1" applyFill="1" applyBorder="1" applyProtection="1">
      <protection locked="0"/>
    </xf>
    <xf numFmtId="37" fontId="1" fillId="3" borderId="27" xfId="14" applyNumberFormat="1" applyFont="1" applyFill="1" applyBorder="1" applyProtection="1">
      <protection locked="0"/>
    </xf>
    <xf numFmtId="37" fontId="1" fillId="3" borderId="22" xfId="14" applyNumberFormat="1" applyFont="1" applyFill="1" applyBorder="1" applyProtection="1">
      <protection locked="0"/>
    </xf>
    <xf numFmtId="37" fontId="1" fillId="2" borderId="22" xfId="14" applyNumberFormat="1" applyFont="1" applyFill="1" applyBorder="1" applyProtection="1"/>
    <xf numFmtId="37" fontId="1" fillId="2" borderId="23" xfId="14" applyNumberFormat="1" applyFont="1" applyFill="1" applyBorder="1" applyProtection="1"/>
    <xf numFmtId="37" fontId="1" fillId="2" borderId="24" xfId="14" applyNumberFormat="1" applyFont="1" applyFill="1" applyBorder="1" applyProtection="1"/>
    <xf numFmtId="37" fontId="1" fillId="2" borderId="27" xfId="14" applyNumberFormat="1" applyFont="1" applyFill="1" applyBorder="1" applyProtection="1"/>
    <xf numFmtId="37" fontId="1" fillId="3" borderId="28" xfId="14" applyNumberFormat="1" applyFont="1" applyFill="1" applyBorder="1" applyAlignment="1" applyProtection="1">
      <alignment horizontal="center"/>
      <protection locked="0"/>
    </xf>
    <xf numFmtId="0" fontId="11" fillId="3" borderId="0" xfId="0" applyFont="1" applyFill="1" applyProtection="1">
      <protection locked="0"/>
    </xf>
    <xf numFmtId="0" fontId="10" fillId="3" borderId="0" xfId="0" applyFont="1" applyFill="1" applyProtection="1">
      <protection locked="0"/>
    </xf>
    <xf numFmtId="37" fontId="11" fillId="3" borderId="0" xfId="0" applyNumberFormat="1" applyFont="1" applyFill="1" applyProtection="1">
      <protection locked="0"/>
    </xf>
    <xf numFmtId="0" fontId="10" fillId="0" borderId="0" xfId="0" applyFont="1" applyFill="1" applyProtection="1"/>
    <xf numFmtId="37" fontId="11" fillId="0" borderId="0" xfId="0" applyNumberFormat="1" applyFont="1" applyFill="1" applyProtection="1"/>
    <xf numFmtId="9" fontId="1" fillId="7" borderId="6" xfId="16" applyFont="1" applyFill="1" applyBorder="1" applyProtection="1"/>
    <xf numFmtId="0" fontId="10" fillId="3" borderId="0" xfId="0" applyFont="1" applyFill="1" applyAlignment="1" applyProtection="1"/>
    <xf numFmtId="0" fontId="4" fillId="3" borderId="0" xfId="0" applyFont="1" applyFill="1" applyBorder="1" applyAlignment="1" applyProtection="1">
      <alignment horizontal="left" indent="2"/>
    </xf>
    <xf numFmtId="0" fontId="4" fillId="3" borderId="0" xfId="0" applyFont="1" applyFill="1" applyAlignment="1" applyProtection="1">
      <alignment horizontal="left" indent="2"/>
    </xf>
    <xf numFmtId="164" fontId="6" fillId="3" borderId="0" xfId="0" applyNumberFormat="1" applyFont="1" applyFill="1" applyProtection="1"/>
    <xf numFmtId="0" fontId="12" fillId="3" borderId="0" xfId="0" applyFont="1" applyFill="1" applyProtection="1"/>
    <xf numFmtId="0" fontId="11" fillId="3" borderId="0" xfId="11" applyFont="1" applyProtection="1"/>
    <xf numFmtId="0" fontId="7" fillId="3" borderId="0" xfId="11" applyFont="1" applyBorder="1" applyAlignment="1" applyProtection="1">
      <alignment horizontal="left"/>
    </xf>
    <xf numFmtId="0" fontId="1" fillId="3" borderId="0" xfId="11" applyFont="1" applyProtection="1"/>
    <xf numFmtId="0" fontId="1" fillId="3" borderId="0" xfId="11" quotePrefix="1" applyFont="1" applyProtection="1"/>
    <xf numFmtId="165" fontId="0" fillId="0" borderId="6" xfId="2" applyNumberFormat="1" applyFont="1" applyFill="1" applyBorder="1" applyProtection="1">
      <protection locked="0"/>
    </xf>
    <xf numFmtId="166" fontId="21" fillId="8" borderId="0" xfId="2" applyNumberFormat="1" applyFont="1" applyFill="1" applyBorder="1" applyAlignment="1" applyProtection="1">
      <alignment horizontal="center"/>
    </xf>
    <xf numFmtId="0" fontId="1" fillId="8" borderId="0" xfId="11" applyFont="1" applyFill="1" applyAlignment="1">
      <alignment horizontal="center"/>
    </xf>
    <xf numFmtId="0" fontId="10" fillId="3" borderId="0" xfId="14" applyFont="1" applyFill="1" applyBorder="1" applyAlignment="1" applyProtection="1">
      <alignment horizontal="center"/>
    </xf>
    <xf numFmtId="0" fontId="2" fillId="0" borderId="0" xfId="10" applyFont="1" applyFill="1" applyProtection="1"/>
    <xf numFmtId="164" fontId="0" fillId="0" borderId="29" xfId="1" applyNumberFormat="1" applyFont="1" applyFill="1" applyBorder="1" applyAlignment="1" applyProtection="1">
      <alignment horizontal="left" vertical="top" wrapText="1"/>
      <protection locked="0"/>
    </xf>
    <xf numFmtId="0" fontId="0" fillId="0" borderId="30" xfId="0" applyFill="1" applyBorder="1" applyAlignment="1" applyProtection="1">
      <alignment horizontal="left" vertical="top"/>
      <protection locked="0"/>
    </xf>
    <xf numFmtId="0" fontId="0" fillId="0" borderId="19" xfId="0" applyFill="1" applyBorder="1" applyAlignment="1" applyProtection="1">
      <alignment horizontal="left" vertical="top"/>
      <protection locked="0"/>
    </xf>
    <xf numFmtId="0" fontId="17" fillId="0" borderId="3" xfId="0" applyFont="1" applyBorder="1" applyAlignment="1" applyProtection="1">
      <alignment horizontal="center"/>
    </xf>
    <xf numFmtId="0" fontId="17" fillId="0" borderId="3" xfId="12" applyFont="1" applyBorder="1" applyAlignment="1" applyProtection="1">
      <alignment horizontal="center"/>
    </xf>
    <xf numFmtId="0" fontId="4" fillId="0" borderId="0" xfId="10" applyFont="1" applyFill="1" applyAlignment="1" applyProtection="1">
      <alignment horizontal="left" wrapText="1"/>
    </xf>
    <xf numFmtId="164" fontId="10" fillId="8" borderId="29" xfId="1" applyNumberFormat="1" applyFont="1" applyFill="1" applyBorder="1" applyAlignment="1" applyProtection="1">
      <alignment horizontal="center" wrapText="1"/>
      <protection locked="0"/>
    </xf>
    <xf numFmtId="164" fontId="10" fillId="8" borderId="30" xfId="1" applyNumberFormat="1" applyFont="1" applyFill="1" applyBorder="1" applyAlignment="1" applyProtection="1">
      <alignment horizontal="center" wrapText="1"/>
      <protection locked="0"/>
    </xf>
    <xf numFmtId="164" fontId="10" fillId="8" borderId="19" xfId="1" applyNumberFormat="1" applyFont="1" applyFill="1" applyBorder="1" applyAlignment="1" applyProtection="1">
      <alignment horizontal="center" wrapText="1"/>
      <protection locked="0"/>
    </xf>
    <xf numFmtId="164" fontId="11" fillId="0" borderId="29" xfId="10" applyNumberFormat="1" applyFont="1" applyFill="1" applyBorder="1" applyAlignment="1" applyProtection="1">
      <alignment horizontal="center" vertical="top"/>
      <protection locked="0"/>
    </xf>
    <xf numFmtId="164" fontId="11" fillId="0" borderId="30" xfId="10" applyNumberFormat="1" applyFont="1" applyFill="1" applyBorder="1" applyAlignment="1" applyProtection="1">
      <alignment horizontal="center" vertical="top"/>
      <protection locked="0"/>
    </xf>
    <xf numFmtId="164" fontId="11" fillId="0" borderId="19" xfId="10" applyNumberFormat="1" applyFont="1" applyFill="1" applyBorder="1" applyAlignment="1" applyProtection="1">
      <alignment horizontal="center" vertical="top"/>
      <protection locked="0"/>
    </xf>
    <xf numFmtId="164" fontId="0" fillId="3" borderId="29" xfId="1" applyNumberFormat="1" applyFont="1" applyFill="1" applyBorder="1" applyAlignment="1" applyProtection="1">
      <protection locked="0"/>
    </xf>
    <xf numFmtId="164" fontId="0" fillId="3" borderId="30" xfId="1" applyNumberFormat="1" applyFont="1" applyFill="1" applyBorder="1" applyAlignment="1" applyProtection="1">
      <protection locked="0"/>
    </xf>
    <xf numFmtId="164" fontId="0" fillId="3" borderId="19" xfId="1" applyNumberFormat="1" applyFont="1" applyFill="1" applyBorder="1" applyAlignment="1" applyProtection="1">
      <protection locked="0"/>
    </xf>
    <xf numFmtId="0" fontId="0" fillId="3" borderId="0" xfId="0" applyFill="1" applyAlignment="1" applyProtection="1">
      <alignment wrapText="1"/>
    </xf>
    <xf numFmtId="0" fontId="0" fillId="0" borderId="0" xfId="0" applyAlignment="1" applyProtection="1">
      <alignment wrapText="1"/>
    </xf>
    <xf numFmtId="0" fontId="10" fillId="3" borderId="5" xfId="14" applyFont="1" applyFill="1" applyBorder="1" applyAlignment="1" applyProtection="1">
      <alignment horizontal="center"/>
    </xf>
    <xf numFmtId="0" fontId="10" fillId="3" borderId="0" xfId="14" applyFont="1" applyFill="1" applyBorder="1" applyAlignment="1" applyProtection="1">
      <alignment horizontal="center"/>
    </xf>
    <xf numFmtId="37" fontId="11" fillId="3" borderId="31" xfId="14" applyNumberFormat="1" applyFont="1" applyFill="1" applyBorder="1" applyAlignment="1" applyProtection="1">
      <alignment horizontal="center" vertical="center"/>
    </xf>
    <xf numFmtId="37" fontId="4" fillId="3" borderId="32" xfId="14" applyNumberFormat="1" applyFont="1" applyFill="1" applyBorder="1" applyAlignment="1" applyProtection="1">
      <alignment horizontal="center" vertical="center"/>
    </xf>
    <xf numFmtId="0" fontId="0" fillId="3" borderId="0" xfId="0" applyFill="1" applyAlignment="1" applyProtection="1">
      <alignment horizontal="left" wrapText="1"/>
    </xf>
    <xf numFmtId="0" fontId="10" fillId="3" borderId="0" xfId="14" applyFont="1" applyFill="1" applyAlignment="1" applyProtection="1">
      <alignment horizontal="center"/>
    </xf>
    <xf numFmtId="0" fontId="4" fillId="3" borderId="0" xfId="0" applyFont="1" applyFill="1" applyAlignment="1" applyProtection="1">
      <alignment horizontal="center"/>
    </xf>
    <xf numFmtId="0" fontId="11" fillId="3" borderId="0" xfId="0" applyFont="1" applyFill="1" applyAlignment="1" applyProtection="1">
      <alignment horizontal="left"/>
    </xf>
    <xf numFmtId="0" fontId="14" fillId="5" borderId="0" xfId="0" applyFont="1" applyFill="1" applyAlignment="1" applyProtection="1">
      <alignment horizontal="center"/>
    </xf>
    <xf numFmtId="0" fontId="11" fillId="3" borderId="0" xfId="0" applyFont="1" applyFill="1" applyAlignment="1" applyProtection="1">
      <alignment wrapText="1"/>
    </xf>
    <xf numFmtId="0" fontId="11" fillId="0" borderId="0" xfId="0" applyFont="1" applyAlignment="1" applyProtection="1">
      <alignment wrapText="1"/>
    </xf>
    <xf numFmtId="0" fontId="14" fillId="3" borderId="33" xfId="0" applyFont="1" applyFill="1" applyBorder="1" applyAlignment="1" applyProtection="1">
      <alignment horizontal="center" wrapText="1"/>
    </xf>
    <xf numFmtId="0" fontId="14" fillId="3" borderId="34" xfId="0" applyFont="1" applyFill="1" applyBorder="1" applyAlignment="1" applyProtection="1">
      <alignment horizontal="center" wrapText="1"/>
    </xf>
    <xf numFmtId="15" fontId="10" fillId="3" borderId="1" xfId="14" applyNumberFormat="1" applyFont="1" applyFill="1" applyBorder="1" applyAlignment="1" applyProtection="1">
      <alignment horizontal="center"/>
    </xf>
    <xf numFmtId="15" fontId="10" fillId="3" borderId="10" xfId="14" applyNumberFormat="1" applyFont="1" applyFill="1" applyBorder="1" applyAlignment="1" applyProtection="1">
      <alignment horizontal="center"/>
    </xf>
    <xf numFmtId="0" fontId="9" fillId="3" borderId="3" xfId="14" applyFont="1" applyFill="1" applyBorder="1" applyAlignment="1" applyProtection="1">
      <alignment horizontal="center"/>
    </xf>
    <xf numFmtId="0" fontId="10" fillId="3" borderId="1" xfId="0" applyFont="1" applyFill="1" applyBorder="1" applyAlignment="1" applyProtection="1">
      <alignment horizontal="center"/>
    </xf>
    <xf numFmtId="0" fontId="14" fillId="3" borderId="1" xfId="0" applyFont="1" applyFill="1" applyBorder="1" applyAlignment="1" applyProtection="1">
      <alignment horizontal="center"/>
    </xf>
    <xf numFmtId="37" fontId="11" fillId="3" borderId="32" xfId="14" applyNumberFormat="1" applyFont="1" applyFill="1" applyBorder="1" applyAlignment="1" applyProtection="1">
      <alignment horizontal="center" vertical="center"/>
    </xf>
  </cellXfs>
  <cellStyles count="18">
    <cellStyle name="Comma" xfId="1" builtinId="3"/>
    <cellStyle name="Comma 2" xfId="2"/>
    <cellStyle name="Comma 3" xfId="3"/>
    <cellStyle name="greyed" xfId="4"/>
    <cellStyle name="Heading 2" xfId="5" builtinId="17"/>
    <cellStyle name="HeadingTable" xfId="6"/>
    <cellStyle name="highlightExposure" xfId="7"/>
    <cellStyle name="highlightText" xfId="8"/>
    <cellStyle name="inputExposure" xfId="9"/>
    <cellStyle name="Neutral" xfId="10" builtinId="28"/>
    <cellStyle name="Normal" xfId="0" builtinId="0"/>
    <cellStyle name="Normal 2" xfId="11"/>
    <cellStyle name="Normal 2 2" xfId="12"/>
    <cellStyle name="Normal 3" xfId="13"/>
    <cellStyle name="Normal 4" xfId="14"/>
    <cellStyle name="optionalExposure" xfId="15"/>
    <cellStyle name="Percent" xfId="16" builtinId="5"/>
    <cellStyle name="showExposure" xfId="17"/>
  </cellStyles>
  <dxfs count="1">
    <dxf>
      <fill>
        <patternFill>
          <bgColor indexed="10"/>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jfincke/Local%20Settings/Temporary%20Internet%20Files/OLK20E/OCC%20DFAST_14A%20Basel%20III%20Capital%20Template%201208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robert.scavotto/My%20Documents/OCC/B_Supervision/Stress%20Testing/DF%20Stress%20Reg/Reporting%20Requirements/Templates/FR%20Y-14A/FR_Y-14A_SUMMARY_SCHEDULE.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b1hhk01/My%20Documents/3%20Policy/CCAR/2012/Consolidated%20Summary%20Schedules%2001241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ummary Submission Cover Sheet"/>
      <sheetName val="Basel III_CoverSheet"/>
      <sheetName val="Capital Composition"/>
      <sheetName val="Exceptions Bucket Calculation"/>
      <sheetName val="Risk-Weighted Assets(A)"/>
      <sheetName val="Risk-Weighted Assets(B)"/>
      <sheetName val="Leverage Exposure"/>
      <sheetName val="Planned Actions"/>
      <sheetName val="Planned Actions-types"/>
      <sheetName val="Balance Sheet"/>
    </sheetNames>
    <sheetDataSet>
      <sheetData sheetId="0" refreshError="1"/>
      <sheetData sheetId="1" refreshError="1"/>
      <sheetData sheetId="2" refreshError="1">
        <row r="34">
          <cell r="C34" t="str">
            <v/>
          </cell>
          <cell r="D34" t="str">
            <v/>
          </cell>
          <cell r="E34" t="str">
            <v/>
          </cell>
          <cell r="F34" t="str">
            <v/>
          </cell>
          <cell r="G34" t="str">
            <v/>
          </cell>
          <cell r="H34" t="str">
            <v/>
          </cell>
          <cell r="I34" t="str">
            <v/>
          </cell>
          <cell r="J34" t="str">
            <v/>
          </cell>
          <cell r="K34" t="str">
            <v/>
          </cell>
        </row>
        <row r="40">
          <cell r="C40" t="str">
            <v/>
          </cell>
          <cell r="D40" t="str">
            <v/>
          </cell>
          <cell r="E40" t="str">
            <v/>
          </cell>
          <cell r="F40" t="str">
            <v/>
          </cell>
          <cell r="G40" t="str">
            <v/>
          </cell>
          <cell r="H40" t="str">
            <v/>
          </cell>
          <cell r="I40" t="str">
            <v/>
          </cell>
          <cell r="J40" t="str">
            <v/>
          </cell>
          <cell r="K40" t="str">
            <v/>
          </cell>
        </row>
        <row r="43">
          <cell r="C43" t="str">
            <v/>
          </cell>
          <cell r="D43" t="str">
            <v/>
          </cell>
          <cell r="E43" t="str">
            <v/>
          </cell>
          <cell r="F43" t="str">
            <v/>
          </cell>
          <cell r="G43" t="str">
            <v/>
          </cell>
          <cell r="H43" t="str">
            <v/>
          </cell>
          <cell r="I43" t="str">
            <v/>
          </cell>
          <cell r="J43" t="str">
            <v/>
          </cell>
          <cell r="K43" t="str">
            <v/>
          </cell>
        </row>
        <row r="52">
          <cell r="C52" t="str">
            <v/>
          </cell>
          <cell r="D52" t="str">
            <v/>
          </cell>
          <cell r="E52" t="str">
            <v/>
          </cell>
          <cell r="F52" t="str">
            <v/>
          </cell>
          <cell r="G52" t="str">
            <v/>
          </cell>
          <cell r="H52" t="str">
            <v/>
          </cell>
          <cell r="I52" t="str">
            <v/>
          </cell>
          <cell r="J52" t="str">
            <v/>
          </cell>
          <cell r="K52" t="str">
            <v/>
          </cell>
        </row>
      </sheetData>
      <sheetData sheetId="3" refreshError="1">
        <row r="12">
          <cell r="C12" t="str">
            <v/>
          </cell>
          <cell r="D12" t="str">
            <v/>
          </cell>
          <cell r="E12" t="str">
            <v/>
          </cell>
          <cell r="F12" t="str">
            <v/>
          </cell>
          <cell r="G12" t="str">
            <v/>
          </cell>
          <cell r="H12" t="str">
            <v/>
          </cell>
          <cell r="I12" t="str">
            <v/>
          </cell>
          <cell r="J12" t="str">
            <v/>
          </cell>
          <cell r="K12" t="str">
            <v/>
          </cell>
        </row>
        <row r="19">
          <cell r="C19" t="str">
            <v/>
          </cell>
          <cell r="D19" t="str">
            <v/>
          </cell>
          <cell r="E19" t="str">
            <v/>
          </cell>
          <cell r="F19" t="str">
            <v/>
          </cell>
          <cell r="G19" t="str">
            <v/>
          </cell>
          <cell r="H19" t="str">
            <v/>
          </cell>
          <cell r="I19" t="str">
            <v/>
          </cell>
          <cell r="J19" t="str">
            <v/>
          </cell>
          <cell r="K19" t="str">
            <v/>
          </cell>
        </row>
        <row r="24">
          <cell r="C24" t="str">
            <v/>
          </cell>
          <cell r="D24" t="str">
            <v/>
          </cell>
          <cell r="E24" t="str">
            <v/>
          </cell>
          <cell r="F24" t="str">
            <v/>
          </cell>
          <cell r="G24" t="str">
            <v/>
          </cell>
          <cell r="H24" t="str">
            <v/>
          </cell>
          <cell r="I24" t="str">
            <v/>
          </cell>
          <cell r="J24" t="str">
            <v/>
          </cell>
          <cell r="K24" t="str">
            <v/>
          </cell>
        </row>
        <row r="32">
          <cell r="C32" t="str">
            <v/>
          </cell>
          <cell r="D32" t="str">
            <v/>
          </cell>
          <cell r="E32" t="str">
            <v/>
          </cell>
          <cell r="F32" t="str">
            <v/>
          </cell>
          <cell r="G32" t="str">
            <v/>
          </cell>
          <cell r="H32" t="str">
            <v/>
          </cell>
          <cell r="I32" t="str">
            <v/>
          </cell>
          <cell r="J32" t="str">
            <v/>
          </cell>
          <cell r="K32" t="str">
            <v/>
          </cell>
        </row>
      </sheetData>
      <sheetData sheetId="4" refreshError="1">
        <row r="55">
          <cell r="C55" t="str">
            <v/>
          </cell>
          <cell r="D55" t="str">
            <v/>
          </cell>
          <cell r="E55" t="str">
            <v/>
          </cell>
          <cell r="F55" t="str">
            <v/>
          </cell>
          <cell r="G55" t="str">
            <v/>
          </cell>
          <cell r="H55" t="str">
            <v/>
          </cell>
          <cell r="I55" t="str">
            <v/>
          </cell>
          <cell r="J55" t="str">
            <v/>
          </cell>
          <cell r="K55" t="str">
            <v/>
          </cell>
        </row>
      </sheetData>
      <sheetData sheetId="5" refreshError="1">
        <row r="35">
          <cell r="C35" t="str">
            <v/>
          </cell>
          <cell r="D35" t="str">
            <v/>
          </cell>
          <cell r="E35" t="str">
            <v/>
          </cell>
          <cell r="F35" t="str">
            <v/>
          </cell>
          <cell r="G35" t="str">
            <v/>
          </cell>
          <cell r="H35" t="str">
            <v/>
          </cell>
          <cell r="I35" t="str">
            <v/>
          </cell>
          <cell r="J35" t="str">
            <v/>
          </cell>
          <cell r="K35" t="str">
            <v/>
          </cell>
        </row>
      </sheetData>
      <sheetData sheetId="6" refreshError="1">
        <row r="18">
          <cell r="C18" t="str">
            <v/>
          </cell>
          <cell r="D18" t="str">
            <v/>
          </cell>
          <cell r="E18" t="str">
            <v/>
          </cell>
          <cell r="F18" t="str">
            <v/>
          </cell>
          <cell r="G18" t="str">
            <v/>
          </cell>
          <cell r="H18" t="str">
            <v/>
          </cell>
          <cell r="I18" t="str">
            <v/>
          </cell>
          <cell r="J18" t="str">
            <v/>
          </cell>
          <cell r="K18" t="str">
            <v/>
          </cell>
        </row>
      </sheetData>
      <sheetData sheetId="7" refreshError="1"/>
      <sheetData sheetId="8" refreshError="1">
        <row r="2">
          <cell r="A2" t="str">
            <v>asset run-off</v>
          </cell>
          <cell r="B2" t="str">
            <v>banking book equity investment</v>
          </cell>
          <cell r="C2" t="str">
            <v>counterparty credit</v>
          </cell>
          <cell r="D2" t="str">
            <v>Yes</v>
          </cell>
        </row>
        <row r="3">
          <cell r="A3" t="str">
            <v>asset sale</v>
          </cell>
          <cell r="B3" t="str">
            <v>banking book securitization</v>
          </cell>
          <cell r="C3" t="str">
            <v>credit risk</v>
          </cell>
        </row>
        <row r="4">
          <cell r="A4" t="str">
            <v>capital issuance</v>
          </cell>
          <cell r="B4" t="str">
            <v>banking book other</v>
          </cell>
          <cell r="C4" t="str">
            <v>market risk</v>
          </cell>
        </row>
        <row r="5">
          <cell r="A5" t="str">
            <v>reduction of credit lines</v>
          </cell>
          <cell r="B5" t="str">
            <v>DTA</v>
          </cell>
          <cell r="C5" t="str">
            <v>operational risk</v>
          </cell>
        </row>
        <row r="6">
          <cell r="A6" t="str">
            <v>RWA data remediation</v>
          </cell>
          <cell r="B6" t="str">
            <v>MSR</v>
          </cell>
          <cell r="C6" t="str">
            <v>NA</v>
          </cell>
        </row>
        <row r="7">
          <cell r="A7" t="str">
            <v>RWA model implementation/improvement</v>
          </cell>
          <cell r="B7" t="str">
            <v>OTC derivatives</v>
          </cell>
        </row>
        <row r="8">
          <cell r="A8" t="str">
            <v>unwind</v>
          </cell>
          <cell r="B8" t="str">
            <v>trading book correlation</v>
          </cell>
        </row>
        <row r="9">
          <cell r="A9" t="str">
            <v>utilization of CCP</v>
          </cell>
          <cell r="B9" t="str">
            <v>trading book securitization</v>
          </cell>
        </row>
        <row r="10">
          <cell r="A10" t="str">
            <v>other</v>
          </cell>
          <cell r="B10" t="str">
            <v>trading book other</v>
          </cell>
        </row>
        <row r="11">
          <cell r="B11" t="str">
            <v>tier 1 common instruments</v>
          </cell>
        </row>
        <row r="12">
          <cell r="B12" t="str">
            <v>non-common tier 1 instruments</v>
          </cell>
        </row>
        <row r="13">
          <cell r="B13" t="str">
            <v>other</v>
          </cell>
        </row>
      </sheetData>
      <sheetData sheetId="9"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ummary Submission Cover Sheet"/>
      <sheetName val="Income Statement Worksheet"/>
      <sheetName val="Balance Sheet Worksheet"/>
      <sheetName val="Capital Worksheet"/>
      <sheetName val="Retail Balance Projections"/>
      <sheetName val="Retail Loss Projections"/>
      <sheetName val="Retail Repurchase Worksheet"/>
      <sheetName val="Retail ASC 310-30 Worksheet"/>
      <sheetName val="Retail Fair Value Worksheet"/>
      <sheetName val="Securities CUSIPs Worksheet"/>
      <sheetName val="Securities Worksheet 1"/>
      <sheetName val="Securities Worksheet 2"/>
      <sheetName val="Securities Worksheet 3"/>
      <sheetName val="Securities Worksheet 4"/>
      <sheetName val="Trading Worksheet"/>
      <sheetName val="Counterparty Risk Worksheet"/>
      <sheetName val="Op Risk Scenario Inputs"/>
      <sheetName val="Projected Op Risk Losses"/>
      <sheetName val="Historical Op Risk Capital"/>
      <sheetName val="PPNR Projections Worksheet"/>
      <sheetName val="PPNR NII Worksheet"/>
      <sheetName val="PPNR Metrics Worksheet"/>
    </sheetNames>
    <sheetDataSet>
      <sheetData sheetId="0"/>
      <sheetData sheetId="1"/>
      <sheetData sheetId="2" refreshError="1"/>
      <sheetData sheetId="3" refreshError="1"/>
      <sheetData sheetId="4"/>
      <sheetData sheetId="5"/>
      <sheetData sheetId="6" refreshError="1"/>
      <sheetData sheetId="7" refreshError="1"/>
      <sheetData sheetId="8" refreshError="1"/>
      <sheetData sheetId="9" refreshError="1"/>
      <sheetData sheetId="10"/>
      <sheetData sheetId="11" refreshError="1"/>
      <sheetData sheetId="12" refreshError="1"/>
      <sheetData sheetId="13" refreshError="1"/>
      <sheetData sheetId="14"/>
      <sheetData sheetId="15"/>
      <sheetData sheetId="16" refreshError="1"/>
      <sheetData sheetId="17"/>
      <sheetData sheetId="18" refreshError="1"/>
      <sheetData sheetId="19">
        <row r="4">
          <cell r="B4" t="str">
            <v>Specify reporting designation for net interest income HERE</v>
          </cell>
        </row>
        <row r="5">
          <cell r="B5" t="str">
            <v>Please indicate if deposits are one-third or more of total liabilities</v>
          </cell>
        </row>
        <row r="13">
          <cell r="Z13" t="str">
            <v>Specify reporting designation for net interest income HERE</v>
          </cell>
        </row>
        <row r="14">
          <cell r="Z14" t="str">
            <v>Primary Net Interest Income</v>
          </cell>
        </row>
        <row r="15">
          <cell r="Z15" t="str">
            <v>Supplementary Net Interest Income</v>
          </cell>
        </row>
        <row r="20">
          <cell r="Z20" t="str">
            <v>Yes, deposits are one-third or more of total liabilities</v>
          </cell>
        </row>
        <row r="21">
          <cell r="Z21" t="str">
            <v>No, deposits are less than one-third of total liabilities</v>
          </cell>
        </row>
      </sheetData>
      <sheetData sheetId="20"/>
      <sheetData sheetId="2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User Inputs"/>
      <sheetName val="MAINdata"/>
      <sheetName val="Summary Submission Cover Sheet"/>
      <sheetName val="Income Statement Worksheet"/>
      <sheetName val="Balance Sheet Worksheet"/>
      <sheetName val="Capital Worksheet"/>
    </sheetNames>
    <sheetDataSet>
      <sheetData sheetId="0"/>
      <sheetData sheetId="1">
        <row r="1">
          <cell r="A1" t="str">
            <v>ID</v>
          </cell>
        </row>
        <row r="2">
          <cell r="A2" t="str">
            <v>1039502Q3 2011BHC Baseline</v>
          </cell>
        </row>
        <row r="3">
          <cell r="A3" t="str">
            <v>1039502Q4 2011BHC Baseline</v>
          </cell>
        </row>
        <row r="4">
          <cell r="A4" t="str">
            <v>1039502Q1 2012BHC Baseline</v>
          </cell>
        </row>
        <row r="5">
          <cell r="A5" t="str">
            <v>1039502Q2 2012BHC Baseline</v>
          </cell>
        </row>
        <row r="6">
          <cell r="A6" t="str">
            <v>1039502Q3 2012BHC Baseline</v>
          </cell>
        </row>
        <row r="7">
          <cell r="A7" t="str">
            <v>1039502Q4 2012BHC Baseline</v>
          </cell>
        </row>
        <row r="8">
          <cell r="A8" t="str">
            <v>1039502Q1 2013BHC Baseline</v>
          </cell>
        </row>
        <row r="9">
          <cell r="A9" t="str">
            <v>1039502Q2 2013BHC Baseline</v>
          </cell>
        </row>
        <row r="10">
          <cell r="A10" t="str">
            <v>1039502Q3 2013BHC Baseline</v>
          </cell>
        </row>
        <row r="11">
          <cell r="A11" t="str">
            <v>1039502Q4 2013BHC Baseline</v>
          </cell>
        </row>
        <row r="12">
          <cell r="A12" t="str">
            <v>1039502Q3 2011BHC Stress</v>
          </cell>
        </row>
        <row r="13">
          <cell r="A13" t="str">
            <v>1039502Q4 2011BHC Stress</v>
          </cell>
        </row>
        <row r="14">
          <cell r="A14" t="str">
            <v>1039502Q1 2012BHC Stress</v>
          </cell>
        </row>
        <row r="15">
          <cell r="A15" t="str">
            <v>1039502Q2 2012BHC Stress</v>
          </cell>
        </row>
        <row r="16">
          <cell r="A16" t="str">
            <v>1039502Q3 2012BHC Stress</v>
          </cell>
        </row>
        <row r="17">
          <cell r="A17" t="str">
            <v>1039502Q4 2012BHC Stress</v>
          </cell>
        </row>
        <row r="18">
          <cell r="A18" t="str">
            <v>1039502Q1 2013BHC Stress</v>
          </cell>
        </row>
        <row r="19">
          <cell r="A19" t="str">
            <v>1039502Q2 2013BHC Stress</v>
          </cell>
        </row>
        <row r="20">
          <cell r="A20" t="str">
            <v>1039502Q3 2013BHC Stress</v>
          </cell>
        </row>
        <row r="21">
          <cell r="A21" t="str">
            <v>1039502Q4 2013BHC Stress</v>
          </cell>
        </row>
        <row r="22">
          <cell r="A22" t="str">
            <v>1039502Q3 2011Supervisory Baseline</v>
          </cell>
        </row>
        <row r="23">
          <cell r="A23" t="str">
            <v>1039502Q4 2011Supervisory Baseline</v>
          </cell>
        </row>
        <row r="24">
          <cell r="A24" t="str">
            <v>1039502Q1 2012Supervisory Baseline</v>
          </cell>
        </row>
        <row r="25">
          <cell r="A25" t="str">
            <v>1039502Q2 2012Supervisory Baseline</v>
          </cell>
        </row>
        <row r="26">
          <cell r="A26" t="str">
            <v>1039502Q3 2012Supervisory Baseline</v>
          </cell>
        </row>
        <row r="27">
          <cell r="A27" t="str">
            <v>1039502Q4 2012Supervisory Baseline</v>
          </cell>
        </row>
        <row r="28">
          <cell r="A28" t="str">
            <v>1039502Q1 2013Supervisory Baseline</v>
          </cell>
        </row>
        <row r="29">
          <cell r="A29" t="str">
            <v>1039502Q2 2013Supervisory Baseline</v>
          </cell>
        </row>
        <row r="30">
          <cell r="A30" t="str">
            <v>1039502Q3 2013Supervisory Baseline</v>
          </cell>
        </row>
        <row r="31">
          <cell r="A31" t="str">
            <v>1039502Q4 2013Supervisory Baseline</v>
          </cell>
        </row>
        <row r="32">
          <cell r="A32" t="str">
            <v>1039502Q3 2011Supervisory Stress</v>
          </cell>
        </row>
        <row r="33">
          <cell r="A33" t="str">
            <v>1039502Q4 2011Supervisory Stress</v>
          </cell>
        </row>
        <row r="34">
          <cell r="A34" t="str">
            <v>1039502Q1 2012Supervisory Stress</v>
          </cell>
        </row>
        <row r="35">
          <cell r="A35" t="str">
            <v>1039502Q2 2012Supervisory Stress</v>
          </cell>
        </row>
        <row r="36">
          <cell r="A36" t="str">
            <v>1039502Q3 2012Supervisory Stress</v>
          </cell>
        </row>
        <row r="37">
          <cell r="A37" t="str">
            <v>1039502Q4 2012Supervisory Stress</v>
          </cell>
        </row>
        <row r="38">
          <cell r="A38" t="str">
            <v>1039502Q1 2013Supervisory Stress</v>
          </cell>
        </row>
        <row r="39">
          <cell r="A39" t="str">
            <v>1039502Q2 2013Supervisory Stress</v>
          </cell>
        </row>
        <row r="40">
          <cell r="A40" t="str">
            <v>1039502Q3 2013Supervisory Stress</v>
          </cell>
        </row>
        <row r="41">
          <cell r="A41" t="str">
            <v>1039502Q4 2013Supervisory Stress</v>
          </cell>
        </row>
        <row r="42">
          <cell r="A42" t="str">
            <v>1068025Q3 2011BHC Baseline</v>
          </cell>
        </row>
        <row r="43">
          <cell r="A43" t="str">
            <v>1068025Q4 2011BHC Baseline</v>
          </cell>
        </row>
        <row r="44">
          <cell r="A44" t="str">
            <v>1068025Q1 2012BHC Baseline</v>
          </cell>
        </row>
        <row r="45">
          <cell r="A45" t="str">
            <v>1068025Q2 2012BHC Baseline</v>
          </cell>
        </row>
        <row r="46">
          <cell r="A46" t="str">
            <v>1068025Q3 2012BHC Baseline</v>
          </cell>
        </row>
        <row r="47">
          <cell r="A47" t="str">
            <v>1068025Q4 2012BHC Baseline</v>
          </cell>
        </row>
        <row r="48">
          <cell r="A48" t="str">
            <v>1068025Q1 2013BHC Baseline</v>
          </cell>
        </row>
        <row r="49">
          <cell r="A49" t="str">
            <v>1068025Q2 2013BHC Baseline</v>
          </cell>
        </row>
        <row r="50">
          <cell r="A50" t="str">
            <v>1068025Q3 2013BHC Baseline</v>
          </cell>
        </row>
        <row r="51">
          <cell r="A51" t="str">
            <v>1068025Q4 2013BHC Baseline</v>
          </cell>
        </row>
        <row r="52">
          <cell r="A52" t="str">
            <v>1068025Q3 2011BHC Stress</v>
          </cell>
        </row>
        <row r="53">
          <cell r="A53" t="str">
            <v>1068025Q4 2011BHC Stress</v>
          </cell>
        </row>
        <row r="54">
          <cell r="A54" t="str">
            <v>1068025Q1 2012BHC Stress</v>
          </cell>
        </row>
        <row r="55">
          <cell r="A55" t="str">
            <v>1068025Q2 2012BHC Stress</v>
          </cell>
        </row>
        <row r="56">
          <cell r="A56" t="str">
            <v>1068025Q3 2012BHC Stress</v>
          </cell>
        </row>
        <row r="57">
          <cell r="A57" t="str">
            <v>1068025Q4 2012BHC Stress</v>
          </cell>
        </row>
        <row r="58">
          <cell r="A58" t="str">
            <v>1068025Q1 2013BHC Stress</v>
          </cell>
        </row>
        <row r="59">
          <cell r="A59" t="str">
            <v>1068025Q2 2013BHC Stress</v>
          </cell>
        </row>
        <row r="60">
          <cell r="A60" t="str">
            <v>1068025Q3 2013BHC Stress</v>
          </cell>
        </row>
        <row r="61">
          <cell r="A61" t="str">
            <v>1068025Q4 2013BHC Stress</v>
          </cell>
        </row>
        <row r="62">
          <cell r="A62" t="str">
            <v>1068025Q3 2011Supervisory Baseline</v>
          </cell>
        </row>
        <row r="63">
          <cell r="A63" t="str">
            <v>1068025Q4 2011Supervisory Baseline</v>
          </cell>
        </row>
        <row r="64">
          <cell r="A64" t="str">
            <v>1068025Q1 2012Supervisory Baseline</v>
          </cell>
        </row>
        <row r="65">
          <cell r="A65" t="str">
            <v>1068025Q2 2012Supervisory Baseline</v>
          </cell>
        </row>
        <row r="66">
          <cell r="A66" t="str">
            <v>1068025Q3 2012Supervisory Baseline</v>
          </cell>
        </row>
        <row r="67">
          <cell r="A67" t="str">
            <v>1068025Q4 2012Supervisory Baseline</v>
          </cell>
        </row>
        <row r="68">
          <cell r="A68" t="str">
            <v>1068025Q1 2013Supervisory Baseline</v>
          </cell>
        </row>
        <row r="69">
          <cell r="A69" t="str">
            <v>1068025Q2 2013Supervisory Baseline</v>
          </cell>
        </row>
        <row r="70">
          <cell r="A70" t="str">
            <v>1068025Q3 2013Supervisory Baseline</v>
          </cell>
        </row>
        <row r="71">
          <cell r="A71" t="str">
            <v>1068025Q4 2013Supervisory Baseline</v>
          </cell>
        </row>
        <row r="72">
          <cell r="A72" t="str">
            <v>1068025Q3 2011Supervisory Stress</v>
          </cell>
        </row>
        <row r="73">
          <cell r="A73" t="str">
            <v>1068025Q4 2011Supervisory Stress</v>
          </cell>
        </row>
        <row r="74">
          <cell r="A74" t="str">
            <v>1068025Q1 2012Supervisory Stress</v>
          </cell>
        </row>
        <row r="75">
          <cell r="A75" t="str">
            <v>1068025Q2 2012Supervisory Stress</v>
          </cell>
        </row>
        <row r="76">
          <cell r="A76" t="str">
            <v>1068025Q3 2012Supervisory Stress</v>
          </cell>
        </row>
        <row r="77">
          <cell r="A77" t="str">
            <v>1068025Q4 2012Supervisory Stress</v>
          </cell>
        </row>
        <row r="78">
          <cell r="A78" t="str">
            <v>1068025Q1 2013Supervisory Stress</v>
          </cell>
        </row>
        <row r="79">
          <cell r="A79" t="str">
            <v>1068025Q2 2013Supervisory Stress</v>
          </cell>
        </row>
        <row r="80">
          <cell r="A80" t="str">
            <v>1068025Q3 2013Supervisory Stress</v>
          </cell>
        </row>
        <row r="81">
          <cell r="A81" t="str">
            <v>1068025Q4 2013Supervisory Stress</v>
          </cell>
        </row>
        <row r="82">
          <cell r="A82" t="str">
            <v>1069778Q3 2011BHC Baseline</v>
          </cell>
        </row>
        <row r="83">
          <cell r="A83" t="str">
            <v>1069778Q4 2011BHC Baseline</v>
          </cell>
        </row>
        <row r="84">
          <cell r="A84" t="str">
            <v>1069778Q1 2012BHC Baseline</v>
          </cell>
        </row>
        <row r="85">
          <cell r="A85" t="str">
            <v>1069778Q2 2012BHC Baseline</v>
          </cell>
        </row>
        <row r="86">
          <cell r="A86" t="str">
            <v>1069778Q3 2012BHC Baseline</v>
          </cell>
        </row>
        <row r="87">
          <cell r="A87" t="str">
            <v>1069778Q4 2012BHC Baseline</v>
          </cell>
        </row>
        <row r="88">
          <cell r="A88" t="str">
            <v>1069778Q1 2013BHC Baseline</v>
          </cell>
        </row>
        <row r="89">
          <cell r="A89" t="str">
            <v>1069778Q2 2013BHC Baseline</v>
          </cell>
        </row>
        <row r="90">
          <cell r="A90" t="str">
            <v>1069778Q3 2013BHC Baseline</v>
          </cell>
        </row>
        <row r="91">
          <cell r="A91" t="str">
            <v>1069778Q4 2013BHC Baseline</v>
          </cell>
        </row>
        <row r="92">
          <cell r="A92" t="str">
            <v>1069778Q3 2011BHC Stress</v>
          </cell>
        </row>
        <row r="93">
          <cell r="A93" t="str">
            <v>1069778Q4 2011BHC Stress</v>
          </cell>
        </row>
        <row r="94">
          <cell r="A94" t="str">
            <v>1069778Q1 2012BHC Stress</v>
          </cell>
        </row>
        <row r="95">
          <cell r="A95" t="str">
            <v>1069778Q2 2012BHC Stress</v>
          </cell>
        </row>
        <row r="96">
          <cell r="A96" t="str">
            <v>1069778Q3 2012BHC Stress</v>
          </cell>
        </row>
        <row r="97">
          <cell r="A97" t="str">
            <v>1069778Q4 2012BHC Stress</v>
          </cell>
        </row>
        <row r="98">
          <cell r="A98" t="str">
            <v>1069778Q1 2013BHC Stress</v>
          </cell>
        </row>
        <row r="99">
          <cell r="A99" t="str">
            <v>1069778Q2 2013BHC Stress</v>
          </cell>
        </row>
        <row r="100">
          <cell r="A100" t="str">
            <v>1069778Q3 2013BHC Stress</v>
          </cell>
        </row>
        <row r="101">
          <cell r="A101" t="str">
            <v>1069778Q4 2013BHC Stress</v>
          </cell>
        </row>
        <row r="102">
          <cell r="A102" t="str">
            <v>1069778Q3 2011Supervisory Baseline</v>
          </cell>
        </row>
        <row r="103">
          <cell r="A103" t="str">
            <v>1069778Q4 2011Supervisory Baseline</v>
          </cell>
        </row>
        <row r="104">
          <cell r="A104" t="str">
            <v>1069778Q1 2012Supervisory Baseline</v>
          </cell>
        </row>
        <row r="105">
          <cell r="A105" t="str">
            <v>1069778Q2 2012Supervisory Baseline</v>
          </cell>
        </row>
        <row r="106">
          <cell r="A106" t="str">
            <v>1069778Q3 2012Supervisory Baseline</v>
          </cell>
        </row>
        <row r="107">
          <cell r="A107" t="str">
            <v>1069778Q4 2012Supervisory Baseline</v>
          </cell>
        </row>
        <row r="108">
          <cell r="A108" t="str">
            <v>1069778Q1 2013Supervisory Baseline</v>
          </cell>
        </row>
        <row r="109">
          <cell r="A109" t="str">
            <v>1069778Q2 2013Supervisory Baseline</v>
          </cell>
        </row>
        <row r="110">
          <cell r="A110" t="str">
            <v>1069778Q3 2013Supervisory Baseline</v>
          </cell>
        </row>
        <row r="111">
          <cell r="A111" t="str">
            <v>1069778Q4 2013Supervisory Baseline</v>
          </cell>
        </row>
        <row r="112">
          <cell r="A112" t="str">
            <v>1069778Q3 2011Supervisory Stress</v>
          </cell>
        </row>
        <row r="113">
          <cell r="A113" t="str">
            <v>1069778Q4 2011Supervisory Stress</v>
          </cell>
        </row>
        <row r="114">
          <cell r="A114" t="str">
            <v>1069778Q1 2012Supervisory Stress</v>
          </cell>
        </row>
        <row r="115">
          <cell r="A115" t="str">
            <v>1069778Q2 2012Supervisory Stress</v>
          </cell>
        </row>
        <row r="116">
          <cell r="A116" t="str">
            <v>1069778Q3 2012Supervisory Stress</v>
          </cell>
        </row>
        <row r="117">
          <cell r="A117" t="str">
            <v>1069778Q4 2012Supervisory Stress</v>
          </cell>
        </row>
        <row r="118">
          <cell r="A118" t="str">
            <v>1069778Q1 2013Supervisory Stress</v>
          </cell>
        </row>
        <row r="119">
          <cell r="A119" t="str">
            <v>1069778Q2 2013Supervisory Stress</v>
          </cell>
        </row>
        <row r="120">
          <cell r="A120" t="str">
            <v>1069778Q3 2013Supervisory Stress</v>
          </cell>
        </row>
        <row r="121">
          <cell r="A121" t="str">
            <v>1069778Q4 2013Supervisory Stress</v>
          </cell>
        </row>
        <row r="122">
          <cell r="A122" t="str">
            <v>1070345Q3 2011BHC Baseline</v>
          </cell>
        </row>
        <row r="123">
          <cell r="A123" t="str">
            <v>1070345Q4 2011BHC Baseline</v>
          </cell>
        </row>
        <row r="124">
          <cell r="A124" t="str">
            <v>1070345Q1 2012BHC Baseline</v>
          </cell>
        </row>
        <row r="125">
          <cell r="A125" t="str">
            <v>1070345Q2 2012BHC Baseline</v>
          </cell>
        </row>
        <row r="126">
          <cell r="A126" t="str">
            <v>1070345Q3 2012BHC Baseline</v>
          </cell>
        </row>
        <row r="127">
          <cell r="A127" t="str">
            <v>1070345Q4 2012BHC Baseline</v>
          </cell>
        </row>
        <row r="128">
          <cell r="A128" t="str">
            <v>1070345Q1 2013BHC Baseline</v>
          </cell>
        </row>
        <row r="129">
          <cell r="A129" t="str">
            <v>1070345Q2 2013BHC Baseline</v>
          </cell>
        </row>
        <row r="130">
          <cell r="A130" t="str">
            <v>1070345Q3 2013BHC Baseline</v>
          </cell>
        </row>
        <row r="131">
          <cell r="A131" t="str">
            <v>1070345Q4 2013BHC Baseline</v>
          </cell>
        </row>
        <row r="132">
          <cell r="A132" t="str">
            <v>1070345Q3 2011BHC Stress</v>
          </cell>
        </row>
        <row r="133">
          <cell r="A133" t="str">
            <v>1070345Q4 2011BHC Stress</v>
          </cell>
        </row>
        <row r="134">
          <cell r="A134" t="str">
            <v>1070345Q1 2012BHC Stress</v>
          </cell>
        </row>
        <row r="135">
          <cell r="A135" t="str">
            <v>1070345Q2 2012BHC Stress</v>
          </cell>
        </row>
        <row r="136">
          <cell r="A136" t="str">
            <v>1070345Q3 2012BHC Stress</v>
          </cell>
        </row>
        <row r="137">
          <cell r="A137" t="str">
            <v>1070345Q4 2012BHC Stress</v>
          </cell>
        </row>
        <row r="138">
          <cell r="A138" t="str">
            <v>1070345Q1 2013BHC Stress</v>
          </cell>
        </row>
        <row r="139">
          <cell r="A139" t="str">
            <v>1070345Q2 2013BHC Stress</v>
          </cell>
        </row>
        <row r="140">
          <cell r="A140" t="str">
            <v>1070345Q3 2013BHC Stress</v>
          </cell>
        </row>
        <row r="141">
          <cell r="A141" t="str">
            <v>1070345Q4 2013BHC Stress</v>
          </cell>
        </row>
        <row r="142">
          <cell r="A142" t="str">
            <v>1070345Q3 2011Supervisory Baseline</v>
          </cell>
        </row>
        <row r="143">
          <cell r="A143" t="str">
            <v>1070345Q4 2011Supervisory Baseline</v>
          </cell>
        </row>
        <row r="144">
          <cell r="A144" t="str">
            <v>1070345Q1 2012Supervisory Baseline</v>
          </cell>
        </row>
        <row r="145">
          <cell r="A145" t="str">
            <v>1070345Q2 2012Supervisory Baseline</v>
          </cell>
        </row>
        <row r="146">
          <cell r="A146" t="str">
            <v>1070345Q3 2012Supervisory Baseline</v>
          </cell>
        </row>
        <row r="147">
          <cell r="A147" t="str">
            <v>1070345Q4 2012Supervisory Baseline</v>
          </cell>
        </row>
        <row r="148">
          <cell r="A148" t="str">
            <v>1070345Q1 2013Supervisory Baseline</v>
          </cell>
        </row>
        <row r="149">
          <cell r="A149" t="str">
            <v>1070345Q2 2013Supervisory Baseline</v>
          </cell>
        </row>
        <row r="150">
          <cell r="A150" t="str">
            <v>1070345Q3 2013Supervisory Baseline</v>
          </cell>
        </row>
        <row r="151">
          <cell r="A151" t="str">
            <v>1070345Q4 2013Supervisory Baseline</v>
          </cell>
        </row>
        <row r="152">
          <cell r="A152" t="str">
            <v>1070345Q3 2011Supervisory Stress</v>
          </cell>
        </row>
        <row r="153">
          <cell r="A153" t="str">
            <v>1070345Q4 2011Supervisory Stress</v>
          </cell>
        </row>
        <row r="154">
          <cell r="A154" t="str">
            <v>1070345Q1 2012Supervisory Stress</v>
          </cell>
        </row>
        <row r="155">
          <cell r="A155" t="str">
            <v>1070345Q2 2012Supervisory Stress</v>
          </cell>
        </row>
        <row r="156">
          <cell r="A156" t="str">
            <v>1070345Q3 2012Supervisory Stress</v>
          </cell>
        </row>
        <row r="157">
          <cell r="A157" t="str">
            <v>1070345Q4 2012Supervisory Stress</v>
          </cell>
        </row>
        <row r="158">
          <cell r="A158" t="str">
            <v>1070345Q1 2013Supervisory Stress</v>
          </cell>
        </row>
        <row r="159">
          <cell r="A159" t="str">
            <v>1070345Q2 2013Supervisory Stress</v>
          </cell>
        </row>
        <row r="160">
          <cell r="A160" t="str">
            <v>1070345Q3 2013Supervisory Stress</v>
          </cell>
        </row>
        <row r="161">
          <cell r="A161" t="str">
            <v>1070345Q4 2013Supervisory Stress</v>
          </cell>
        </row>
        <row r="162">
          <cell r="A162" t="str">
            <v>1073757Q3 2011BHC Baseline</v>
          </cell>
        </row>
        <row r="163">
          <cell r="A163" t="str">
            <v>1073757Q4 2011BHC Baseline</v>
          </cell>
        </row>
        <row r="164">
          <cell r="A164" t="str">
            <v>1073757Q1 2012BHC Baseline</v>
          </cell>
        </row>
        <row r="165">
          <cell r="A165" t="str">
            <v>1073757Q2 2012BHC Baseline</v>
          </cell>
        </row>
        <row r="166">
          <cell r="A166" t="str">
            <v>1073757Q3 2012BHC Baseline</v>
          </cell>
        </row>
        <row r="167">
          <cell r="A167" t="str">
            <v>1073757Q4 2012BHC Baseline</v>
          </cell>
        </row>
        <row r="168">
          <cell r="A168" t="str">
            <v>1073757Q1 2013BHC Baseline</v>
          </cell>
        </row>
        <row r="169">
          <cell r="A169" t="str">
            <v>1073757Q2 2013BHC Baseline</v>
          </cell>
        </row>
        <row r="170">
          <cell r="A170" t="str">
            <v>1073757Q3 2013BHC Baseline</v>
          </cell>
        </row>
        <row r="171">
          <cell r="A171" t="str">
            <v>1073757Q4 2013BHC Baseline</v>
          </cell>
        </row>
        <row r="172">
          <cell r="A172" t="str">
            <v>1073757Q3 2011BHC Stress</v>
          </cell>
        </row>
        <row r="173">
          <cell r="A173" t="str">
            <v>1073757Q4 2011BHC Stress</v>
          </cell>
        </row>
        <row r="174">
          <cell r="A174" t="str">
            <v>1073757Q1 2012BHC Stress</v>
          </cell>
        </row>
        <row r="175">
          <cell r="A175" t="str">
            <v>1073757Q2 2012BHC Stress</v>
          </cell>
        </row>
        <row r="176">
          <cell r="A176" t="str">
            <v>1073757Q3 2012BHC Stress</v>
          </cell>
        </row>
        <row r="177">
          <cell r="A177" t="str">
            <v>1073757Q4 2012BHC Stress</v>
          </cell>
        </row>
        <row r="178">
          <cell r="A178" t="str">
            <v>1073757Q1 2013BHC Stress</v>
          </cell>
        </row>
        <row r="179">
          <cell r="A179" t="str">
            <v>1073757Q2 2013BHC Stress</v>
          </cell>
        </row>
        <row r="180">
          <cell r="A180" t="str">
            <v>1073757Q3 2013BHC Stress</v>
          </cell>
        </row>
        <row r="181">
          <cell r="A181" t="str">
            <v>1073757Q4 2013BHC Stress</v>
          </cell>
        </row>
        <row r="182">
          <cell r="A182" t="str">
            <v>1073757Q3 2011Supervisory Baseline</v>
          </cell>
        </row>
        <row r="183">
          <cell r="A183" t="str">
            <v>1073757Q4 2011Supervisory Baseline</v>
          </cell>
        </row>
        <row r="184">
          <cell r="A184" t="str">
            <v>1073757Q1 2012Supervisory Baseline</v>
          </cell>
        </row>
        <row r="185">
          <cell r="A185" t="str">
            <v>1073757Q2 2012Supervisory Baseline</v>
          </cell>
        </row>
        <row r="186">
          <cell r="A186" t="str">
            <v>1073757Q3 2012Supervisory Baseline</v>
          </cell>
        </row>
        <row r="187">
          <cell r="A187" t="str">
            <v>1073757Q4 2012Supervisory Baseline</v>
          </cell>
        </row>
        <row r="188">
          <cell r="A188" t="str">
            <v>1073757Q1 2013Supervisory Baseline</v>
          </cell>
        </row>
        <row r="189">
          <cell r="A189" t="str">
            <v>1073757Q2 2013Supervisory Baseline</v>
          </cell>
        </row>
        <row r="190">
          <cell r="A190" t="str">
            <v>1073757Q3 2013Supervisory Baseline</v>
          </cell>
        </row>
        <row r="191">
          <cell r="A191" t="str">
            <v>1073757Q4 2013Supervisory Baseline</v>
          </cell>
        </row>
        <row r="192">
          <cell r="A192" t="str">
            <v>1073757Q3 2011Supervisory Stress</v>
          </cell>
        </row>
        <row r="193">
          <cell r="A193" t="str">
            <v>1073757Q4 2011Supervisory Stress</v>
          </cell>
        </row>
        <row r="194">
          <cell r="A194" t="str">
            <v>1073757Q1 2012Supervisory Stress</v>
          </cell>
        </row>
        <row r="195">
          <cell r="A195" t="str">
            <v>1073757Q2 2012Supervisory Stress</v>
          </cell>
        </row>
        <row r="196">
          <cell r="A196" t="str">
            <v>1073757Q3 2012Supervisory Stress</v>
          </cell>
        </row>
        <row r="197">
          <cell r="A197" t="str">
            <v>1073757Q4 2012Supervisory Stress</v>
          </cell>
        </row>
        <row r="198">
          <cell r="A198" t="str">
            <v>1073757Q1 2013Supervisory Stress</v>
          </cell>
        </row>
        <row r="199">
          <cell r="A199" t="str">
            <v>1073757Q2 2013Supervisory Stress</v>
          </cell>
        </row>
        <row r="200">
          <cell r="A200" t="str">
            <v>1073757Q3 2013Supervisory Stress</v>
          </cell>
        </row>
        <row r="201">
          <cell r="A201" t="str">
            <v>1073757Q4 2013Supervisory Stress</v>
          </cell>
        </row>
        <row r="202">
          <cell r="A202" t="str">
            <v>1074156Q3 2011BHC Baseline</v>
          </cell>
        </row>
        <row r="203">
          <cell r="A203" t="str">
            <v>1074156Q4 2011BHC Baseline</v>
          </cell>
        </row>
        <row r="204">
          <cell r="A204" t="str">
            <v>1074156Q1 2012BHC Baseline</v>
          </cell>
        </row>
        <row r="205">
          <cell r="A205" t="str">
            <v>1074156Q2 2012BHC Baseline</v>
          </cell>
        </row>
        <row r="206">
          <cell r="A206" t="str">
            <v>1074156Q3 2012BHC Baseline</v>
          </cell>
        </row>
        <row r="207">
          <cell r="A207" t="str">
            <v>1074156Q4 2012BHC Baseline</v>
          </cell>
        </row>
        <row r="208">
          <cell r="A208" t="str">
            <v>1074156Q1 2013BHC Baseline</v>
          </cell>
        </row>
        <row r="209">
          <cell r="A209" t="str">
            <v>1074156Q2 2013BHC Baseline</v>
          </cell>
        </row>
        <row r="210">
          <cell r="A210" t="str">
            <v>1074156Q3 2013BHC Baseline</v>
          </cell>
        </row>
        <row r="211">
          <cell r="A211" t="str">
            <v>1074156Q4 2013BHC Baseline</v>
          </cell>
        </row>
        <row r="212">
          <cell r="A212" t="str">
            <v>1074156Q3 2011BHC Stress</v>
          </cell>
        </row>
        <row r="213">
          <cell r="A213" t="str">
            <v>1074156Q4 2011BHC Stress</v>
          </cell>
        </row>
        <row r="214">
          <cell r="A214" t="str">
            <v>1074156Q1 2012BHC Stress</v>
          </cell>
        </row>
        <row r="215">
          <cell r="A215" t="str">
            <v>1074156Q2 2012BHC Stress</v>
          </cell>
        </row>
        <row r="216">
          <cell r="A216" t="str">
            <v>1074156Q3 2012BHC Stress</v>
          </cell>
        </row>
        <row r="217">
          <cell r="A217" t="str">
            <v>1074156Q4 2012BHC Stress</v>
          </cell>
        </row>
        <row r="218">
          <cell r="A218" t="str">
            <v>1074156Q1 2013BHC Stress</v>
          </cell>
        </row>
        <row r="219">
          <cell r="A219" t="str">
            <v>1074156Q2 2013BHC Stress</v>
          </cell>
        </row>
        <row r="220">
          <cell r="A220" t="str">
            <v>1074156Q3 2013BHC Stress</v>
          </cell>
        </row>
        <row r="221">
          <cell r="A221" t="str">
            <v>1074156Q4 2013BHC Stress</v>
          </cell>
        </row>
        <row r="222">
          <cell r="A222" t="str">
            <v>1074156Q3 2011Supervisory Baseline</v>
          </cell>
        </row>
        <row r="223">
          <cell r="A223" t="str">
            <v>1074156Q4 2011Supervisory Baseline</v>
          </cell>
        </row>
        <row r="224">
          <cell r="A224" t="str">
            <v>1074156Q1 2012Supervisory Baseline</v>
          </cell>
        </row>
        <row r="225">
          <cell r="A225" t="str">
            <v>1074156Q2 2012Supervisory Baseline</v>
          </cell>
        </row>
        <row r="226">
          <cell r="A226" t="str">
            <v>1074156Q3 2012Supervisory Baseline</v>
          </cell>
        </row>
        <row r="227">
          <cell r="A227" t="str">
            <v>1074156Q4 2012Supervisory Baseline</v>
          </cell>
        </row>
        <row r="228">
          <cell r="A228" t="str">
            <v>1074156Q1 2013Supervisory Baseline</v>
          </cell>
        </row>
        <row r="229">
          <cell r="A229" t="str">
            <v>1074156Q2 2013Supervisory Baseline</v>
          </cell>
        </row>
        <row r="230">
          <cell r="A230" t="str">
            <v>1074156Q3 2013Supervisory Baseline</v>
          </cell>
        </row>
        <row r="231">
          <cell r="A231" t="str">
            <v>1074156Q4 2013Supervisory Baseline</v>
          </cell>
        </row>
        <row r="232">
          <cell r="A232" t="str">
            <v>1074156Q3 2011Supervisory Stress</v>
          </cell>
        </row>
        <row r="233">
          <cell r="A233" t="str">
            <v>1074156Q4 2011Supervisory Stress</v>
          </cell>
        </row>
        <row r="234">
          <cell r="A234" t="str">
            <v>1074156Q1 2012Supervisory Stress</v>
          </cell>
        </row>
        <row r="235">
          <cell r="A235" t="str">
            <v>1074156Q2 2012Supervisory Stress</v>
          </cell>
        </row>
        <row r="236">
          <cell r="A236" t="str">
            <v>1074156Q3 2012Supervisory Stress</v>
          </cell>
        </row>
        <row r="237">
          <cell r="A237" t="str">
            <v>1074156Q4 2012Supervisory Stress</v>
          </cell>
        </row>
        <row r="238">
          <cell r="A238" t="str">
            <v>1074156Q1 2013Supervisory Stress</v>
          </cell>
        </row>
        <row r="239">
          <cell r="A239" t="str">
            <v>1074156Q2 2013Supervisory Stress</v>
          </cell>
        </row>
        <row r="240">
          <cell r="A240" t="str">
            <v>1074156Q3 2013Supervisory Stress</v>
          </cell>
        </row>
        <row r="241">
          <cell r="A241" t="str">
            <v>1074156Q4 2013Supervisory Stress</v>
          </cell>
        </row>
        <row r="242">
          <cell r="A242" t="str">
            <v>1111435Q3 2011BHC Baseline</v>
          </cell>
        </row>
        <row r="243">
          <cell r="A243" t="str">
            <v>1111435Q4 2011BHC Baseline</v>
          </cell>
        </row>
        <row r="244">
          <cell r="A244" t="str">
            <v>1111435Q1 2012BHC Baseline</v>
          </cell>
        </row>
        <row r="245">
          <cell r="A245" t="str">
            <v>1111435Q2 2012BHC Baseline</v>
          </cell>
        </row>
        <row r="246">
          <cell r="A246" t="str">
            <v>1111435Q3 2012BHC Baseline</v>
          </cell>
        </row>
        <row r="247">
          <cell r="A247" t="str">
            <v>1111435Q4 2012BHC Baseline</v>
          </cell>
        </row>
        <row r="248">
          <cell r="A248" t="str">
            <v>1111435Q1 2013BHC Baseline</v>
          </cell>
        </row>
        <row r="249">
          <cell r="A249" t="str">
            <v>1111435Q2 2013BHC Baseline</v>
          </cell>
        </row>
        <row r="250">
          <cell r="A250" t="str">
            <v>1111435Q3 2013BHC Baseline</v>
          </cell>
        </row>
        <row r="251">
          <cell r="A251" t="str">
            <v>1111435Q4 2013BHC Baseline</v>
          </cell>
        </row>
        <row r="252">
          <cell r="A252" t="str">
            <v>1111435Q3 2011BHC Stress</v>
          </cell>
        </row>
        <row r="253">
          <cell r="A253" t="str">
            <v>1111435Q4 2011BHC Stress</v>
          </cell>
        </row>
        <row r="254">
          <cell r="A254" t="str">
            <v>1111435Q1 2012BHC Stress</v>
          </cell>
        </row>
        <row r="255">
          <cell r="A255" t="str">
            <v>1111435Q2 2012BHC Stress</v>
          </cell>
        </row>
        <row r="256">
          <cell r="A256" t="str">
            <v>1111435Q3 2012BHC Stress</v>
          </cell>
        </row>
        <row r="257">
          <cell r="A257" t="str">
            <v>1111435Q4 2012BHC Stress</v>
          </cell>
        </row>
        <row r="258">
          <cell r="A258" t="str">
            <v>1111435Q1 2013BHC Stress</v>
          </cell>
        </row>
        <row r="259">
          <cell r="A259" t="str">
            <v>1111435Q2 2013BHC Stress</v>
          </cell>
        </row>
        <row r="260">
          <cell r="A260" t="str">
            <v>1111435Q3 2013BHC Stress</v>
          </cell>
        </row>
        <row r="261">
          <cell r="A261" t="str">
            <v>1111435Q4 2013BHC Stress</v>
          </cell>
        </row>
        <row r="262">
          <cell r="A262" t="str">
            <v>1111435Q3 2011Supervisory Baseline</v>
          </cell>
        </row>
        <row r="263">
          <cell r="A263" t="str">
            <v>1111435Q4 2011Supervisory Baseline</v>
          </cell>
        </row>
        <row r="264">
          <cell r="A264" t="str">
            <v>1111435Q1 2012Supervisory Baseline</v>
          </cell>
        </row>
        <row r="265">
          <cell r="A265" t="str">
            <v>1111435Q2 2012Supervisory Baseline</v>
          </cell>
        </row>
        <row r="266">
          <cell r="A266" t="str">
            <v>1111435Q3 2012Supervisory Baseline</v>
          </cell>
        </row>
        <row r="267">
          <cell r="A267" t="str">
            <v>1111435Q4 2012Supervisory Baseline</v>
          </cell>
        </row>
        <row r="268">
          <cell r="A268" t="str">
            <v>1111435Q1 2013Supervisory Baseline</v>
          </cell>
        </row>
        <row r="269">
          <cell r="A269" t="str">
            <v>1111435Q2 2013Supervisory Baseline</v>
          </cell>
        </row>
        <row r="270">
          <cell r="A270" t="str">
            <v>1111435Q3 2013Supervisory Baseline</v>
          </cell>
        </row>
        <row r="271">
          <cell r="A271" t="str">
            <v>1111435Q4 2013Supervisory Baseline</v>
          </cell>
        </row>
        <row r="272">
          <cell r="A272" t="str">
            <v>1111435Q3 2011Supervisory Stress</v>
          </cell>
        </row>
        <row r="273">
          <cell r="A273" t="str">
            <v>1111435Q4 2011Supervisory Stress</v>
          </cell>
        </row>
        <row r="274">
          <cell r="A274" t="str">
            <v>1111435Q1 2012Supervisory Stress</v>
          </cell>
        </row>
        <row r="275">
          <cell r="A275" t="str">
            <v>1111435Q2 2012Supervisory Stress</v>
          </cell>
        </row>
        <row r="276">
          <cell r="A276" t="str">
            <v>1111435Q3 2012Supervisory Stress</v>
          </cell>
        </row>
        <row r="277">
          <cell r="A277" t="str">
            <v>1111435Q4 2012Supervisory Stress</v>
          </cell>
        </row>
        <row r="278">
          <cell r="A278" t="str">
            <v>1111435Q1 2013Supervisory Stress</v>
          </cell>
        </row>
        <row r="279">
          <cell r="A279" t="str">
            <v>1111435Q2 2013Supervisory Stress</v>
          </cell>
        </row>
        <row r="280">
          <cell r="A280" t="str">
            <v>1111435Q3 2013Supervisory Stress</v>
          </cell>
        </row>
        <row r="281">
          <cell r="A281" t="str">
            <v>1111435Q4 2013Supervisory Stress</v>
          </cell>
        </row>
        <row r="282">
          <cell r="A282" t="str">
            <v>1119794Q3 2011BHC Baseline</v>
          </cell>
        </row>
        <row r="283">
          <cell r="A283" t="str">
            <v>1119794Q4 2011BHC Baseline</v>
          </cell>
        </row>
        <row r="284">
          <cell r="A284" t="str">
            <v>1119794Q1 2012BHC Baseline</v>
          </cell>
        </row>
        <row r="285">
          <cell r="A285" t="str">
            <v>1119794Q2 2012BHC Baseline</v>
          </cell>
        </row>
        <row r="286">
          <cell r="A286" t="str">
            <v>1119794Q3 2012BHC Baseline</v>
          </cell>
        </row>
        <row r="287">
          <cell r="A287" t="str">
            <v>1119794Q4 2012BHC Baseline</v>
          </cell>
        </row>
        <row r="288">
          <cell r="A288" t="str">
            <v>1119794Q1 2013BHC Baseline</v>
          </cell>
        </row>
        <row r="289">
          <cell r="A289" t="str">
            <v>1119794Q2 2013BHC Baseline</v>
          </cell>
        </row>
        <row r="290">
          <cell r="A290" t="str">
            <v>1119794Q3 2013BHC Baseline</v>
          </cell>
        </row>
        <row r="291">
          <cell r="A291" t="str">
            <v>1119794Q4 2013BHC Baseline</v>
          </cell>
        </row>
        <row r="292">
          <cell r="A292" t="str">
            <v>1119794Q3 2011BHC Stress</v>
          </cell>
        </row>
        <row r="293">
          <cell r="A293" t="str">
            <v>1119794Q4 2011BHC Stress</v>
          </cell>
        </row>
        <row r="294">
          <cell r="A294" t="str">
            <v>1119794Q1 2012BHC Stress</v>
          </cell>
        </row>
        <row r="295">
          <cell r="A295" t="str">
            <v>1119794Q2 2012BHC Stress</v>
          </cell>
        </row>
        <row r="296">
          <cell r="A296" t="str">
            <v>1119794Q3 2012BHC Stress</v>
          </cell>
        </row>
        <row r="297">
          <cell r="A297" t="str">
            <v>1119794Q4 2012BHC Stress</v>
          </cell>
        </row>
        <row r="298">
          <cell r="A298" t="str">
            <v>1119794Q1 2013BHC Stress</v>
          </cell>
        </row>
        <row r="299">
          <cell r="A299" t="str">
            <v>1119794Q2 2013BHC Stress</v>
          </cell>
        </row>
        <row r="300">
          <cell r="A300" t="str">
            <v>1119794Q3 2013BHC Stress</v>
          </cell>
        </row>
        <row r="301">
          <cell r="A301" t="str">
            <v>1119794Q4 2013BHC Stress</v>
          </cell>
        </row>
        <row r="302">
          <cell r="A302" t="str">
            <v>1119794Q3 2011Supervisory Baseline</v>
          </cell>
        </row>
        <row r="303">
          <cell r="A303" t="str">
            <v>1119794Q4 2011Supervisory Baseline</v>
          </cell>
        </row>
        <row r="304">
          <cell r="A304" t="str">
            <v>1119794Q1 2012Supervisory Baseline</v>
          </cell>
        </row>
        <row r="305">
          <cell r="A305" t="str">
            <v>1119794Q2 2012Supervisory Baseline</v>
          </cell>
        </row>
        <row r="306">
          <cell r="A306" t="str">
            <v>1119794Q3 2012Supervisory Baseline</v>
          </cell>
        </row>
        <row r="307">
          <cell r="A307" t="str">
            <v>1119794Q4 2012Supervisory Baseline</v>
          </cell>
        </row>
        <row r="308">
          <cell r="A308" t="str">
            <v>1119794Q1 2013Supervisory Baseline</v>
          </cell>
        </row>
        <row r="309">
          <cell r="A309" t="str">
            <v>1119794Q2 2013Supervisory Baseline</v>
          </cell>
        </row>
        <row r="310">
          <cell r="A310" t="str">
            <v>1119794Q3 2013Supervisory Baseline</v>
          </cell>
        </row>
        <row r="311">
          <cell r="A311" t="str">
            <v>1119794Q4 2013Supervisory Baseline</v>
          </cell>
        </row>
        <row r="312">
          <cell r="A312" t="str">
            <v>1119794Q3 2011Supervisory Stress</v>
          </cell>
        </row>
        <row r="313">
          <cell r="A313" t="str">
            <v>1119794Q4 2011Supervisory Stress</v>
          </cell>
        </row>
        <row r="314">
          <cell r="A314" t="str">
            <v>1119794Q1 2012Supervisory Stress</v>
          </cell>
        </row>
        <row r="315">
          <cell r="A315" t="str">
            <v>1119794Q2 2012Supervisory Stress</v>
          </cell>
        </row>
        <row r="316">
          <cell r="A316" t="str">
            <v>1119794Q3 2012Supervisory Stress</v>
          </cell>
        </row>
        <row r="317">
          <cell r="A317" t="str">
            <v>1119794Q4 2012Supervisory Stress</v>
          </cell>
        </row>
        <row r="318">
          <cell r="A318" t="str">
            <v>1119794Q1 2013Supervisory Stress</v>
          </cell>
        </row>
        <row r="319">
          <cell r="A319" t="str">
            <v>1119794Q2 2013Supervisory Stress</v>
          </cell>
        </row>
        <row r="320">
          <cell r="A320" t="str">
            <v>1119794Q3 2013Supervisory Stress</v>
          </cell>
        </row>
        <row r="321">
          <cell r="A321" t="str">
            <v>1119794Q4 2013Supervisory Stress</v>
          </cell>
        </row>
        <row r="322">
          <cell r="A322" t="str">
            <v>1120754Q3 2011BHC Baseline</v>
          </cell>
        </row>
        <row r="323">
          <cell r="A323" t="str">
            <v>1120754Q4 2011BHC Baseline</v>
          </cell>
        </row>
        <row r="324">
          <cell r="A324" t="str">
            <v>1120754Q1 2012BHC Baseline</v>
          </cell>
        </row>
        <row r="325">
          <cell r="A325" t="str">
            <v>1120754Q2 2012BHC Baseline</v>
          </cell>
        </row>
        <row r="326">
          <cell r="A326" t="str">
            <v>1120754Q3 2012BHC Baseline</v>
          </cell>
        </row>
        <row r="327">
          <cell r="A327" t="str">
            <v>1120754Q4 2012BHC Baseline</v>
          </cell>
        </row>
        <row r="328">
          <cell r="A328" t="str">
            <v>1120754Q1 2013BHC Baseline</v>
          </cell>
        </row>
        <row r="329">
          <cell r="A329" t="str">
            <v>1120754Q2 2013BHC Baseline</v>
          </cell>
        </row>
        <row r="330">
          <cell r="A330" t="str">
            <v>1120754Q3 2013BHC Baseline</v>
          </cell>
        </row>
        <row r="331">
          <cell r="A331" t="str">
            <v>1120754Q4 2013BHC Baseline</v>
          </cell>
        </row>
        <row r="332">
          <cell r="A332" t="str">
            <v>1120754Q3 2011BHC Stress</v>
          </cell>
        </row>
        <row r="333">
          <cell r="A333" t="str">
            <v>1120754Q4 2011BHC Stress</v>
          </cell>
        </row>
        <row r="334">
          <cell r="A334" t="str">
            <v>1120754Q1 2012BHC Stress</v>
          </cell>
        </row>
        <row r="335">
          <cell r="A335" t="str">
            <v>1120754Q2 2012BHC Stress</v>
          </cell>
        </row>
        <row r="336">
          <cell r="A336" t="str">
            <v>1120754Q3 2012BHC Stress</v>
          </cell>
        </row>
        <row r="337">
          <cell r="A337" t="str">
            <v>1120754Q4 2012BHC Stress</v>
          </cell>
        </row>
        <row r="338">
          <cell r="A338" t="str">
            <v>1120754Q1 2013BHC Stress</v>
          </cell>
        </row>
        <row r="339">
          <cell r="A339" t="str">
            <v>1120754Q2 2013BHC Stress</v>
          </cell>
        </row>
        <row r="340">
          <cell r="A340" t="str">
            <v>1120754Q3 2013BHC Stress</v>
          </cell>
        </row>
        <row r="341">
          <cell r="A341" t="str">
            <v>1120754Q4 2013BHC Stress</v>
          </cell>
        </row>
        <row r="342">
          <cell r="A342" t="str">
            <v>1120754Q3 2011Supervisory Baseline</v>
          </cell>
        </row>
        <row r="343">
          <cell r="A343" t="str">
            <v>1120754Q4 2011Supervisory Baseline</v>
          </cell>
        </row>
        <row r="344">
          <cell r="A344" t="str">
            <v>1120754Q1 2012Supervisory Baseline</v>
          </cell>
        </row>
        <row r="345">
          <cell r="A345" t="str">
            <v>1120754Q2 2012Supervisory Baseline</v>
          </cell>
        </row>
        <row r="346">
          <cell r="A346" t="str">
            <v>1120754Q3 2012Supervisory Baseline</v>
          </cell>
        </row>
        <row r="347">
          <cell r="A347" t="str">
            <v>1120754Q4 2012Supervisory Baseline</v>
          </cell>
        </row>
        <row r="348">
          <cell r="A348" t="str">
            <v>1120754Q1 2013Supervisory Baseline</v>
          </cell>
        </row>
        <row r="349">
          <cell r="A349" t="str">
            <v>1120754Q2 2013Supervisory Baseline</v>
          </cell>
        </row>
        <row r="350">
          <cell r="A350" t="str">
            <v>1120754Q3 2013Supervisory Baseline</v>
          </cell>
        </row>
        <row r="351">
          <cell r="A351" t="str">
            <v>1120754Q4 2013Supervisory Baseline</v>
          </cell>
        </row>
        <row r="352">
          <cell r="A352" t="str">
            <v>1120754Q3 2011Supervisory Stress</v>
          </cell>
        </row>
        <row r="353">
          <cell r="A353" t="str">
            <v>1120754Q4 2011Supervisory Stress</v>
          </cell>
        </row>
        <row r="354">
          <cell r="A354" t="str">
            <v>1120754Q1 2012Supervisory Stress</v>
          </cell>
        </row>
        <row r="355">
          <cell r="A355" t="str">
            <v>1120754Q2 2012Supervisory Stress</v>
          </cell>
        </row>
        <row r="356">
          <cell r="A356" t="str">
            <v>1120754Q3 2012Supervisory Stress</v>
          </cell>
        </row>
        <row r="357">
          <cell r="A357" t="str">
            <v>1120754Q4 2012Supervisory Stress</v>
          </cell>
        </row>
        <row r="358">
          <cell r="A358" t="str">
            <v>1120754Q1 2013Supervisory Stress</v>
          </cell>
        </row>
        <row r="359">
          <cell r="A359" t="str">
            <v>1120754Q2 2013Supervisory Stress</v>
          </cell>
        </row>
        <row r="360">
          <cell r="A360" t="str">
            <v>1120754Q3 2013Supervisory Stress</v>
          </cell>
        </row>
        <row r="361">
          <cell r="A361" t="str">
            <v>1120754Q4 2013Supervisory Stress</v>
          </cell>
        </row>
        <row r="362">
          <cell r="A362" t="str">
            <v>1131787Q3 2011BHC Baseline</v>
          </cell>
        </row>
        <row r="363">
          <cell r="A363" t="str">
            <v>1131787Q4 2011BHC Baseline</v>
          </cell>
        </row>
        <row r="364">
          <cell r="A364" t="str">
            <v>1131787Q1 2012BHC Baseline</v>
          </cell>
        </row>
        <row r="365">
          <cell r="A365" t="str">
            <v>1131787Q2 2012BHC Baseline</v>
          </cell>
        </row>
        <row r="366">
          <cell r="A366" t="str">
            <v>1131787Q3 2012BHC Baseline</v>
          </cell>
        </row>
        <row r="367">
          <cell r="A367" t="str">
            <v>1131787Q4 2012BHC Baseline</v>
          </cell>
        </row>
        <row r="368">
          <cell r="A368" t="str">
            <v>1131787Q1 2013BHC Baseline</v>
          </cell>
        </row>
        <row r="369">
          <cell r="A369" t="str">
            <v>1131787Q2 2013BHC Baseline</v>
          </cell>
        </row>
        <row r="370">
          <cell r="A370" t="str">
            <v>1131787Q3 2013BHC Baseline</v>
          </cell>
        </row>
        <row r="371">
          <cell r="A371" t="str">
            <v>1131787Q4 2013BHC Baseline</v>
          </cell>
        </row>
        <row r="372">
          <cell r="A372" t="str">
            <v>1131787Q3 2011BHC Stress</v>
          </cell>
        </row>
        <row r="373">
          <cell r="A373" t="str">
            <v>1131787Q4 2011BHC Stress</v>
          </cell>
        </row>
        <row r="374">
          <cell r="A374" t="str">
            <v>1131787Q1 2012BHC Stress</v>
          </cell>
        </row>
        <row r="375">
          <cell r="A375" t="str">
            <v>1131787Q2 2012BHC Stress</v>
          </cell>
        </row>
        <row r="376">
          <cell r="A376" t="str">
            <v>1131787Q3 2012BHC Stress</v>
          </cell>
        </row>
        <row r="377">
          <cell r="A377" t="str">
            <v>1131787Q4 2012BHC Stress</v>
          </cell>
        </row>
        <row r="378">
          <cell r="A378" t="str">
            <v>1131787Q1 2013BHC Stress</v>
          </cell>
        </row>
        <row r="379">
          <cell r="A379" t="str">
            <v>1131787Q2 2013BHC Stress</v>
          </cell>
        </row>
        <row r="380">
          <cell r="A380" t="str">
            <v>1131787Q3 2013BHC Stress</v>
          </cell>
        </row>
        <row r="381">
          <cell r="A381" t="str">
            <v>1131787Q4 2013BHC Stress</v>
          </cell>
        </row>
        <row r="382">
          <cell r="A382" t="str">
            <v>1131787Q3 2011Supervisory Baseline</v>
          </cell>
        </row>
        <row r="383">
          <cell r="A383" t="str">
            <v>1131787Q4 2011Supervisory Baseline</v>
          </cell>
        </row>
        <row r="384">
          <cell r="A384" t="str">
            <v>1131787Q1 2012Supervisory Baseline</v>
          </cell>
        </row>
        <row r="385">
          <cell r="A385" t="str">
            <v>1131787Q2 2012Supervisory Baseline</v>
          </cell>
        </row>
        <row r="386">
          <cell r="A386" t="str">
            <v>1131787Q3 2012Supervisory Baseline</v>
          </cell>
        </row>
        <row r="387">
          <cell r="A387" t="str">
            <v>1131787Q4 2012Supervisory Baseline</v>
          </cell>
        </row>
        <row r="388">
          <cell r="A388" t="str">
            <v>1131787Q1 2013Supervisory Baseline</v>
          </cell>
        </row>
        <row r="389">
          <cell r="A389" t="str">
            <v>1131787Q2 2013Supervisory Baseline</v>
          </cell>
        </row>
        <row r="390">
          <cell r="A390" t="str">
            <v>1131787Q3 2013Supervisory Baseline</v>
          </cell>
        </row>
        <row r="391">
          <cell r="A391" t="str">
            <v>1131787Q4 2013Supervisory Baseline</v>
          </cell>
        </row>
        <row r="392">
          <cell r="A392" t="str">
            <v>1131787Q3 2011Supervisory Stress</v>
          </cell>
        </row>
        <row r="393">
          <cell r="A393" t="str">
            <v>1131787Q4 2011Supervisory Stress</v>
          </cell>
        </row>
        <row r="394">
          <cell r="A394" t="str">
            <v>1131787Q1 2012Supervisory Stress</v>
          </cell>
        </row>
        <row r="395">
          <cell r="A395" t="str">
            <v>1131787Q2 2012Supervisory Stress</v>
          </cell>
        </row>
        <row r="396">
          <cell r="A396" t="str">
            <v>1131787Q3 2012Supervisory Stress</v>
          </cell>
        </row>
        <row r="397">
          <cell r="A397" t="str">
            <v>1131787Q4 2012Supervisory Stress</v>
          </cell>
        </row>
        <row r="398">
          <cell r="A398" t="str">
            <v>1131787Q1 2013Supervisory Stress</v>
          </cell>
        </row>
        <row r="399">
          <cell r="A399" t="str">
            <v>1131787Q2 2013Supervisory Stress</v>
          </cell>
        </row>
        <row r="400">
          <cell r="A400" t="str">
            <v>1131787Q3 2013Supervisory Stress</v>
          </cell>
        </row>
        <row r="401">
          <cell r="A401" t="str">
            <v>1131787Q4 2013Supervisory Stress</v>
          </cell>
        </row>
        <row r="402">
          <cell r="A402" t="str">
            <v>1275216Q3 2011BHC Baseline</v>
          </cell>
        </row>
        <row r="403">
          <cell r="A403" t="str">
            <v>1275216Q4 2011BHC Baseline</v>
          </cell>
        </row>
        <row r="404">
          <cell r="A404" t="str">
            <v>1275216Q1 2012BHC Baseline</v>
          </cell>
        </row>
        <row r="405">
          <cell r="A405" t="str">
            <v>1275216Q2 2012BHC Baseline</v>
          </cell>
        </row>
        <row r="406">
          <cell r="A406" t="str">
            <v>1275216Q3 2012BHC Baseline</v>
          </cell>
        </row>
        <row r="407">
          <cell r="A407" t="str">
            <v>1275216Q4 2012BHC Baseline</v>
          </cell>
        </row>
        <row r="408">
          <cell r="A408" t="str">
            <v>1275216Q1 2013BHC Baseline</v>
          </cell>
        </row>
        <row r="409">
          <cell r="A409" t="str">
            <v>1275216Q2 2013BHC Baseline</v>
          </cell>
        </row>
        <row r="410">
          <cell r="A410" t="str">
            <v>1275216Q3 2013BHC Baseline</v>
          </cell>
        </row>
        <row r="411">
          <cell r="A411" t="str">
            <v>1275216Q4 2013BHC Baseline</v>
          </cell>
        </row>
        <row r="412">
          <cell r="A412" t="str">
            <v>1275216Q3 2011BHC Stress</v>
          </cell>
        </row>
        <row r="413">
          <cell r="A413" t="str">
            <v>1275216Q4 2011BHC Stress</v>
          </cell>
        </row>
        <row r="414">
          <cell r="A414" t="str">
            <v>1275216Q1 2012BHC Stress</v>
          </cell>
        </row>
        <row r="415">
          <cell r="A415" t="str">
            <v>1275216Q2 2012BHC Stress</v>
          </cell>
        </row>
        <row r="416">
          <cell r="A416" t="str">
            <v>1275216Q3 2012BHC Stress</v>
          </cell>
        </row>
        <row r="417">
          <cell r="A417" t="str">
            <v>1275216Q4 2012BHC Stress</v>
          </cell>
        </row>
        <row r="418">
          <cell r="A418" t="str">
            <v>1275216Q1 2013BHC Stress</v>
          </cell>
        </row>
        <row r="419">
          <cell r="A419" t="str">
            <v>1275216Q2 2013BHC Stress</v>
          </cell>
        </row>
        <row r="420">
          <cell r="A420" t="str">
            <v>1275216Q3 2013BHC Stress</v>
          </cell>
        </row>
        <row r="421">
          <cell r="A421" t="str">
            <v>1275216Q4 2013BHC Stress</v>
          </cell>
        </row>
        <row r="422">
          <cell r="A422" t="str">
            <v>1275216Q3 2011Supervisory Baseline</v>
          </cell>
        </row>
        <row r="423">
          <cell r="A423" t="str">
            <v>1275216Q4 2011Supervisory Baseline</v>
          </cell>
        </row>
        <row r="424">
          <cell r="A424" t="str">
            <v>1275216Q1 2012Supervisory Baseline</v>
          </cell>
        </row>
        <row r="425">
          <cell r="A425" t="str">
            <v>1275216Q2 2012Supervisory Baseline</v>
          </cell>
        </row>
        <row r="426">
          <cell r="A426" t="str">
            <v>1275216Q3 2012Supervisory Baseline</v>
          </cell>
        </row>
        <row r="427">
          <cell r="A427" t="str">
            <v>1275216Q4 2012Supervisory Baseline</v>
          </cell>
        </row>
        <row r="428">
          <cell r="A428" t="str">
            <v>1275216Q1 2013Supervisory Baseline</v>
          </cell>
        </row>
        <row r="429">
          <cell r="A429" t="str">
            <v>1275216Q2 2013Supervisory Baseline</v>
          </cell>
        </row>
        <row r="430">
          <cell r="A430" t="str">
            <v>1275216Q3 2013Supervisory Baseline</v>
          </cell>
        </row>
        <row r="431">
          <cell r="A431" t="str">
            <v>1275216Q4 2013Supervisory Baseline</v>
          </cell>
        </row>
        <row r="432">
          <cell r="A432" t="str">
            <v>1275216Q3 2011Supervisory Stress</v>
          </cell>
        </row>
        <row r="433">
          <cell r="A433" t="str">
            <v>1275216Q4 2011Supervisory Stress</v>
          </cell>
        </row>
        <row r="434">
          <cell r="A434" t="str">
            <v>1275216Q1 2012Supervisory Stress</v>
          </cell>
        </row>
        <row r="435">
          <cell r="A435" t="str">
            <v>1275216Q2 2012Supervisory Stress</v>
          </cell>
        </row>
        <row r="436">
          <cell r="A436" t="str">
            <v>1275216Q3 2012Supervisory Stress</v>
          </cell>
        </row>
        <row r="437">
          <cell r="A437" t="str">
            <v>1275216Q4 2012Supervisory Stress</v>
          </cell>
        </row>
        <row r="438">
          <cell r="A438" t="str">
            <v>1275216Q1 2013Supervisory Stress</v>
          </cell>
        </row>
        <row r="439">
          <cell r="A439" t="str">
            <v>1275216Q2 2013Supervisory Stress</v>
          </cell>
        </row>
        <row r="440">
          <cell r="A440" t="str">
            <v>1275216Q3 2013Supervisory Stress</v>
          </cell>
        </row>
        <row r="441">
          <cell r="A441" t="str">
            <v>1275216Q4 2013Supervisory Stress</v>
          </cell>
        </row>
        <row r="442">
          <cell r="A442" t="str">
            <v>1562859Q3 2011BHC Baseline</v>
          </cell>
        </row>
        <row r="443">
          <cell r="A443" t="str">
            <v>1562859Q4 2011BHC Baseline</v>
          </cell>
        </row>
        <row r="444">
          <cell r="A444" t="str">
            <v>1562859Q1 2012BHC Baseline</v>
          </cell>
        </row>
        <row r="445">
          <cell r="A445" t="str">
            <v>1562859Q2 2012BHC Baseline</v>
          </cell>
        </row>
        <row r="446">
          <cell r="A446" t="str">
            <v>1562859Q3 2012BHC Baseline</v>
          </cell>
        </row>
        <row r="447">
          <cell r="A447" t="str">
            <v>1562859Q4 2012BHC Baseline</v>
          </cell>
        </row>
        <row r="448">
          <cell r="A448" t="str">
            <v>1562859Q1 2013BHC Baseline</v>
          </cell>
        </row>
        <row r="449">
          <cell r="A449" t="str">
            <v>1562859Q2 2013BHC Baseline</v>
          </cell>
        </row>
        <row r="450">
          <cell r="A450" t="str">
            <v>1562859Q3 2013BHC Baseline</v>
          </cell>
        </row>
        <row r="451">
          <cell r="A451" t="str">
            <v>1562859Q4 2013BHC Baseline</v>
          </cell>
        </row>
        <row r="452">
          <cell r="A452" t="str">
            <v>1562859Q3 2011BHC Stress</v>
          </cell>
        </row>
        <row r="453">
          <cell r="A453" t="str">
            <v>1562859Q4 2011BHC Stress</v>
          </cell>
        </row>
        <row r="454">
          <cell r="A454" t="str">
            <v>1562859Q1 2012BHC Stress</v>
          </cell>
        </row>
        <row r="455">
          <cell r="A455" t="str">
            <v>1562859Q2 2012BHC Stress</v>
          </cell>
        </row>
        <row r="456">
          <cell r="A456" t="str">
            <v>1562859Q3 2012BHC Stress</v>
          </cell>
        </row>
        <row r="457">
          <cell r="A457" t="str">
            <v>1562859Q4 2012BHC Stress</v>
          </cell>
        </row>
        <row r="458">
          <cell r="A458" t="str">
            <v>1562859Q1 2013BHC Stress</v>
          </cell>
        </row>
        <row r="459">
          <cell r="A459" t="str">
            <v>1562859Q2 2013BHC Stress</v>
          </cell>
        </row>
        <row r="460">
          <cell r="A460" t="str">
            <v>1562859Q3 2013BHC Stress</v>
          </cell>
        </row>
        <row r="461">
          <cell r="A461" t="str">
            <v>1562859Q4 2013BHC Stress</v>
          </cell>
        </row>
        <row r="462">
          <cell r="A462" t="str">
            <v>1562859Q3 2011Supervisory Baseline</v>
          </cell>
        </row>
        <row r="463">
          <cell r="A463" t="str">
            <v>1562859Q4 2011Supervisory Baseline</v>
          </cell>
        </row>
        <row r="464">
          <cell r="A464" t="str">
            <v>1562859Q1 2012Supervisory Baseline</v>
          </cell>
        </row>
        <row r="465">
          <cell r="A465" t="str">
            <v>1562859Q2 2012Supervisory Baseline</v>
          </cell>
        </row>
        <row r="466">
          <cell r="A466" t="str">
            <v>1562859Q3 2012Supervisory Baseline</v>
          </cell>
        </row>
        <row r="467">
          <cell r="A467" t="str">
            <v>1562859Q4 2012Supervisory Baseline</v>
          </cell>
        </row>
        <row r="468">
          <cell r="A468" t="str">
            <v>1562859Q1 2013Supervisory Baseline</v>
          </cell>
        </row>
        <row r="469">
          <cell r="A469" t="str">
            <v>1562859Q2 2013Supervisory Baseline</v>
          </cell>
        </row>
        <row r="470">
          <cell r="A470" t="str">
            <v>1562859Q3 2013Supervisory Baseline</v>
          </cell>
        </row>
        <row r="471">
          <cell r="A471" t="str">
            <v>1562859Q4 2013Supervisory Baseline</v>
          </cell>
        </row>
        <row r="472">
          <cell r="A472" t="str">
            <v>1562859Q3 2011Supervisory Stress</v>
          </cell>
        </row>
        <row r="473">
          <cell r="A473" t="str">
            <v>1562859Q4 2011Supervisory Stress</v>
          </cell>
        </row>
        <row r="474">
          <cell r="A474" t="str">
            <v>1562859Q1 2012Supervisory Stress</v>
          </cell>
        </row>
        <row r="475">
          <cell r="A475" t="str">
            <v>1562859Q2 2012Supervisory Stress</v>
          </cell>
        </row>
        <row r="476">
          <cell r="A476" t="str">
            <v>1562859Q3 2012Supervisory Stress</v>
          </cell>
        </row>
        <row r="477">
          <cell r="A477" t="str">
            <v>1562859Q4 2012Supervisory Stress</v>
          </cell>
        </row>
        <row r="478">
          <cell r="A478" t="str">
            <v>1562859Q1 2013Supervisory Stress</v>
          </cell>
        </row>
        <row r="479">
          <cell r="A479" t="str">
            <v>1562859Q2 2013Supervisory Stress</v>
          </cell>
        </row>
        <row r="480">
          <cell r="A480" t="str">
            <v>1562859Q3 2013Supervisory Stress</v>
          </cell>
        </row>
        <row r="481">
          <cell r="A481" t="str">
            <v>1562859Q4 2013Supervisory Stress</v>
          </cell>
        </row>
        <row r="482">
          <cell r="A482" t="str">
            <v>1951350Q3 2011BHC Baseline</v>
          </cell>
        </row>
        <row r="483">
          <cell r="A483" t="str">
            <v>1951350Q4 2011BHC Baseline</v>
          </cell>
        </row>
        <row r="484">
          <cell r="A484" t="str">
            <v>1951350Q1 2012BHC Baseline</v>
          </cell>
        </row>
        <row r="485">
          <cell r="A485" t="str">
            <v>1951350Q2 2012BHC Baseline</v>
          </cell>
        </row>
        <row r="486">
          <cell r="A486" t="str">
            <v>1951350Q3 2012BHC Baseline</v>
          </cell>
        </row>
        <row r="487">
          <cell r="A487" t="str">
            <v>1951350Q4 2012BHC Baseline</v>
          </cell>
        </row>
        <row r="488">
          <cell r="A488" t="str">
            <v>1951350Q1 2013BHC Baseline</v>
          </cell>
        </row>
        <row r="489">
          <cell r="A489" t="str">
            <v>1951350Q2 2013BHC Baseline</v>
          </cell>
        </row>
        <row r="490">
          <cell r="A490" t="str">
            <v>1951350Q3 2013BHC Baseline</v>
          </cell>
        </row>
        <row r="491">
          <cell r="A491" t="str">
            <v>1951350Q4 2013BHC Baseline</v>
          </cell>
        </row>
        <row r="492">
          <cell r="A492" t="str">
            <v>1951350Q3 2011BHC Stress</v>
          </cell>
        </row>
        <row r="493">
          <cell r="A493" t="str">
            <v>1951350Q4 2011BHC Stress</v>
          </cell>
        </row>
        <row r="494">
          <cell r="A494" t="str">
            <v>1951350Q1 2012BHC Stress</v>
          </cell>
        </row>
        <row r="495">
          <cell r="A495" t="str">
            <v>1951350Q2 2012BHC Stress</v>
          </cell>
        </row>
        <row r="496">
          <cell r="A496" t="str">
            <v>1951350Q3 2012BHC Stress</v>
          </cell>
        </row>
        <row r="497">
          <cell r="A497" t="str">
            <v>1951350Q4 2012BHC Stress</v>
          </cell>
        </row>
        <row r="498">
          <cell r="A498" t="str">
            <v>1951350Q1 2013BHC Stress</v>
          </cell>
        </row>
        <row r="499">
          <cell r="A499" t="str">
            <v>1951350Q2 2013BHC Stress</v>
          </cell>
        </row>
        <row r="500">
          <cell r="A500" t="str">
            <v>1951350Q3 2013BHC Stress</v>
          </cell>
        </row>
        <row r="501">
          <cell r="A501" t="str">
            <v>1951350Q4 2013BHC Stress</v>
          </cell>
        </row>
        <row r="502">
          <cell r="A502" t="str">
            <v>1951350Q3 2011Supervisory Baseline</v>
          </cell>
        </row>
        <row r="503">
          <cell r="A503" t="str">
            <v>1951350Q4 2011Supervisory Baseline</v>
          </cell>
        </row>
        <row r="504">
          <cell r="A504" t="str">
            <v>1951350Q1 2012Supervisory Baseline</v>
          </cell>
        </row>
        <row r="505">
          <cell r="A505" t="str">
            <v>1951350Q2 2012Supervisory Baseline</v>
          </cell>
        </row>
        <row r="506">
          <cell r="A506" t="str">
            <v>1951350Q3 2012Supervisory Baseline</v>
          </cell>
        </row>
        <row r="507">
          <cell r="A507" t="str">
            <v>1951350Q4 2012Supervisory Baseline</v>
          </cell>
        </row>
        <row r="508">
          <cell r="A508" t="str">
            <v>1951350Q1 2013Supervisory Baseline</v>
          </cell>
        </row>
        <row r="509">
          <cell r="A509" t="str">
            <v>1951350Q2 2013Supervisory Baseline</v>
          </cell>
        </row>
        <row r="510">
          <cell r="A510" t="str">
            <v>1951350Q3 2013Supervisory Baseline</v>
          </cell>
        </row>
        <row r="511">
          <cell r="A511" t="str">
            <v>1951350Q4 2013Supervisory Baseline</v>
          </cell>
        </row>
        <row r="512">
          <cell r="A512" t="str">
            <v>1951350Q3 2011Supervisory Stress</v>
          </cell>
        </row>
        <row r="513">
          <cell r="A513" t="str">
            <v>1951350Q4 2011Supervisory Stress</v>
          </cell>
        </row>
        <row r="514">
          <cell r="A514" t="str">
            <v>1951350Q1 2012Supervisory Stress</v>
          </cell>
        </row>
        <row r="515">
          <cell r="A515" t="str">
            <v>1951350Q2 2012Supervisory Stress</v>
          </cell>
        </row>
        <row r="516">
          <cell r="A516" t="str">
            <v>1951350Q3 2012Supervisory Stress</v>
          </cell>
        </row>
        <row r="517">
          <cell r="A517" t="str">
            <v>1951350Q4 2012Supervisory Stress</v>
          </cell>
        </row>
        <row r="518">
          <cell r="A518" t="str">
            <v>1951350Q1 2013Supervisory Stress</v>
          </cell>
        </row>
        <row r="519">
          <cell r="A519" t="str">
            <v>1951350Q2 2013Supervisory Stress</v>
          </cell>
        </row>
        <row r="520">
          <cell r="A520" t="str">
            <v>1951350Q3 2013Supervisory Stress</v>
          </cell>
        </row>
        <row r="521">
          <cell r="A521" t="str">
            <v>1951350Q4 2013Supervisory Stress</v>
          </cell>
        </row>
        <row r="522">
          <cell r="A522" t="str">
            <v>2162966Q3 2011BHC Baseline</v>
          </cell>
        </row>
        <row r="523">
          <cell r="A523" t="str">
            <v>2162966Q4 2011BHC Baseline</v>
          </cell>
        </row>
        <row r="524">
          <cell r="A524" t="str">
            <v>2162966Q1 2012BHC Baseline</v>
          </cell>
        </row>
        <row r="525">
          <cell r="A525" t="str">
            <v>2162966Q2 2012BHC Baseline</v>
          </cell>
        </row>
        <row r="526">
          <cell r="A526" t="str">
            <v>2162966Q3 2012BHC Baseline</v>
          </cell>
        </row>
        <row r="527">
          <cell r="A527" t="str">
            <v>2162966Q4 2012BHC Baseline</v>
          </cell>
        </row>
        <row r="528">
          <cell r="A528" t="str">
            <v>2162966Q1 2013BHC Baseline</v>
          </cell>
        </row>
        <row r="529">
          <cell r="A529" t="str">
            <v>2162966Q2 2013BHC Baseline</v>
          </cell>
        </row>
        <row r="530">
          <cell r="A530" t="str">
            <v>2162966Q3 2013BHC Baseline</v>
          </cell>
        </row>
        <row r="531">
          <cell r="A531" t="str">
            <v>2162966Q4 2013BHC Baseline</v>
          </cell>
        </row>
        <row r="532">
          <cell r="A532" t="str">
            <v>2162966Q3 2011BHC Stress</v>
          </cell>
        </row>
        <row r="533">
          <cell r="A533" t="str">
            <v>2162966Q4 2011BHC Stress</v>
          </cell>
        </row>
        <row r="534">
          <cell r="A534" t="str">
            <v>2162966Q1 2012BHC Stress</v>
          </cell>
        </row>
        <row r="535">
          <cell r="A535" t="str">
            <v>2162966Q2 2012BHC Stress</v>
          </cell>
        </row>
        <row r="536">
          <cell r="A536" t="str">
            <v>2162966Q3 2012BHC Stress</v>
          </cell>
        </row>
        <row r="537">
          <cell r="A537" t="str">
            <v>2162966Q4 2012BHC Stress</v>
          </cell>
        </row>
        <row r="538">
          <cell r="A538" t="str">
            <v>2162966Q1 2013BHC Stress</v>
          </cell>
        </row>
        <row r="539">
          <cell r="A539" t="str">
            <v>2162966Q2 2013BHC Stress</v>
          </cell>
        </row>
        <row r="540">
          <cell r="A540" t="str">
            <v>2162966Q3 2013BHC Stress</v>
          </cell>
        </row>
        <row r="541">
          <cell r="A541" t="str">
            <v>2162966Q4 2013BHC Stress</v>
          </cell>
        </row>
        <row r="542">
          <cell r="A542" t="str">
            <v>2162966Q3 2011Supervisory Baseline</v>
          </cell>
        </row>
        <row r="543">
          <cell r="A543" t="str">
            <v>2162966Q4 2011Supervisory Baseline</v>
          </cell>
        </row>
        <row r="544">
          <cell r="A544" t="str">
            <v>2162966Q1 2012Supervisory Baseline</v>
          </cell>
        </row>
        <row r="545">
          <cell r="A545" t="str">
            <v>2162966Q2 2012Supervisory Baseline</v>
          </cell>
        </row>
        <row r="546">
          <cell r="A546" t="str">
            <v>2162966Q3 2012Supervisory Baseline</v>
          </cell>
        </row>
        <row r="547">
          <cell r="A547" t="str">
            <v>2162966Q4 2012Supervisory Baseline</v>
          </cell>
        </row>
        <row r="548">
          <cell r="A548" t="str">
            <v>2162966Q1 2013Supervisory Baseline</v>
          </cell>
        </row>
        <row r="549">
          <cell r="A549" t="str">
            <v>2162966Q2 2013Supervisory Baseline</v>
          </cell>
        </row>
        <row r="550">
          <cell r="A550" t="str">
            <v>2162966Q3 2013Supervisory Baseline</v>
          </cell>
        </row>
        <row r="551">
          <cell r="A551" t="str">
            <v>2162966Q4 2013Supervisory Baseline</v>
          </cell>
        </row>
        <row r="552">
          <cell r="A552" t="str">
            <v>2162966Q3 2011Supervisory Stress</v>
          </cell>
        </row>
        <row r="553">
          <cell r="A553" t="str">
            <v>2162966Q4 2011Supervisory Stress</v>
          </cell>
        </row>
        <row r="554">
          <cell r="A554" t="str">
            <v>2162966Q1 2012Supervisory Stress</v>
          </cell>
        </row>
        <row r="555">
          <cell r="A555" t="str">
            <v>2162966Q2 2012Supervisory Stress</v>
          </cell>
        </row>
        <row r="556">
          <cell r="A556" t="str">
            <v>2162966Q3 2012Supervisory Stress</v>
          </cell>
        </row>
        <row r="557">
          <cell r="A557" t="str">
            <v>2162966Q4 2012Supervisory Stress</v>
          </cell>
        </row>
        <row r="558">
          <cell r="A558" t="str">
            <v>2162966Q1 2013Supervisory Stress</v>
          </cell>
        </row>
        <row r="559">
          <cell r="A559" t="str">
            <v>2162966Q2 2013Supervisory Stress</v>
          </cell>
        </row>
        <row r="560">
          <cell r="A560" t="str">
            <v>2162966Q3 2013Supervisory Stress</v>
          </cell>
        </row>
        <row r="561">
          <cell r="A561" t="str">
            <v>2162966Q4 2013Supervisory Stress</v>
          </cell>
        </row>
        <row r="562">
          <cell r="A562" t="str">
            <v>2277860Q3 2011BHC Baseline</v>
          </cell>
        </row>
        <row r="563">
          <cell r="A563" t="str">
            <v>2277860Q4 2011BHC Baseline</v>
          </cell>
        </row>
        <row r="564">
          <cell r="A564" t="str">
            <v>2277860Q1 2012BHC Baseline</v>
          </cell>
        </row>
        <row r="565">
          <cell r="A565" t="str">
            <v>2277860Q2 2012BHC Baseline</v>
          </cell>
        </row>
        <row r="566">
          <cell r="A566" t="str">
            <v>2277860Q3 2012BHC Baseline</v>
          </cell>
        </row>
        <row r="567">
          <cell r="A567" t="str">
            <v>2277860Q4 2012BHC Baseline</v>
          </cell>
        </row>
        <row r="568">
          <cell r="A568" t="str">
            <v>2277860Q1 2013BHC Baseline</v>
          </cell>
        </row>
        <row r="569">
          <cell r="A569" t="str">
            <v>2277860Q2 2013BHC Baseline</v>
          </cell>
        </row>
        <row r="570">
          <cell r="A570" t="str">
            <v>2277860Q3 2013BHC Baseline</v>
          </cell>
        </row>
        <row r="571">
          <cell r="A571" t="str">
            <v>2277860Q4 2013BHC Baseline</v>
          </cell>
        </row>
        <row r="572">
          <cell r="A572" t="str">
            <v>2277860Q3 2011BHC Stress</v>
          </cell>
        </row>
        <row r="573">
          <cell r="A573" t="str">
            <v>2277860Q4 2011BHC Stress</v>
          </cell>
        </row>
        <row r="574">
          <cell r="A574" t="str">
            <v>2277860Q1 2012BHC Stress</v>
          </cell>
        </row>
        <row r="575">
          <cell r="A575" t="str">
            <v>2277860Q2 2012BHC Stress</v>
          </cell>
        </row>
        <row r="576">
          <cell r="A576" t="str">
            <v>2277860Q3 2012BHC Stress</v>
          </cell>
        </row>
        <row r="577">
          <cell r="A577" t="str">
            <v>2277860Q4 2012BHC Stress</v>
          </cell>
        </row>
        <row r="578">
          <cell r="A578" t="str">
            <v>2277860Q1 2013BHC Stress</v>
          </cell>
        </row>
        <row r="579">
          <cell r="A579" t="str">
            <v>2277860Q2 2013BHC Stress</v>
          </cell>
        </row>
        <row r="580">
          <cell r="A580" t="str">
            <v>2277860Q3 2013BHC Stress</v>
          </cell>
        </row>
        <row r="581">
          <cell r="A581" t="str">
            <v>2277860Q4 2013BHC Stress</v>
          </cell>
        </row>
        <row r="582">
          <cell r="A582" t="str">
            <v>2277860Q3 2011Supervisory Baseline</v>
          </cell>
        </row>
        <row r="583">
          <cell r="A583" t="str">
            <v>2277860Q4 2011Supervisory Baseline</v>
          </cell>
        </row>
        <row r="584">
          <cell r="A584" t="str">
            <v>2277860Q1 2012Supervisory Baseline</v>
          </cell>
        </row>
        <row r="585">
          <cell r="A585" t="str">
            <v>2277860Q2 2012Supervisory Baseline</v>
          </cell>
        </row>
        <row r="586">
          <cell r="A586" t="str">
            <v>2277860Q3 2012Supervisory Baseline</v>
          </cell>
        </row>
        <row r="587">
          <cell r="A587" t="str">
            <v>2277860Q4 2012Supervisory Baseline</v>
          </cell>
        </row>
        <row r="588">
          <cell r="A588" t="str">
            <v>2277860Q1 2013Supervisory Baseline</v>
          </cell>
        </row>
        <row r="589">
          <cell r="A589" t="str">
            <v>2277860Q2 2013Supervisory Baseline</v>
          </cell>
        </row>
        <row r="590">
          <cell r="A590" t="str">
            <v>2277860Q3 2013Supervisory Baseline</v>
          </cell>
        </row>
        <row r="591">
          <cell r="A591" t="str">
            <v>2277860Q4 2013Supervisory Baseline</v>
          </cell>
        </row>
        <row r="592">
          <cell r="A592" t="str">
            <v>2277860Q3 2011Supervisory Stress</v>
          </cell>
        </row>
        <row r="593">
          <cell r="A593" t="str">
            <v>2277860Q4 2011Supervisory Stress</v>
          </cell>
        </row>
        <row r="594">
          <cell r="A594" t="str">
            <v>2277860Q1 2012Supervisory Stress</v>
          </cell>
        </row>
        <row r="595">
          <cell r="A595" t="str">
            <v>2277860Q2 2012Supervisory Stress</v>
          </cell>
        </row>
        <row r="596">
          <cell r="A596" t="str">
            <v>2277860Q3 2012Supervisory Stress</v>
          </cell>
        </row>
        <row r="597">
          <cell r="A597" t="str">
            <v>2277860Q4 2012Supervisory Stress</v>
          </cell>
        </row>
        <row r="598">
          <cell r="A598" t="str">
            <v>2277860Q1 2013Supervisory Stress</v>
          </cell>
        </row>
        <row r="599">
          <cell r="A599" t="str">
            <v>2277860Q2 2013Supervisory Stress</v>
          </cell>
        </row>
        <row r="600">
          <cell r="A600" t="str">
            <v>2277860Q3 2013Supervisory Stress</v>
          </cell>
        </row>
        <row r="601">
          <cell r="A601" t="str">
            <v>2277860Q4 2013Supervisory Stress</v>
          </cell>
        </row>
        <row r="602">
          <cell r="A602" t="str">
            <v>2380443Q3 2011BHC Baseline</v>
          </cell>
        </row>
        <row r="603">
          <cell r="A603" t="str">
            <v>2380443Q4 2011BHC Baseline</v>
          </cell>
        </row>
        <row r="604">
          <cell r="A604" t="str">
            <v>2380443Q1 2012BHC Baseline</v>
          </cell>
        </row>
        <row r="605">
          <cell r="A605" t="str">
            <v>2380443Q2 2012BHC Baseline</v>
          </cell>
        </row>
        <row r="606">
          <cell r="A606" t="str">
            <v>2380443Q3 2012BHC Baseline</v>
          </cell>
        </row>
        <row r="607">
          <cell r="A607" t="str">
            <v>2380443Q4 2012BHC Baseline</v>
          </cell>
        </row>
        <row r="608">
          <cell r="A608" t="str">
            <v>2380443Q1 2013BHC Baseline</v>
          </cell>
        </row>
        <row r="609">
          <cell r="A609" t="str">
            <v>2380443Q2 2013BHC Baseline</v>
          </cell>
        </row>
        <row r="610">
          <cell r="A610" t="str">
            <v>2380443Q3 2013BHC Baseline</v>
          </cell>
        </row>
        <row r="611">
          <cell r="A611" t="str">
            <v>2380443Q4 2013BHC Baseline</v>
          </cell>
        </row>
        <row r="612">
          <cell r="A612" t="str">
            <v>2380443Q3 2011BHC Stress</v>
          </cell>
        </row>
        <row r="613">
          <cell r="A613" t="str">
            <v>2380443Q4 2011BHC Stress</v>
          </cell>
        </row>
        <row r="614">
          <cell r="A614" t="str">
            <v>2380443Q1 2012BHC Stress</v>
          </cell>
        </row>
        <row r="615">
          <cell r="A615" t="str">
            <v>2380443Q2 2012BHC Stress</v>
          </cell>
        </row>
        <row r="616">
          <cell r="A616" t="str">
            <v>2380443Q3 2012BHC Stress</v>
          </cell>
        </row>
        <row r="617">
          <cell r="A617" t="str">
            <v>2380443Q4 2012BHC Stress</v>
          </cell>
        </row>
        <row r="618">
          <cell r="A618" t="str">
            <v>2380443Q1 2013BHC Stress</v>
          </cell>
        </row>
        <row r="619">
          <cell r="A619" t="str">
            <v>2380443Q2 2013BHC Stress</v>
          </cell>
        </row>
        <row r="620">
          <cell r="A620" t="str">
            <v>2380443Q3 2013BHC Stress</v>
          </cell>
        </row>
        <row r="621">
          <cell r="A621" t="str">
            <v>2380443Q4 2013BHC Stress</v>
          </cell>
        </row>
        <row r="622">
          <cell r="A622" t="str">
            <v>2380443Q3 2011Supervisory Baseline</v>
          </cell>
        </row>
        <row r="623">
          <cell r="A623" t="str">
            <v>2380443Q4 2011Supervisory Baseline</v>
          </cell>
        </row>
        <row r="624">
          <cell r="A624" t="str">
            <v>2380443Q1 2012Supervisory Baseline</v>
          </cell>
        </row>
        <row r="625">
          <cell r="A625" t="str">
            <v>2380443Q2 2012Supervisory Baseline</v>
          </cell>
        </row>
        <row r="626">
          <cell r="A626" t="str">
            <v>2380443Q3 2012Supervisory Baseline</v>
          </cell>
        </row>
        <row r="627">
          <cell r="A627" t="str">
            <v>2380443Q4 2012Supervisory Baseline</v>
          </cell>
        </row>
        <row r="628">
          <cell r="A628" t="str">
            <v>2380443Q1 2013Supervisory Baseline</v>
          </cell>
        </row>
        <row r="629">
          <cell r="A629" t="str">
            <v>2380443Q2 2013Supervisory Baseline</v>
          </cell>
        </row>
        <row r="630">
          <cell r="A630" t="str">
            <v>2380443Q3 2013Supervisory Baseline</v>
          </cell>
        </row>
        <row r="631">
          <cell r="A631" t="str">
            <v>2380443Q4 2013Supervisory Baseline</v>
          </cell>
        </row>
        <row r="632">
          <cell r="A632" t="str">
            <v>2380443Q3 2011Supervisory Stress</v>
          </cell>
        </row>
        <row r="633">
          <cell r="A633" t="str">
            <v>2380443Q4 2011Supervisory Stress</v>
          </cell>
        </row>
        <row r="634">
          <cell r="A634" t="str">
            <v>2380443Q1 2012Supervisory Stress</v>
          </cell>
        </row>
        <row r="635">
          <cell r="A635" t="str">
            <v>2380443Q2 2012Supervisory Stress</v>
          </cell>
        </row>
        <row r="636">
          <cell r="A636" t="str">
            <v>2380443Q3 2012Supervisory Stress</v>
          </cell>
        </row>
        <row r="637">
          <cell r="A637" t="str">
            <v>2380443Q4 2012Supervisory Stress</v>
          </cell>
        </row>
        <row r="638">
          <cell r="A638" t="str">
            <v>2380443Q1 2013Supervisory Stress</v>
          </cell>
        </row>
        <row r="639">
          <cell r="A639" t="str">
            <v>2380443Q2 2013Supervisory Stress</v>
          </cell>
        </row>
        <row r="640">
          <cell r="A640" t="str">
            <v>2380443Q3 2013Supervisory Stress</v>
          </cell>
        </row>
        <row r="641">
          <cell r="A641" t="str">
            <v>2380443Q4 2013Supervisory Stress</v>
          </cell>
        </row>
        <row r="642">
          <cell r="A642" t="str">
            <v>2945824Q3 2011BHC Baseline</v>
          </cell>
        </row>
        <row r="643">
          <cell r="A643" t="str">
            <v>2945824Q4 2011BHC Baseline</v>
          </cell>
        </row>
        <row r="644">
          <cell r="A644" t="str">
            <v>2945824Q1 2012BHC Baseline</v>
          </cell>
        </row>
        <row r="645">
          <cell r="A645" t="str">
            <v>2945824Q2 2012BHC Baseline</v>
          </cell>
        </row>
        <row r="646">
          <cell r="A646" t="str">
            <v>2945824Q3 2012BHC Baseline</v>
          </cell>
        </row>
        <row r="647">
          <cell r="A647" t="str">
            <v>2945824Q4 2012BHC Baseline</v>
          </cell>
        </row>
        <row r="648">
          <cell r="A648" t="str">
            <v>2945824Q1 2013BHC Baseline</v>
          </cell>
        </row>
        <row r="649">
          <cell r="A649" t="str">
            <v>2945824Q2 2013BHC Baseline</v>
          </cell>
        </row>
        <row r="650">
          <cell r="A650" t="str">
            <v>2945824Q3 2013BHC Baseline</v>
          </cell>
        </row>
        <row r="651">
          <cell r="A651" t="str">
            <v>2945824Q4 2013BHC Baseline</v>
          </cell>
        </row>
        <row r="652">
          <cell r="A652" t="str">
            <v>2945824Q3 2011BHC Stress</v>
          </cell>
        </row>
        <row r="653">
          <cell r="A653" t="str">
            <v>2945824Q4 2011BHC Stress</v>
          </cell>
        </row>
        <row r="654">
          <cell r="A654" t="str">
            <v>2945824Q1 2012BHC Stress</v>
          </cell>
        </row>
        <row r="655">
          <cell r="A655" t="str">
            <v>2945824Q2 2012BHC Stress</v>
          </cell>
        </row>
        <row r="656">
          <cell r="A656" t="str">
            <v>2945824Q3 2012BHC Stress</v>
          </cell>
        </row>
        <row r="657">
          <cell r="A657" t="str">
            <v>2945824Q4 2012BHC Stress</v>
          </cell>
        </row>
        <row r="658">
          <cell r="A658" t="str">
            <v>2945824Q1 2013BHC Stress</v>
          </cell>
        </row>
        <row r="659">
          <cell r="A659" t="str">
            <v>2945824Q2 2013BHC Stress</v>
          </cell>
        </row>
        <row r="660">
          <cell r="A660" t="str">
            <v>2945824Q3 2013BHC Stress</v>
          </cell>
        </row>
        <row r="661">
          <cell r="A661" t="str">
            <v>2945824Q4 2013BHC Stress</v>
          </cell>
        </row>
        <row r="662">
          <cell r="A662" t="str">
            <v>2945824Q3 2011Supervisory Baseline</v>
          </cell>
        </row>
        <row r="663">
          <cell r="A663" t="str">
            <v>2945824Q4 2011Supervisory Baseline</v>
          </cell>
        </row>
        <row r="664">
          <cell r="A664" t="str">
            <v>2945824Q1 2012Supervisory Baseline</v>
          </cell>
        </row>
        <row r="665">
          <cell r="A665" t="str">
            <v>2945824Q2 2012Supervisory Baseline</v>
          </cell>
        </row>
        <row r="666">
          <cell r="A666" t="str">
            <v>2945824Q3 2012Supervisory Baseline</v>
          </cell>
        </row>
        <row r="667">
          <cell r="A667" t="str">
            <v>2945824Q4 2012Supervisory Baseline</v>
          </cell>
        </row>
        <row r="668">
          <cell r="A668" t="str">
            <v>2945824Q1 2013Supervisory Baseline</v>
          </cell>
        </row>
        <row r="669">
          <cell r="A669" t="str">
            <v>2945824Q2 2013Supervisory Baseline</v>
          </cell>
        </row>
        <row r="670">
          <cell r="A670" t="str">
            <v>2945824Q3 2013Supervisory Baseline</v>
          </cell>
        </row>
        <row r="671">
          <cell r="A671" t="str">
            <v>2945824Q4 2013Supervisory Baseline</v>
          </cell>
        </row>
        <row r="672">
          <cell r="A672" t="str">
            <v>2945824Q3 2011Supervisory Stress</v>
          </cell>
        </row>
        <row r="673">
          <cell r="A673" t="str">
            <v>2945824Q4 2011Supervisory Stress</v>
          </cell>
        </row>
        <row r="674">
          <cell r="A674" t="str">
            <v>2945824Q1 2012Supervisory Stress</v>
          </cell>
        </row>
        <row r="675">
          <cell r="A675" t="str">
            <v>2945824Q2 2012Supervisory Stress</v>
          </cell>
        </row>
        <row r="676">
          <cell r="A676" t="str">
            <v>2945824Q3 2012Supervisory Stress</v>
          </cell>
        </row>
        <row r="677">
          <cell r="A677" t="str">
            <v>2945824Q4 2012Supervisory Stress</v>
          </cell>
        </row>
        <row r="678">
          <cell r="A678" t="str">
            <v>2945824Q1 2013Supervisory Stress</v>
          </cell>
        </row>
        <row r="679">
          <cell r="A679" t="str">
            <v>2945824Q2 2013Supervisory Stress</v>
          </cell>
        </row>
        <row r="680">
          <cell r="A680" t="str">
            <v>2945824Q3 2013Supervisory Stress</v>
          </cell>
        </row>
        <row r="681">
          <cell r="A681" t="str">
            <v>2945824Q4 2013Supervisory Stress</v>
          </cell>
        </row>
        <row r="682">
          <cell r="A682" t="str">
            <v>3242838Q3 2011BHC Baseline</v>
          </cell>
        </row>
        <row r="683">
          <cell r="A683" t="str">
            <v>3242838Q4 2011BHC Baseline</v>
          </cell>
        </row>
        <row r="684">
          <cell r="A684" t="str">
            <v>3242838Q1 2012BHC Baseline</v>
          </cell>
        </row>
        <row r="685">
          <cell r="A685" t="str">
            <v>3242838Q2 2012BHC Baseline</v>
          </cell>
        </row>
        <row r="686">
          <cell r="A686" t="str">
            <v>3242838Q3 2012BHC Baseline</v>
          </cell>
        </row>
        <row r="687">
          <cell r="A687" t="str">
            <v>3242838Q4 2012BHC Baseline</v>
          </cell>
        </row>
        <row r="688">
          <cell r="A688" t="str">
            <v>3242838Q1 2013BHC Baseline</v>
          </cell>
        </row>
        <row r="689">
          <cell r="A689" t="str">
            <v>3242838Q2 2013BHC Baseline</v>
          </cell>
        </row>
        <row r="690">
          <cell r="A690" t="str">
            <v>3242838Q3 2013BHC Baseline</v>
          </cell>
        </row>
        <row r="691">
          <cell r="A691" t="str">
            <v>3242838Q4 2013BHC Baseline</v>
          </cell>
        </row>
        <row r="692">
          <cell r="A692" t="str">
            <v>3242838Q3 2011BHC Stress</v>
          </cell>
        </row>
        <row r="693">
          <cell r="A693" t="str">
            <v>3242838Q4 2011BHC Stress</v>
          </cell>
        </row>
        <row r="694">
          <cell r="A694" t="str">
            <v>3242838Q1 2012BHC Stress</v>
          </cell>
        </row>
        <row r="695">
          <cell r="A695" t="str">
            <v>3242838Q2 2012BHC Stress</v>
          </cell>
        </row>
        <row r="696">
          <cell r="A696" t="str">
            <v>3242838Q3 2012BHC Stress</v>
          </cell>
        </row>
        <row r="697">
          <cell r="A697" t="str">
            <v>3242838Q4 2012BHC Stress</v>
          </cell>
        </row>
        <row r="698">
          <cell r="A698" t="str">
            <v>3242838Q1 2013BHC Stress</v>
          </cell>
        </row>
        <row r="699">
          <cell r="A699" t="str">
            <v>3242838Q2 2013BHC Stress</v>
          </cell>
        </row>
        <row r="700">
          <cell r="A700" t="str">
            <v>3242838Q3 2013BHC Stress</v>
          </cell>
        </row>
        <row r="701">
          <cell r="A701" t="str">
            <v>3242838Q4 2013BHC Stress</v>
          </cell>
        </row>
        <row r="702">
          <cell r="A702" t="str">
            <v>3242838Q3 2011Supervisory Baseline</v>
          </cell>
        </row>
        <row r="703">
          <cell r="A703" t="str">
            <v>3242838Q4 2011Supervisory Baseline</v>
          </cell>
        </row>
        <row r="704">
          <cell r="A704" t="str">
            <v>3242838Q1 2012Supervisory Baseline</v>
          </cell>
        </row>
        <row r="705">
          <cell r="A705" t="str">
            <v>3242838Q2 2012Supervisory Baseline</v>
          </cell>
        </row>
        <row r="706">
          <cell r="A706" t="str">
            <v>3242838Q3 2012Supervisory Baseline</v>
          </cell>
        </row>
        <row r="707">
          <cell r="A707" t="str">
            <v>3242838Q4 2012Supervisory Baseline</v>
          </cell>
        </row>
        <row r="708">
          <cell r="A708" t="str">
            <v>3242838Q1 2013Supervisory Baseline</v>
          </cell>
        </row>
        <row r="709">
          <cell r="A709" t="str">
            <v>3242838Q2 2013Supervisory Baseline</v>
          </cell>
        </row>
        <row r="710">
          <cell r="A710" t="str">
            <v>3242838Q3 2013Supervisory Baseline</v>
          </cell>
        </row>
        <row r="711">
          <cell r="A711" t="str">
            <v>3242838Q4 2013Supervisory Baseline</v>
          </cell>
        </row>
        <row r="712">
          <cell r="A712" t="str">
            <v>3242838Q3 2011Supervisory Stress</v>
          </cell>
        </row>
        <row r="713">
          <cell r="A713" t="str">
            <v>3242838Q4 2011Supervisory Stress</v>
          </cell>
        </row>
        <row r="714">
          <cell r="A714" t="str">
            <v>3242838Q1 2012Supervisory Stress</v>
          </cell>
        </row>
        <row r="715">
          <cell r="A715" t="str">
            <v>3242838Q2 2012Supervisory Stress</v>
          </cell>
        </row>
        <row r="716">
          <cell r="A716" t="str">
            <v>3242838Q3 2012Supervisory Stress</v>
          </cell>
        </row>
        <row r="717">
          <cell r="A717" t="str">
            <v>3242838Q4 2012Supervisory Stress</v>
          </cell>
        </row>
        <row r="718">
          <cell r="A718" t="str">
            <v>3242838Q1 2013Supervisory Stress</v>
          </cell>
        </row>
        <row r="719">
          <cell r="A719" t="str">
            <v>3242838Q2 2013Supervisory Stress</v>
          </cell>
        </row>
        <row r="720">
          <cell r="A720" t="str">
            <v>3242838Q3 2013Supervisory Stress</v>
          </cell>
        </row>
        <row r="721">
          <cell r="A721" t="str">
            <v>3242838Q4 2013Supervisory Stress</v>
          </cell>
        </row>
        <row r="722">
          <cell r="A722" t="str">
            <v>3587146Q3 2011BHC Baseline</v>
          </cell>
        </row>
        <row r="723">
          <cell r="A723" t="str">
            <v>3587146Q4 2011BHC Baseline</v>
          </cell>
        </row>
        <row r="724">
          <cell r="A724" t="str">
            <v>3587146Q1 2012BHC Baseline</v>
          </cell>
        </row>
        <row r="725">
          <cell r="A725" t="str">
            <v>3587146Q2 2012BHC Baseline</v>
          </cell>
        </row>
        <row r="726">
          <cell r="A726" t="str">
            <v>3587146Q3 2012BHC Baseline</v>
          </cell>
        </row>
        <row r="727">
          <cell r="A727" t="str">
            <v>3587146Q4 2012BHC Baseline</v>
          </cell>
        </row>
        <row r="728">
          <cell r="A728" t="str">
            <v>3587146Q1 2013BHC Baseline</v>
          </cell>
        </row>
        <row r="729">
          <cell r="A729" t="str">
            <v>3587146Q2 2013BHC Baseline</v>
          </cell>
        </row>
        <row r="730">
          <cell r="A730" t="str">
            <v>3587146Q3 2013BHC Baseline</v>
          </cell>
        </row>
        <row r="731">
          <cell r="A731" t="str">
            <v>3587146Q4 2013BHC Baseline</v>
          </cell>
        </row>
        <row r="732">
          <cell r="A732" t="str">
            <v>3587146Q3 2011BHC Stress</v>
          </cell>
        </row>
        <row r="733">
          <cell r="A733" t="str">
            <v>3587146Q4 2011BHC Stress</v>
          </cell>
        </row>
        <row r="734">
          <cell r="A734" t="str">
            <v>3587146Q1 2012BHC Stress</v>
          </cell>
        </row>
        <row r="735">
          <cell r="A735" t="str">
            <v>3587146Q2 2012BHC Stress</v>
          </cell>
        </row>
        <row r="736">
          <cell r="A736" t="str">
            <v>3587146Q3 2012BHC Stress</v>
          </cell>
        </row>
        <row r="737">
          <cell r="A737" t="str">
            <v>3587146Q4 2012BHC Stress</v>
          </cell>
        </row>
        <row r="738">
          <cell r="A738" t="str">
            <v>3587146Q1 2013BHC Stress</v>
          </cell>
        </row>
        <row r="739">
          <cell r="A739" t="str">
            <v>3587146Q2 2013BHC Stress</v>
          </cell>
        </row>
        <row r="740">
          <cell r="A740" t="str">
            <v>3587146Q3 2013BHC Stress</v>
          </cell>
        </row>
        <row r="741">
          <cell r="A741" t="str">
            <v>3587146Q4 2013BHC Stress</v>
          </cell>
        </row>
        <row r="742">
          <cell r="A742" t="str">
            <v>3587146Q3 2011Supervisory Baseline</v>
          </cell>
        </row>
        <row r="743">
          <cell r="A743" t="str">
            <v>3587146Q4 2011Supervisory Baseline</v>
          </cell>
        </row>
        <row r="744">
          <cell r="A744" t="str">
            <v>3587146Q1 2012Supervisory Baseline</v>
          </cell>
        </row>
        <row r="745">
          <cell r="A745" t="str">
            <v>3587146Q2 2012Supervisory Baseline</v>
          </cell>
        </row>
        <row r="746">
          <cell r="A746" t="str">
            <v>3587146Q3 2012Supervisory Baseline</v>
          </cell>
        </row>
        <row r="747">
          <cell r="A747" t="str">
            <v>3587146Q4 2012Supervisory Baseline</v>
          </cell>
        </row>
        <row r="748">
          <cell r="A748" t="str">
            <v>3587146Q1 2013Supervisory Baseline</v>
          </cell>
        </row>
        <row r="749">
          <cell r="A749" t="str">
            <v>3587146Q2 2013Supervisory Baseline</v>
          </cell>
        </row>
        <row r="750">
          <cell r="A750" t="str">
            <v>3587146Q3 2013Supervisory Baseline</v>
          </cell>
        </row>
        <row r="751">
          <cell r="A751" t="str">
            <v>3587146Q4 2013Supervisory Baseline</v>
          </cell>
        </row>
        <row r="752">
          <cell r="A752" t="str">
            <v>3587146Q3 2011Supervisory Stress</v>
          </cell>
        </row>
        <row r="753">
          <cell r="A753" t="str">
            <v>3587146Q4 2011Supervisory Stress</v>
          </cell>
        </row>
        <row r="754">
          <cell r="A754" t="str">
            <v>3587146Q1 2012Supervisory Stress</v>
          </cell>
        </row>
        <row r="755">
          <cell r="A755" t="str">
            <v>3587146Q2 2012Supervisory Stress</v>
          </cell>
        </row>
        <row r="756">
          <cell r="A756" t="str">
            <v>3587146Q3 2012Supervisory Stress</v>
          </cell>
        </row>
        <row r="757">
          <cell r="A757" t="str">
            <v>3587146Q4 2012Supervisory Stress</v>
          </cell>
        </row>
        <row r="758">
          <cell r="A758" t="str">
            <v>3587146Q1 2013Supervisory Stress</v>
          </cell>
        </row>
        <row r="759">
          <cell r="A759" t="str">
            <v>3587146Q2 2013Supervisory Stress</v>
          </cell>
        </row>
        <row r="760">
          <cell r="A760" t="str">
            <v>3587146Q3 2013Supervisory Stress</v>
          </cell>
        </row>
        <row r="761">
          <cell r="A761" t="str">
            <v>3587146Q4 2013Supervisory Stress</v>
          </cell>
        </row>
      </sheetData>
      <sheetData sheetId="2">
        <row r="14">
          <cell r="D14">
            <v>1039502</v>
          </cell>
        </row>
        <row r="20">
          <cell r="B20" t="str">
            <v>BHC Baseline</v>
          </cell>
        </row>
      </sheetData>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pageSetUpPr fitToPage="1"/>
  </sheetPr>
  <dimension ref="A1:L41"/>
  <sheetViews>
    <sheetView tabSelected="1" topLeftCell="A4" workbookViewId="0">
      <selection activeCell="C10" sqref="C10"/>
    </sheetView>
  </sheetViews>
  <sheetFormatPr defaultRowHeight="15"/>
  <cols>
    <col min="1" max="1" width="24.28515625" style="68" customWidth="1"/>
    <col min="2" max="2" width="34" style="61" customWidth="1"/>
    <col min="3" max="3" width="3.28515625" style="61" customWidth="1"/>
    <col min="4" max="4" width="17.140625" style="61" customWidth="1"/>
    <col min="5" max="7" width="14.7109375" style="61" customWidth="1"/>
    <col min="8" max="8" width="1.85546875" style="61" customWidth="1"/>
    <col min="9" max="11" width="14.7109375" style="61" customWidth="1"/>
    <col min="12" max="12" width="16" style="61" customWidth="1"/>
    <col min="13" max="16384" width="9.140625" style="61"/>
  </cols>
  <sheetData>
    <row r="1" spans="1:12" ht="18.75">
      <c r="A1" s="195" t="s">
        <v>87</v>
      </c>
      <c r="B1" s="195"/>
      <c r="C1" s="195"/>
      <c r="D1" s="195"/>
      <c r="E1" s="195"/>
      <c r="F1" s="195"/>
      <c r="G1" s="195"/>
      <c r="H1" s="195"/>
      <c r="I1" s="195"/>
      <c r="J1" s="195"/>
      <c r="K1" s="195"/>
      <c r="L1" s="195"/>
    </row>
    <row r="2" spans="1:12" s="62" customFormat="1" ht="18.75">
      <c r="A2" s="196" t="s">
        <v>291</v>
      </c>
      <c r="B2" s="196"/>
      <c r="C2" s="196"/>
      <c r="D2" s="196"/>
      <c r="E2" s="196"/>
      <c r="F2" s="196"/>
      <c r="G2" s="196"/>
      <c r="H2" s="196"/>
      <c r="I2" s="196"/>
      <c r="J2" s="196"/>
      <c r="K2" s="196"/>
      <c r="L2" s="196"/>
    </row>
    <row r="3" spans="1:12" ht="30.75" customHeight="1">
      <c r="A3" s="197" t="s">
        <v>292</v>
      </c>
      <c r="B3" s="197"/>
      <c r="C3" s="197"/>
      <c r="D3" s="197"/>
      <c r="E3" s="197"/>
      <c r="F3" s="197"/>
      <c r="G3" s="197"/>
      <c r="H3" s="197"/>
      <c r="I3" s="197"/>
      <c r="J3" s="197"/>
      <c r="K3" s="197"/>
      <c r="L3" s="197"/>
    </row>
    <row r="4" spans="1:12">
      <c r="A4" s="63"/>
      <c r="B4" s="63"/>
      <c r="C4" s="63"/>
      <c r="D4" s="63"/>
      <c r="E4" s="63"/>
      <c r="F4" s="63"/>
      <c r="G4" s="63"/>
      <c r="H4" s="63"/>
      <c r="I4" s="63"/>
      <c r="J4" s="63"/>
      <c r="K4" s="63"/>
      <c r="L4" s="63"/>
    </row>
    <row r="5" spans="1:12">
      <c r="A5" s="63" t="s">
        <v>294</v>
      </c>
      <c r="B5" s="63"/>
      <c r="C5" s="63"/>
      <c r="D5" s="63"/>
      <c r="E5" s="63"/>
      <c r="F5" s="63"/>
      <c r="G5" s="63"/>
      <c r="H5" s="63"/>
      <c r="I5" s="63"/>
      <c r="J5" s="63"/>
      <c r="K5" s="63"/>
      <c r="L5" s="63"/>
    </row>
    <row r="6" spans="1:12" ht="16.5" customHeight="1">
      <c r="A6" s="64" t="s">
        <v>88</v>
      </c>
      <c r="B6" s="63"/>
      <c r="C6" s="63"/>
      <c r="D6" s="63"/>
      <c r="E6" s="63"/>
      <c r="F6" s="63"/>
      <c r="G6" s="63"/>
      <c r="H6" s="63"/>
      <c r="I6" s="63"/>
      <c r="J6" s="63"/>
      <c r="K6" s="63"/>
      <c r="L6" s="63"/>
    </row>
    <row r="7" spans="1:12">
      <c r="A7" s="64" t="s">
        <v>89</v>
      </c>
      <c r="B7" s="63"/>
      <c r="C7" s="63"/>
      <c r="D7" s="63"/>
      <c r="E7" s="63"/>
      <c r="F7" s="63"/>
      <c r="G7" s="63"/>
      <c r="H7" s="63"/>
      <c r="I7" s="63"/>
      <c r="J7" s="63"/>
      <c r="K7" s="63"/>
      <c r="L7" s="63"/>
    </row>
    <row r="8" spans="1:12">
      <c r="A8" s="63" t="s">
        <v>90</v>
      </c>
      <c r="B8" s="63"/>
      <c r="C8" s="63"/>
      <c r="D8" s="63"/>
      <c r="E8" s="63"/>
      <c r="F8" s="63"/>
      <c r="G8" s="63"/>
      <c r="H8" s="63"/>
      <c r="I8" s="63"/>
      <c r="J8" s="63"/>
      <c r="K8" s="65"/>
      <c r="L8" s="65"/>
    </row>
    <row r="9" spans="1:12" ht="15.75">
      <c r="A9" s="191" t="s">
        <v>293</v>
      </c>
      <c r="B9" s="66"/>
      <c r="C9" s="67"/>
      <c r="D9" s="67"/>
      <c r="E9" s="67"/>
      <c r="F9" s="67"/>
      <c r="G9" s="67"/>
      <c r="H9" s="67"/>
      <c r="I9" s="67"/>
      <c r="J9" s="67"/>
      <c r="K9" s="67"/>
      <c r="L9" s="67"/>
    </row>
    <row r="12" spans="1:12" ht="15.75">
      <c r="B12" s="69" t="s">
        <v>295</v>
      </c>
      <c r="D12" s="198" t="s">
        <v>268</v>
      </c>
      <c r="E12" s="199"/>
      <c r="F12" s="199"/>
      <c r="G12" s="200"/>
    </row>
    <row r="13" spans="1:12" s="72" customFormat="1" ht="4.5" customHeight="1">
      <c r="A13" s="70"/>
      <c r="B13" s="71"/>
      <c r="D13" s="73"/>
      <c r="E13" s="73"/>
      <c r="F13" s="73"/>
      <c r="G13" s="73"/>
    </row>
    <row r="14" spans="1:12" ht="15.75">
      <c r="B14" s="184" t="s">
        <v>297</v>
      </c>
      <c r="C14" s="185"/>
      <c r="D14" s="189" t="s">
        <v>273</v>
      </c>
      <c r="F14" s="69"/>
    </row>
    <row r="15" spans="1:12" ht="15.75">
      <c r="B15" s="69" t="s">
        <v>91</v>
      </c>
      <c r="D15" s="74" t="s">
        <v>92</v>
      </c>
      <c r="F15" s="69"/>
    </row>
    <row r="16" spans="1:12" s="185" customFormat="1" ht="15.75">
      <c r="A16" s="183"/>
      <c r="B16" s="184" t="s">
        <v>274</v>
      </c>
      <c r="D16" s="74">
        <v>2012</v>
      </c>
      <c r="E16" s="186" t="s">
        <v>270</v>
      </c>
      <c r="F16" s="184"/>
    </row>
    <row r="17" spans="1:12" s="185" customFormat="1" ht="15.75">
      <c r="A17" s="183"/>
      <c r="B17" s="184" t="s">
        <v>269</v>
      </c>
      <c r="D17" s="74">
        <v>2013</v>
      </c>
      <c r="E17" s="186" t="s">
        <v>270</v>
      </c>
      <c r="F17" s="184"/>
    </row>
    <row r="18" spans="1:12" s="185" customFormat="1" ht="15.75">
      <c r="A18" s="183"/>
      <c r="B18" s="184" t="s">
        <v>271</v>
      </c>
      <c r="D18" s="74">
        <v>2014</v>
      </c>
      <c r="E18" s="186" t="s">
        <v>270</v>
      </c>
      <c r="F18" s="184"/>
    </row>
    <row r="19" spans="1:12" ht="15.75">
      <c r="B19" s="69" t="s">
        <v>93</v>
      </c>
      <c r="D19" s="187"/>
      <c r="E19" s="185"/>
      <c r="F19" s="69"/>
    </row>
    <row r="20" spans="1:12" ht="15.75">
      <c r="B20" s="69" t="s">
        <v>94</v>
      </c>
      <c r="D20" s="188">
        <v>41122</v>
      </c>
      <c r="E20" s="186" t="s">
        <v>272</v>
      </c>
      <c r="F20" s="69"/>
    </row>
    <row r="21" spans="1:12" ht="15.75">
      <c r="F21" s="69"/>
    </row>
    <row r="22" spans="1:12">
      <c r="B22" s="75" t="s">
        <v>95</v>
      </c>
      <c r="C22" s="76"/>
      <c r="D22" s="63"/>
      <c r="E22" s="63"/>
      <c r="F22" s="66"/>
      <c r="G22" s="66"/>
      <c r="I22" s="77"/>
    </row>
    <row r="23" spans="1:12">
      <c r="B23" s="201" t="s">
        <v>96</v>
      </c>
      <c r="C23" s="202"/>
      <c r="D23" s="202"/>
      <c r="E23" s="203"/>
      <c r="F23" s="66"/>
      <c r="G23" s="66"/>
      <c r="I23" s="77"/>
    </row>
    <row r="24" spans="1:12">
      <c r="B24" s="75" t="s">
        <v>97</v>
      </c>
      <c r="C24" s="76"/>
      <c r="D24" s="63"/>
      <c r="E24" s="63"/>
      <c r="F24" s="66"/>
      <c r="G24" s="66"/>
      <c r="I24" s="77"/>
    </row>
    <row r="25" spans="1:12" ht="30.75" customHeight="1">
      <c r="B25" s="192"/>
      <c r="C25" s="193"/>
      <c r="D25" s="193"/>
      <c r="E25" s="193"/>
      <c r="F25" s="193"/>
      <c r="G25" s="193"/>
      <c r="H25" s="193"/>
      <c r="I25" s="193"/>
      <c r="J25" s="193"/>
      <c r="K25" s="193"/>
      <c r="L25" s="194"/>
    </row>
    <row r="26" spans="1:12" ht="19.5" customHeight="1">
      <c r="A26" s="78"/>
      <c r="B26" s="79"/>
      <c r="C26" s="79"/>
      <c r="D26" s="79"/>
      <c r="E26" s="79"/>
      <c r="F26" s="79"/>
      <c r="G26" s="79"/>
      <c r="H26" s="79"/>
      <c r="I26" s="79"/>
      <c r="J26" s="79"/>
      <c r="K26" s="79"/>
      <c r="L26" s="79"/>
    </row>
    <row r="29" spans="1:12">
      <c r="A29" s="80" t="s">
        <v>96</v>
      </c>
    </row>
    <row r="30" spans="1:12">
      <c r="A30" s="80" t="s">
        <v>98</v>
      </c>
    </row>
    <row r="31" spans="1:12">
      <c r="A31" s="80" t="s">
        <v>99</v>
      </c>
    </row>
    <row r="32" spans="1:12">
      <c r="A32" s="80" t="s">
        <v>100</v>
      </c>
    </row>
    <row r="33" spans="1:1">
      <c r="A33" s="80" t="s">
        <v>101</v>
      </c>
    </row>
    <row r="34" spans="1:1">
      <c r="A34" s="80" t="s">
        <v>102</v>
      </c>
    </row>
    <row r="35" spans="1:1">
      <c r="A35" s="80" t="s">
        <v>103</v>
      </c>
    </row>
    <row r="36" spans="1:1">
      <c r="A36" s="80" t="s">
        <v>104</v>
      </c>
    </row>
    <row r="37" spans="1:1">
      <c r="A37" s="80" t="s">
        <v>105</v>
      </c>
    </row>
    <row r="38" spans="1:1">
      <c r="A38" s="80" t="s">
        <v>106</v>
      </c>
    </row>
    <row r="39" spans="1:1">
      <c r="A39" s="80" t="s">
        <v>107</v>
      </c>
    </row>
    <row r="40" spans="1:1">
      <c r="A40" s="80" t="s">
        <v>108</v>
      </c>
    </row>
    <row r="41" spans="1:1">
      <c r="A41" s="80" t="s">
        <v>109</v>
      </c>
    </row>
  </sheetData>
  <protectedRanges>
    <protectedRange sqref="B25:L25 B23:E23 D12:G12" name="Summary Submission Cover Sheet"/>
    <protectedRange sqref="D19" name="Summary Submission Cover Sheet_2"/>
    <protectedRange sqref="D14" name="Summary Submission Cover Sheet_1_1"/>
  </protectedRanges>
  <mergeCells count="6">
    <mergeCell ref="B25:L25"/>
    <mergeCell ref="A1:L1"/>
    <mergeCell ref="A2:L2"/>
    <mergeCell ref="A3:L3"/>
    <mergeCell ref="D12:G12"/>
    <mergeCell ref="B23:E23"/>
  </mergeCells>
  <phoneticPr fontId="0" type="noConversion"/>
  <dataValidations count="1">
    <dataValidation type="list" allowBlank="1" showInputMessage="1" showErrorMessage="1" sqref="B23:E23">
      <formula1>$A$29:$A$41</formula1>
    </dataValidation>
  </dataValidations>
  <printOptions horizontalCentered="1"/>
  <pageMargins left="0.5" right="0.5" top="0.75" bottom="0.5" header="0.3" footer="0.3"/>
  <pageSetup scale="68" orientation="landscape" r:id="rId1"/>
</worksheet>
</file>

<file path=xl/worksheets/sheet2.xml><?xml version="1.0" encoding="utf-8"?>
<worksheet xmlns="http://schemas.openxmlformats.org/spreadsheetml/2006/main" xmlns:r="http://schemas.openxmlformats.org/officeDocument/2006/relationships">
  <sheetPr>
    <pageSetUpPr fitToPage="1"/>
  </sheetPr>
  <dimension ref="A1:L186"/>
  <sheetViews>
    <sheetView topLeftCell="A70" workbookViewId="0">
      <selection activeCell="G48" sqref="G48"/>
    </sheetView>
  </sheetViews>
  <sheetFormatPr defaultRowHeight="15"/>
  <cols>
    <col min="1" max="1" width="4.140625" style="4" customWidth="1"/>
    <col min="2" max="2" width="134.7109375" style="2" customWidth="1"/>
    <col min="3" max="3" width="12.42578125" style="3" customWidth="1"/>
    <col min="4" max="4" width="11.42578125" style="4" customWidth="1"/>
    <col min="5" max="5" width="11" style="4" customWidth="1"/>
    <col min="6" max="7" width="11.28515625" style="4" customWidth="1"/>
    <col min="8" max="8" width="11" style="4" customWidth="1"/>
    <col min="9" max="9" width="11.42578125" style="4" customWidth="1"/>
    <col min="10" max="10" width="10.7109375" style="4" customWidth="1"/>
    <col min="11" max="12" width="11.5703125" style="4" bestFit="1" customWidth="1"/>
  </cols>
  <sheetData>
    <row r="1" spans="1:12" ht="15.75">
      <c r="A1" s="1" t="str">
        <f ca="1">"FDIC DFAST Y14A - Basel III &amp; Dodd-Frank Schedule:"&amp;" "&amp;'Basel III Cover Sheet'!$D$12&amp;" ("&amp;'Basel III Cover Sheet'!$B$23&amp; " Scenario)"</f>
        <v>FDIC DFAST Y14A - Basel III &amp; Dodd-Frank Schedule: XYZ (Baseline Scenario)</v>
      </c>
    </row>
    <row r="2" spans="1:12" ht="15.75">
      <c r="A2" s="5" t="s">
        <v>0</v>
      </c>
      <c r="B2" s="6" t="s">
        <v>1</v>
      </c>
      <c r="C2" s="7"/>
      <c r="D2" s="7"/>
      <c r="E2" s="7"/>
      <c r="F2" s="7"/>
      <c r="G2" s="7"/>
      <c r="H2" s="7"/>
      <c r="I2" s="7"/>
      <c r="J2" s="8"/>
      <c r="K2" s="8"/>
      <c r="L2" s="8"/>
    </row>
    <row r="3" spans="1:12" ht="15.75">
      <c r="A3" s="8"/>
      <c r="B3" s="9" t="s">
        <v>2</v>
      </c>
      <c r="C3" s="10" t="s">
        <v>3</v>
      </c>
      <c r="D3" s="10" t="s">
        <v>4</v>
      </c>
      <c r="E3" s="10" t="s">
        <v>5</v>
      </c>
      <c r="F3" s="10" t="s">
        <v>6</v>
      </c>
      <c r="G3" s="10" t="s">
        <v>7</v>
      </c>
      <c r="H3" s="10" t="s">
        <v>8</v>
      </c>
      <c r="I3" s="10" t="s">
        <v>9</v>
      </c>
      <c r="J3" s="9" t="s">
        <v>10</v>
      </c>
      <c r="K3" s="9" t="s">
        <v>11</v>
      </c>
      <c r="L3" s="9" t="s">
        <v>191</v>
      </c>
    </row>
    <row r="4" spans="1:12">
      <c r="C4" s="11" t="s">
        <v>12</v>
      </c>
      <c r="D4" s="209" t="s">
        <v>12</v>
      </c>
      <c r="E4" s="209"/>
      <c r="F4" s="209"/>
      <c r="G4" s="209"/>
      <c r="H4" s="209"/>
      <c r="I4" s="209"/>
    </row>
    <row r="5" spans="1:12">
      <c r="C5" s="12" t="s">
        <v>13</v>
      </c>
      <c r="D5" s="210" t="s">
        <v>14</v>
      </c>
      <c r="E5" s="210"/>
      <c r="F5" s="210"/>
      <c r="G5" s="210"/>
      <c r="H5" s="210"/>
      <c r="I5" s="210"/>
    </row>
    <row r="6" spans="1:12">
      <c r="C6" s="13" t="str">
        <f ca="1">"Q3 "&amp;'Basel III Cover Sheet'!$D16</f>
        <v>Q3 2012</v>
      </c>
      <c r="D6" s="13" t="str">
        <f ca="1">"Q4 "&amp;'Basel III Cover Sheet'!$D16</f>
        <v>Q4 2012</v>
      </c>
      <c r="E6" s="13" t="str">
        <f ca="1">"Q1 "&amp;'Basel III Cover Sheet'!$D17</f>
        <v>Q1 2013</v>
      </c>
      <c r="F6" s="13" t="str">
        <f ca="1">"Q2 "&amp;'Basel III Cover Sheet'!$D17</f>
        <v>Q2 2013</v>
      </c>
      <c r="G6" s="13" t="str">
        <f ca="1">"Q3 "&amp;'Basel III Cover Sheet'!$D17</f>
        <v>Q3 2013</v>
      </c>
      <c r="H6" s="13" t="str">
        <f ca="1">"Q4 "&amp;'Basel III Cover Sheet'!$D17</f>
        <v>Q4 2013</v>
      </c>
      <c r="I6" s="13" t="str">
        <f ca="1">"Q1 "&amp;'Basel III Cover Sheet'!$D18</f>
        <v>Q1 2014</v>
      </c>
      <c r="J6" s="13" t="str">
        <f ca="1">"Q2 "&amp;'Basel III Cover Sheet'!$D18</f>
        <v>Q2 2014</v>
      </c>
      <c r="K6" s="13" t="str">
        <f ca="1">"Q3 "&amp;'Basel III Cover Sheet'!$D18</f>
        <v>Q3 2014</v>
      </c>
      <c r="L6" s="13" t="str">
        <f ca="1">"Q4 "&amp;'Basel III Cover Sheet'!$D18</f>
        <v>Q4 2014</v>
      </c>
    </row>
    <row r="7" spans="1:12">
      <c r="B7" s="14" t="s">
        <v>19</v>
      </c>
      <c r="D7" s="3"/>
      <c r="E7" s="15"/>
    </row>
    <row r="8" spans="1:12">
      <c r="A8" s="4">
        <v>1</v>
      </c>
      <c r="B8" s="16" t="s">
        <v>20</v>
      </c>
      <c r="C8" s="17"/>
      <c r="D8" s="17"/>
      <c r="E8" s="17"/>
      <c r="F8" s="17"/>
      <c r="G8" s="17"/>
      <c r="H8" s="17"/>
      <c r="I8" s="17"/>
      <c r="J8" s="17"/>
      <c r="K8" s="17"/>
      <c r="L8" s="17"/>
    </row>
    <row r="9" spans="1:12">
      <c r="A9" s="4">
        <f t="shared" ref="A9:A41" si="0">A8+1</f>
        <v>2</v>
      </c>
      <c r="B9" s="18" t="s">
        <v>21</v>
      </c>
      <c r="C9" s="19"/>
      <c r="D9" s="19"/>
      <c r="E9" s="19"/>
      <c r="F9" s="19"/>
      <c r="G9" s="19"/>
      <c r="H9" s="19"/>
      <c r="I9" s="19"/>
      <c r="J9" s="19"/>
      <c r="K9" s="19"/>
      <c r="L9" s="19"/>
    </row>
    <row r="10" spans="1:12">
      <c r="A10" s="4">
        <f t="shared" si="0"/>
        <v>3</v>
      </c>
      <c r="B10" s="20" t="s">
        <v>22</v>
      </c>
      <c r="C10" s="21" t="str">
        <f t="shared" ref="C10:L10" si="1">IF(AND(ISNUMBER(C11),ISNUMBER(C12),ISNUMBER(C13),ISNUMBER(C14),ISNUMBER(C15 ),ISNUMBER(C16 )),SUM(C11:C16),"")</f>
        <v/>
      </c>
      <c r="D10" s="21" t="str">
        <f t="shared" si="1"/>
        <v/>
      </c>
      <c r="E10" s="21" t="str">
        <f t="shared" si="1"/>
        <v/>
      </c>
      <c r="F10" s="21" t="str">
        <f t="shared" si="1"/>
        <v/>
      </c>
      <c r="G10" s="21" t="str">
        <f t="shared" si="1"/>
        <v/>
      </c>
      <c r="H10" s="21" t="str">
        <f t="shared" si="1"/>
        <v/>
      </c>
      <c r="I10" s="21" t="str">
        <f t="shared" si="1"/>
        <v/>
      </c>
      <c r="J10" s="21" t="str">
        <f t="shared" si="1"/>
        <v/>
      </c>
      <c r="K10" s="21" t="str">
        <f>IF(AND(ISNUMBER(K11),ISNUMBER(K12),ISNUMBER(K13),ISNUMBER(K14),ISNUMBER(K15 ),ISNUMBER(K16 )),SUM(K11:K16),"")</f>
        <v/>
      </c>
      <c r="L10" s="21" t="str">
        <f t="shared" si="1"/>
        <v/>
      </c>
    </row>
    <row r="11" spans="1:12">
      <c r="A11" s="4">
        <f t="shared" si="0"/>
        <v>4</v>
      </c>
      <c r="B11" s="22" t="s">
        <v>23</v>
      </c>
      <c r="C11" s="23"/>
      <c r="D11" s="23"/>
      <c r="E11" s="23"/>
      <c r="F11" s="23"/>
      <c r="G11" s="23"/>
      <c r="H11" s="23"/>
      <c r="I11" s="23"/>
      <c r="J11" s="23"/>
      <c r="K11" s="23"/>
      <c r="L11" s="23"/>
    </row>
    <row r="12" spans="1:12">
      <c r="A12" s="4">
        <f t="shared" si="0"/>
        <v>5</v>
      </c>
      <c r="B12" s="22" t="s">
        <v>24</v>
      </c>
      <c r="C12" s="17"/>
      <c r="D12" s="17"/>
      <c r="E12" s="17"/>
      <c r="F12" s="17"/>
      <c r="G12" s="17"/>
      <c r="H12" s="17"/>
      <c r="I12" s="17"/>
      <c r="J12" s="17"/>
      <c r="K12" s="17"/>
      <c r="L12" s="17"/>
    </row>
    <row r="13" spans="1:12">
      <c r="A13" s="4">
        <f t="shared" si="0"/>
        <v>6</v>
      </c>
      <c r="B13" s="24" t="s">
        <v>25</v>
      </c>
      <c r="C13" s="17"/>
      <c r="D13" s="17"/>
      <c r="E13" s="17"/>
      <c r="F13" s="17"/>
      <c r="G13" s="17"/>
      <c r="H13" s="17"/>
      <c r="I13" s="17"/>
      <c r="J13" s="17"/>
      <c r="K13" s="17"/>
      <c r="L13" s="17"/>
    </row>
    <row r="14" spans="1:12">
      <c r="A14" s="4">
        <f t="shared" si="0"/>
        <v>7</v>
      </c>
      <c r="B14" s="24" t="s">
        <v>26</v>
      </c>
      <c r="C14" s="17"/>
      <c r="D14" s="17"/>
      <c r="E14" s="17"/>
      <c r="F14" s="17"/>
      <c r="G14" s="17"/>
      <c r="H14" s="17"/>
      <c r="I14" s="17"/>
      <c r="J14" s="17"/>
      <c r="K14" s="17"/>
      <c r="L14" s="17"/>
    </row>
    <row r="15" spans="1:12">
      <c r="A15" s="4">
        <f t="shared" si="0"/>
        <v>8</v>
      </c>
      <c r="B15" s="24" t="s">
        <v>27</v>
      </c>
      <c r="C15" s="17"/>
      <c r="D15" s="17"/>
      <c r="E15" s="17"/>
      <c r="F15" s="17"/>
      <c r="G15" s="17"/>
      <c r="H15" s="17"/>
      <c r="I15" s="17"/>
      <c r="J15" s="17"/>
      <c r="K15" s="17"/>
      <c r="L15" s="17"/>
    </row>
    <row r="16" spans="1:12">
      <c r="A16" s="4">
        <f t="shared" si="0"/>
        <v>9</v>
      </c>
      <c r="B16" s="24" t="s">
        <v>28</v>
      </c>
      <c r="C16" s="17"/>
      <c r="D16" s="17"/>
      <c r="E16" s="17"/>
      <c r="F16" s="17"/>
      <c r="G16" s="17"/>
      <c r="H16" s="17"/>
      <c r="I16" s="17"/>
      <c r="J16" s="17"/>
      <c r="K16" s="17"/>
      <c r="L16" s="17"/>
    </row>
    <row r="17" spans="1:12">
      <c r="A17" s="4">
        <f t="shared" si="0"/>
        <v>10</v>
      </c>
      <c r="B17" s="25" t="s">
        <v>29</v>
      </c>
      <c r="C17" s="19"/>
      <c r="D17" s="19"/>
      <c r="E17" s="19"/>
      <c r="F17" s="19"/>
      <c r="G17" s="19"/>
      <c r="H17" s="19"/>
      <c r="I17" s="19"/>
      <c r="J17" s="19"/>
      <c r="K17" s="19"/>
      <c r="L17" s="19"/>
    </row>
    <row r="18" spans="1:12">
      <c r="A18" s="4">
        <f t="shared" si="0"/>
        <v>11</v>
      </c>
      <c r="B18" s="26" t="s">
        <v>30</v>
      </c>
      <c r="C18" s="21" t="str">
        <f t="shared" ref="C18:L18" si="2">IF(AND(ISNUMBER(C8),ISNUMBER(C9),ISNUMBER(C10),ISNUMBER(C17)),C8+C9+C10+C17,"")</f>
        <v/>
      </c>
      <c r="D18" s="21" t="str">
        <f t="shared" si="2"/>
        <v/>
      </c>
      <c r="E18" s="21" t="str">
        <f t="shared" si="2"/>
        <v/>
      </c>
      <c r="F18" s="21" t="str">
        <f t="shared" si="2"/>
        <v/>
      </c>
      <c r="G18" s="21" t="str">
        <f t="shared" si="2"/>
        <v/>
      </c>
      <c r="H18" s="21" t="str">
        <f t="shared" si="2"/>
        <v/>
      </c>
      <c r="I18" s="21" t="str">
        <f t="shared" si="2"/>
        <v/>
      </c>
      <c r="J18" s="21" t="str">
        <f t="shared" si="2"/>
        <v/>
      </c>
      <c r="K18" s="21" t="str">
        <f>IF(AND(ISNUMBER(K8),ISNUMBER(K9),ISNUMBER(K10),ISNUMBER(K17)),K8+K9+K10+K17,"")</f>
        <v/>
      </c>
      <c r="L18" s="21" t="str">
        <f t="shared" si="2"/>
        <v/>
      </c>
    </row>
    <row r="19" spans="1:12">
      <c r="A19" s="4">
        <f t="shared" si="0"/>
        <v>12</v>
      </c>
      <c r="B19" s="27" t="s">
        <v>31</v>
      </c>
      <c r="C19" s="28"/>
      <c r="D19" s="28"/>
      <c r="E19" s="28"/>
      <c r="F19" s="28"/>
      <c r="G19" s="28"/>
      <c r="H19" s="28"/>
      <c r="I19" s="28"/>
      <c r="J19" s="28"/>
      <c r="K19" s="28"/>
      <c r="L19" s="28"/>
    </row>
    <row r="20" spans="1:12">
      <c r="A20" s="4">
        <f t="shared" si="0"/>
        <v>13</v>
      </c>
      <c r="B20" s="29" t="s">
        <v>32</v>
      </c>
      <c r="C20" s="21" t="str">
        <f t="shared" ref="C20:L20" si="3">IF(AND(ISNUMBER(C18),ISNUMBER(C19)),C18+C19,"")</f>
        <v/>
      </c>
      <c r="D20" s="21" t="str">
        <f t="shared" si="3"/>
        <v/>
      </c>
      <c r="E20" s="21" t="str">
        <f t="shared" si="3"/>
        <v/>
      </c>
      <c r="F20" s="21" t="str">
        <f t="shared" si="3"/>
        <v/>
      </c>
      <c r="G20" s="21" t="str">
        <f t="shared" si="3"/>
        <v/>
      </c>
      <c r="H20" s="21" t="str">
        <f t="shared" si="3"/>
        <v/>
      </c>
      <c r="I20" s="21" t="str">
        <f t="shared" si="3"/>
        <v/>
      </c>
      <c r="J20" s="21" t="str">
        <f t="shared" si="3"/>
        <v/>
      </c>
      <c r="K20" s="21" t="str">
        <f>IF(AND(ISNUMBER(K18),ISNUMBER(K19)),K18+K19,"")</f>
        <v/>
      </c>
      <c r="L20" s="21" t="str">
        <f t="shared" si="3"/>
        <v/>
      </c>
    </row>
    <row r="21" spans="1:12">
      <c r="A21" s="4">
        <f t="shared" si="0"/>
        <v>14</v>
      </c>
      <c r="B21" s="25" t="s">
        <v>33</v>
      </c>
      <c r="C21" s="21" t="str">
        <f t="shared" ref="C21:L21" si="4">IF(AND(ISNUMBER(C22),ISNUMBER(C23),ISNUMBER(C24),ISNUMBER(C25),ISNUMBER(C26),ISNUMBER(C27),ISNUMBER(C28),ISNUMBER(C29),ISNUMBER(C30),ISNUMBER(C31)),SUM(C22:C31),"")</f>
        <v/>
      </c>
      <c r="D21" s="21" t="str">
        <f t="shared" si="4"/>
        <v/>
      </c>
      <c r="E21" s="21" t="str">
        <f t="shared" si="4"/>
        <v/>
      </c>
      <c r="F21" s="21" t="str">
        <f t="shared" si="4"/>
        <v/>
      </c>
      <c r="G21" s="21" t="str">
        <f t="shared" si="4"/>
        <v/>
      </c>
      <c r="H21" s="21" t="str">
        <f t="shared" si="4"/>
        <v/>
      </c>
      <c r="I21" s="21" t="str">
        <f t="shared" si="4"/>
        <v/>
      </c>
      <c r="J21" s="21" t="str">
        <f t="shared" si="4"/>
        <v/>
      </c>
      <c r="K21" s="21" t="str">
        <f>IF(AND(ISNUMBER(K22),ISNUMBER(K23),ISNUMBER(K24),ISNUMBER(K25),ISNUMBER(K26),ISNUMBER(K27),ISNUMBER(K28),ISNUMBER(K29),ISNUMBER(K30),ISNUMBER(K31)),SUM(K22:K31),"")</f>
        <v/>
      </c>
      <c r="L21" s="21" t="str">
        <f t="shared" si="4"/>
        <v/>
      </c>
    </row>
    <row r="22" spans="1:12">
      <c r="A22" s="4">
        <f t="shared" si="0"/>
        <v>15</v>
      </c>
      <c r="B22" s="24" t="s">
        <v>34</v>
      </c>
      <c r="C22" s="23"/>
      <c r="D22" s="23"/>
      <c r="E22" s="23"/>
      <c r="F22" s="23"/>
      <c r="G22" s="23"/>
      <c r="H22" s="23"/>
      <c r="I22" s="23"/>
      <c r="J22" s="23"/>
      <c r="K22" s="23"/>
      <c r="L22" s="23"/>
    </row>
    <row r="23" spans="1:12">
      <c r="A23" s="4">
        <f t="shared" si="0"/>
        <v>16</v>
      </c>
      <c r="B23" s="24" t="s">
        <v>35</v>
      </c>
      <c r="C23" s="17"/>
      <c r="D23" s="17"/>
      <c r="E23" s="17"/>
      <c r="F23" s="17"/>
      <c r="G23" s="17"/>
      <c r="H23" s="17"/>
      <c r="I23" s="17"/>
      <c r="J23" s="17"/>
      <c r="K23" s="17"/>
      <c r="L23" s="17"/>
    </row>
    <row r="24" spans="1:12">
      <c r="A24" s="4">
        <f t="shared" si="0"/>
        <v>17</v>
      </c>
      <c r="B24" s="24" t="s">
        <v>36</v>
      </c>
      <c r="C24" s="17"/>
      <c r="D24" s="17"/>
      <c r="E24" s="17"/>
      <c r="F24" s="17"/>
      <c r="G24" s="17"/>
      <c r="H24" s="17"/>
      <c r="I24" s="17"/>
      <c r="J24" s="17"/>
      <c r="K24" s="17"/>
      <c r="L24" s="17"/>
    </row>
    <row r="25" spans="1:12">
      <c r="A25" s="4">
        <f t="shared" si="0"/>
        <v>18</v>
      </c>
      <c r="B25" s="27" t="s">
        <v>37</v>
      </c>
      <c r="C25" s="17"/>
      <c r="D25" s="17"/>
      <c r="E25" s="17"/>
      <c r="F25" s="17"/>
      <c r="G25" s="17"/>
      <c r="H25" s="17"/>
      <c r="I25" s="17"/>
      <c r="J25" s="17"/>
      <c r="K25" s="17"/>
      <c r="L25" s="17"/>
    </row>
    <row r="26" spans="1:12">
      <c r="A26" s="4">
        <f t="shared" si="0"/>
        <v>19</v>
      </c>
      <c r="B26" s="24" t="s">
        <v>38</v>
      </c>
      <c r="C26" s="17"/>
      <c r="D26" s="17"/>
      <c r="E26" s="17"/>
      <c r="F26" s="17"/>
      <c r="G26" s="17"/>
      <c r="H26" s="17"/>
      <c r="I26" s="17"/>
      <c r="J26" s="17"/>
      <c r="K26" s="17"/>
      <c r="L26" s="17"/>
    </row>
    <row r="27" spans="1:12">
      <c r="A27" s="4">
        <f t="shared" si="0"/>
        <v>20</v>
      </c>
      <c r="B27" s="24" t="s">
        <v>39</v>
      </c>
      <c r="C27" s="17"/>
      <c r="D27" s="17"/>
      <c r="E27" s="17"/>
      <c r="F27" s="17"/>
      <c r="G27" s="17"/>
      <c r="H27" s="17"/>
      <c r="I27" s="17"/>
      <c r="J27" s="17"/>
      <c r="K27" s="17"/>
      <c r="L27" s="17"/>
    </row>
    <row r="28" spans="1:12">
      <c r="A28" s="4">
        <f t="shared" si="0"/>
        <v>21</v>
      </c>
      <c r="B28" s="24" t="s">
        <v>40</v>
      </c>
      <c r="C28" s="17"/>
      <c r="D28" s="17"/>
      <c r="E28" s="17"/>
      <c r="F28" s="17"/>
      <c r="G28" s="17"/>
      <c r="H28" s="17"/>
      <c r="I28" s="17"/>
      <c r="J28" s="17"/>
      <c r="K28" s="17"/>
      <c r="L28" s="17"/>
    </row>
    <row r="29" spans="1:12">
      <c r="A29" s="4">
        <f t="shared" si="0"/>
        <v>22</v>
      </c>
      <c r="B29" s="27" t="s">
        <v>41</v>
      </c>
      <c r="C29" s="17"/>
      <c r="D29" s="17"/>
      <c r="E29" s="17"/>
      <c r="F29" s="17"/>
      <c r="G29" s="17"/>
      <c r="H29" s="17"/>
      <c r="I29" s="17"/>
      <c r="J29" s="17"/>
      <c r="K29" s="17"/>
      <c r="L29" s="17"/>
    </row>
    <row r="30" spans="1:12">
      <c r="A30" s="4">
        <f t="shared" si="0"/>
        <v>23</v>
      </c>
      <c r="B30" s="24" t="s">
        <v>42</v>
      </c>
      <c r="C30" s="17"/>
      <c r="D30" s="17"/>
      <c r="E30" s="17"/>
      <c r="F30" s="17"/>
      <c r="G30" s="17"/>
      <c r="H30" s="17"/>
      <c r="I30" s="17"/>
      <c r="J30" s="17"/>
      <c r="K30" s="17"/>
      <c r="L30" s="17"/>
    </row>
    <row r="31" spans="1:12">
      <c r="A31" s="4">
        <f t="shared" si="0"/>
        <v>24</v>
      </c>
      <c r="B31" s="24" t="s">
        <v>43</v>
      </c>
      <c r="C31" s="19"/>
      <c r="D31" s="19"/>
      <c r="E31" s="19"/>
      <c r="F31" s="19"/>
      <c r="G31" s="19"/>
      <c r="H31" s="19"/>
      <c r="I31" s="19"/>
      <c r="J31" s="19"/>
      <c r="K31" s="19"/>
      <c r="L31" s="19"/>
    </row>
    <row r="32" spans="1:12">
      <c r="A32" s="4">
        <f t="shared" si="0"/>
        <v>25</v>
      </c>
      <c r="B32" s="26" t="s">
        <v>44</v>
      </c>
      <c r="C32" s="21" t="str">
        <f t="shared" ref="C32:L32" si="5">IF(AND(ISNUMBER(C20),ISNUMBER(C21)),C20-C21,"")</f>
        <v/>
      </c>
      <c r="D32" s="21" t="str">
        <f t="shared" si="5"/>
        <v/>
      </c>
      <c r="E32" s="21" t="str">
        <f t="shared" si="5"/>
        <v/>
      </c>
      <c r="F32" s="21" t="str">
        <f t="shared" si="5"/>
        <v/>
      </c>
      <c r="G32" s="21" t="str">
        <f t="shared" si="5"/>
        <v/>
      </c>
      <c r="H32" s="21" t="str">
        <f t="shared" si="5"/>
        <v/>
      </c>
      <c r="I32" s="21" t="str">
        <f t="shared" si="5"/>
        <v/>
      </c>
      <c r="J32" s="21" t="str">
        <f t="shared" si="5"/>
        <v/>
      </c>
      <c r="K32" s="21" t="str">
        <f>IF(AND(ISNUMBER(K20),ISNUMBER(K21)),K20-K21,"")</f>
        <v/>
      </c>
      <c r="L32" s="21" t="str">
        <f t="shared" si="5"/>
        <v/>
      </c>
    </row>
    <row r="33" spans="1:12" ht="17.25">
      <c r="A33" s="4">
        <f t="shared" si="0"/>
        <v>26</v>
      </c>
      <c r="B33" s="24" t="s">
        <v>45</v>
      </c>
      <c r="C33" s="28"/>
      <c r="D33" s="28"/>
      <c r="E33" s="28"/>
      <c r="F33" s="28"/>
      <c r="G33" s="28"/>
      <c r="H33" s="28"/>
      <c r="I33" s="28"/>
      <c r="J33" s="28"/>
      <c r="K33" s="28"/>
      <c r="L33" s="28"/>
    </row>
    <row r="34" spans="1:12">
      <c r="A34" s="4">
        <f t="shared" si="0"/>
        <v>27</v>
      </c>
      <c r="B34" s="26" t="s">
        <v>46</v>
      </c>
      <c r="C34" s="21" t="str">
        <f t="shared" ref="C34:L34" si="6">IF(AND(ISNUMBER(C32),ISNUMBER(C33)),C32-C33,"")</f>
        <v/>
      </c>
      <c r="D34" s="21" t="str">
        <f t="shared" si="6"/>
        <v/>
      </c>
      <c r="E34" s="21" t="str">
        <f t="shared" si="6"/>
        <v/>
      </c>
      <c r="F34" s="21" t="str">
        <f t="shared" si="6"/>
        <v/>
      </c>
      <c r="G34" s="21" t="str">
        <f t="shared" si="6"/>
        <v/>
      </c>
      <c r="H34" s="21" t="str">
        <f t="shared" si="6"/>
        <v/>
      </c>
      <c r="I34" s="21" t="str">
        <f t="shared" si="6"/>
        <v/>
      </c>
      <c r="J34" s="21" t="str">
        <f t="shared" si="6"/>
        <v/>
      </c>
      <c r="K34" s="21" t="str">
        <f>IF(AND(ISNUMBER(K32),ISNUMBER(K33)),K32-K33,"")</f>
        <v/>
      </c>
      <c r="L34" s="21" t="str">
        <f t="shared" si="6"/>
        <v/>
      </c>
    </row>
    <row r="35" spans="1:12">
      <c r="A35" s="4">
        <f t="shared" si="0"/>
        <v>28</v>
      </c>
      <c r="B35" s="24" t="s">
        <v>47</v>
      </c>
      <c r="C35" s="30" t="str">
        <f>IF(ISNUMBER('[1]Exceptions Bucket Calculation'!C12),'[1]Exceptions Bucket Calculation'!C12,"")</f>
        <v/>
      </c>
      <c r="D35" s="30" t="str">
        <f>IF(ISNUMBER('[1]Exceptions Bucket Calculation'!D12),'[1]Exceptions Bucket Calculation'!D12,"")</f>
        <v/>
      </c>
      <c r="E35" s="30" t="str">
        <f>IF(ISNUMBER('[1]Exceptions Bucket Calculation'!E12),'[1]Exceptions Bucket Calculation'!E12,"")</f>
        <v/>
      </c>
      <c r="F35" s="30" t="str">
        <f>IF(ISNUMBER('[1]Exceptions Bucket Calculation'!F12),'[1]Exceptions Bucket Calculation'!F12,"")</f>
        <v/>
      </c>
      <c r="G35" s="30" t="str">
        <f>IF(ISNUMBER('[1]Exceptions Bucket Calculation'!G12),'[1]Exceptions Bucket Calculation'!G12,"")</f>
        <v/>
      </c>
      <c r="H35" s="30" t="str">
        <f>IF(ISNUMBER('[1]Exceptions Bucket Calculation'!H12),'[1]Exceptions Bucket Calculation'!H12,"")</f>
        <v/>
      </c>
      <c r="I35" s="30" t="str">
        <f>IF(ISNUMBER('[1]Exceptions Bucket Calculation'!I12),'[1]Exceptions Bucket Calculation'!I12,"")</f>
        <v/>
      </c>
      <c r="J35" s="30" t="str">
        <f>IF(ISNUMBER('[1]Exceptions Bucket Calculation'!J12),'[1]Exceptions Bucket Calculation'!J12,"")</f>
        <v/>
      </c>
      <c r="K35" s="30" t="str">
        <f>IF(ISNUMBER('[1]Exceptions Bucket Calculation'!J12),'[1]Exceptions Bucket Calculation'!J12,"")</f>
        <v/>
      </c>
      <c r="L35" s="30" t="str">
        <f>IF(ISNUMBER('[1]Exceptions Bucket Calculation'!K12),'[1]Exceptions Bucket Calculation'!K12,"")</f>
        <v/>
      </c>
    </row>
    <row r="36" spans="1:12">
      <c r="A36" s="4">
        <f t="shared" si="0"/>
        <v>29</v>
      </c>
      <c r="B36" s="24" t="s">
        <v>48</v>
      </c>
      <c r="C36" s="30" t="str">
        <f>IF(ISNUMBER('[1]Exceptions Bucket Calculation'!C19),'[1]Exceptions Bucket Calculation'!C19,"")</f>
        <v/>
      </c>
      <c r="D36" s="30" t="str">
        <f>IF(ISNUMBER('[1]Exceptions Bucket Calculation'!D19),'[1]Exceptions Bucket Calculation'!D19,"")</f>
        <v/>
      </c>
      <c r="E36" s="30" t="str">
        <f>IF(ISNUMBER('[1]Exceptions Bucket Calculation'!E19),'[1]Exceptions Bucket Calculation'!E19,"")</f>
        <v/>
      </c>
      <c r="F36" s="30" t="str">
        <f>IF(ISNUMBER('[1]Exceptions Bucket Calculation'!F19),'[1]Exceptions Bucket Calculation'!F19,"")</f>
        <v/>
      </c>
      <c r="G36" s="30" t="str">
        <f>IF(ISNUMBER('[1]Exceptions Bucket Calculation'!G19),'[1]Exceptions Bucket Calculation'!G19,"")</f>
        <v/>
      </c>
      <c r="H36" s="30" t="str">
        <f>IF(ISNUMBER('[1]Exceptions Bucket Calculation'!H19),'[1]Exceptions Bucket Calculation'!H19,"")</f>
        <v/>
      </c>
      <c r="I36" s="30" t="str">
        <f>IF(ISNUMBER('[1]Exceptions Bucket Calculation'!I19),'[1]Exceptions Bucket Calculation'!I19,"")</f>
        <v/>
      </c>
      <c r="J36" s="30" t="str">
        <f>IF(ISNUMBER('[1]Exceptions Bucket Calculation'!J19),'[1]Exceptions Bucket Calculation'!J19,"")</f>
        <v/>
      </c>
      <c r="K36" s="30" t="str">
        <f>IF(ISNUMBER('[1]Exceptions Bucket Calculation'!J19),'[1]Exceptions Bucket Calculation'!J19,"")</f>
        <v/>
      </c>
      <c r="L36" s="30" t="str">
        <f>IF(ISNUMBER('[1]Exceptions Bucket Calculation'!K19),'[1]Exceptions Bucket Calculation'!K19,"")</f>
        <v/>
      </c>
    </row>
    <row r="37" spans="1:12">
      <c r="A37" s="4">
        <f t="shared" si="0"/>
        <v>30</v>
      </c>
      <c r="B37" s="24" t="s">
        <v>49</v>
      </c>
      <c r="C37" s="30" t="str">
        <f>IF(ISNUMBER('[1]Exceptions Bucket Calculation'!C24),'[1]Exceptions Bucket Calculation'!C24,"")</f>
        <v/>
      </c>
      <c r="D37" s="30" t="str">
        <f>IF(ISNUMBER('[1]Exceptions Bucket Calculation'!D24),'[1]Exceptions Bucket Calculation'!D24,"")</f>
        <v/>
      </c>
      <c r="E37" s="30" t="str">
        <f>IF(ISNUMBER('[1]Exceptions Bucket Calculation'!E24),'[1]Exceptions Bucket Calculation'!E24,"")</f>
        <v/>
      </c>
      <c r="F37" s="30" t="str">
        <f>IF(ISNUMBER('[1]Exceptions Bucket Calculation'!F24),'[1]Exceptions Bucket Calculation'!F24,"")</f>
        <v/>
      </c>
      <c r="G37" s="30" t="str">
        <f>IF(ISNUMBER('[1]Exceptions Bucket Calculation'!G24),'[1]Exceptions Bucket Calculation'!G24,"")</f>
        <v/>
      </c>
      <c r="H37" s="30" t="str">
        <f>IF(ISNUMBER('[1]Exceptions Bucket Calculation'!H24),'[1]Exceptions Bucket Calculation'!H24,"")</f>
        <v/>
      </c>
      <c r="I37" s="30" t="str">
        <f>IF(ISNUMBER('[1]Exceptions Bucket Calculation'!I24),'[1]Exceptions Bucket Calculation'!I24,"")</f>
        <v/>
      </c>
      <c r="J37" s="30" t="str">
        <f>IF(ISNUMBER('[1]Exceptions Bucket Calculation'!J24),'[1]Exceptions Bucket Calculation'!J24,"")</f>
        <v/>
      </c>
      <c r="K37" s="30" t="str">
        <f>IF(ISNUMBER('[1]Exceptions Bucket Calculation'!J24),'[1]Exceptions Bucket Calculation'!J24,"")</f>
        <v/>
      </c>
      <c r="L37" s="30" t="str">
        <f>IF(ISNUMBER('[1]Exceptions Bucket Calculation'!K24),'[1]Exceptions Bucket Calculation'!K24,"")</f>
        <v/>
      </c>
    </row>
    <row r="38" spans="1:12">
      <c r="A38" s="4">
        <f t="shared" si="0"/>
        <v>31</v>
      </c>
      <c r="B38" s="26" t="s">
        <v>50</v>
      </c>
      <c r="C38" s="30" t="str">
        <f>IF(AND(ISNUMBER(C34),ISNUMBER(C35),ISNUMBER(C36),ISNUMBER(C37)),C34-SUM(C35:C37),"")</f>
        <v/>
      </c>
      <c r="D38" s="21" t="str">
        <f t="shared" ref="D38:L38" si="7">IF(AND(ISNUMBER(D34),ISNUMBER(D35),ISNUMBER(D36),ISNUMBER(D37)),D34-SUM(D35:D37),"")</f>
        <v/>
      </c>
      <c r="E38" s="21" t="str">
        <f t="shared" si="7"/>
        <v/>
      </c>
      <c r="F38" s="21" t="str">
        <f t="shared" si="7"/>
        <v/>
      </c>
      <c r="G38" s="21" t="str">
        <f t="shared" si="7"/>
        <v/>
      </c>
      <c r="H38" s="21" t="str">
        <f t="shared" si="7"/>
        <v/>
      </c>
      <c r="I38" s="21" t="str">
        <f t="shared" si="7"/>
        <v/>
      </c>
      <c r="J38" s="21" t="str">
        <f t="shared" si="7"/>
        <v/>
      </c>
      <c r="K38" s="21" t="str">
        <f>IF(AND(ISNUMBER(K34),ISNUMBER(K35),ISNUMBER(K36),ISNUMBER(K37)),K34-SUM(K35:K37),"")</f>
        <v/>
      </c>
      <c r="L38" s="21" t="str">
        <f t="shared" si="7"/>
        <v/>
      </c>
    </row>
    <row r="39" spans="1:12">
      <c r="A39" s="4">
        <f t="shared" si="0"/>
        <v>32</v>
      </c>
      <c r="B39" s="24" t="s">
        <v>51</v>
      </c>
      <c r="C39" s="28"/>
      <c r="D39" s="28"/>
      <c r="E39" s="28"/>
      <c r="F39" s="28"/>
      <c r="G39" s="28"/>
      <c r="H39" s="28"/>
      <c r="I39" s="28"/>
      <c r="J39" s="28"/>
      <c r="K39" s="28"/>
      <c r="L39" s="28"/>
    </row>
    <row r="40" spans="1:12">
      <c r="A40" s="4">
        <f t="shared" si="0"/>
        <v>33</v>
      </c>
      <c r="B40" s="26" t="s">
        <v>50</v>
      </c>
      <c r="C40" s="21" t="str">
        <f t="shared" ref="C40:L40" si="8">IF(AND(ISNUMBER(C38),ISNUMBER(C39)),C38-C39,"")</f>
        <v/>
      </c>
      <c r="D40" s="21" t="str">
        <f t="shared" si="8"/>
        <v/>
      </c>
      <c r="E40" s="21" t="str">
        <f t="shared" si="8"/>
        <v/>
      </c>
      <c r="F40" s="21" t="str">
        <f t="shared" si="8"/>
        <v/>
      </c>
      <c r="G40" s="21" t="str">
        <f t="shared" si="8"/>
        <v/>
      </c>
      <c r="H40" s="21" t="str">
        <f t="shared" si="8"/>
        <v/>
      </c>
      <c r="I40" s="21" t="str">
        <f t="shared" si="8"/>
        <v/>
      </c>
      <c r="J40" s="21" t="str">
        <f t="shared" si="8"/>
        <v/>
      </c>
      <c r="K40" s="21" t="str">
        <f>IF(AND(ISNUMBER(K38),ISNUMBER(K39)),K38-K39,"")</f>
        <v/>
      </c>
      <c r="L40" s="21" t="str">
        <f t="shared" si="8"/>
        <v/>
      </c>
    </row>
    <row r="41" spans="1:12">
      <c r="A41" s="4">
        <f t="shared" si="0"/>
        <v>34</v>
      </c>
      <c r="B41" s="24" t="s">
        <v>52</v>
      </c>
      <c r="C41" s="30" t="str">
        <f>IF(ISNUMBER('[1]Exceptions Bucket Calculation'!C32),'[1]Exceptions Bucket Calculation'!C32,"")</f>
        <v/>
      </c>
      <c r="D41" s="30" t="str">
        <f>IF(ISNUMBER('[1]Exceptions Bucket Calculation'!D32),'[1]Exceptions Bucket Calculation'!D32,"")</f>
        <v/>
      </c>
      <c r="E41" s="30" t="str">
        <f>IF(ISNUMBER('[1]Exceptions Bucket Calculation'!E32),'[1]Exceptions Bucket Calculation'!E32,"")</f>
        <v/>
      </c>
      <c r="F41" s="30" t="str">
        <f>IF(ISNUMBER('[1]Exceptions Bucket Calculation'!F32),'[1]Exceptions Bucket Calculation'!F32,"")</f>
        <v/>
      </c>
      <c r="G41" s="30" t="str">
        <f>IF(ISNUMBER('[1]Exceptions Bucket Calculation'!G32),'[1]Exceptions Bucket Calculation'!G32,"")</f>
        <v/>
      </c>
      <c r="H41" s="30" t="str">
        <f>IF(ISNUMBER('[1]Exceptions Bucket Calculation'!H32),'[1]Exceptions Bucket Calculation'!H32,"")</f>
        <v/>
      </c>
      <c r="I41" s="30" t="str">
        <f>IF(ISNUMBER('[1]Exceptions Bucket Calculation'!I32),'[1]Exceptions Bucket Calculation'!I32,"")</f>
        <v/>
      </c>
      <c r="J41" s="30" t="str">
        <f>IF(ISNUMBER('[1]Exceptions Bucket Calculation'!J32),'[1]Exceptions Bucket Calculation'!J32,"")</f>
        <v/>
      </c>
      <c r="K41" s="30" t="str">
        <f>IF(ISNUMBER('[1]Exceptions Bucket Calculation'!J32),'[1]Exceptions Bucket Calculation'!J32,"")</f>
        <v/>
      </c>
      <c r="L41" s="30" t="str">
        <f>IF(ISNUMBER('[1]Exceptions Bucket Calculation'!K32),'[1]Exceptions Bucket Calculation'!K32,"")</f>
        <v/>
      </c>
    </row>
    <row r="42" spans="1:12">
      <c r="B42" s="24"/>
      <c r="C42" s="15"/>
      <c r="D42" s="15"/>
      <c r="E42" s="15"/>
      <c r="F42" s="15"/>
      <c r="G42" s="15"/>
      <c r="H42" s="15"/>
      <c r="I42" s="15"/>
      <c r="J42" s="31"/>
      <c r="K42" s="32"/>
      <c r="L42" s="32"/>
    </row>
    <row r="43" spans="1:12">
      <c r="A43" s="4">
        <f>A41+1</f>
        <v>35</v>
      </c>
      <c r="B43" s="26" t="s">
        <v>53</v>
      </c>
      <c r="C43" s="21" t="str">
        <f t="shared" ref="C43:L43" si="9">IF(AND(ISNUMBER(C40),ISNUMBER(C41)),C40-C41,"")</f>
        <v/>
      </c>
      <c r="D43" s="21" t="str">
        <f t="shared" si="9"/>
        <v/>
      </c>
      <c r="E43" s="21" t="str">
        <f t="shared" si="9"/>
        <v/>
      </c>
      <c r="F43" s="21" t="str">
        <f t="shared" si="9"/>
        <v/>
      </c>
      <c r="G43" s="21" t="str">
        <f t="shared" si="9"/>
        <v/>
      </c>
      <c r="H43" s="21" t="str">
        <f t="shared" si="9"/>
        <v/>
      </c>
      <c r="I43" s="21" t="str">
        <f t="shared" si="9"/>
        <v/>
      </c>
      <c r="J43" s="21" t="str">
        <f t="shared" si="9"/>
        <v/>
      </c>
      <c r="K43" s="21" t="str">
        <f>IF(AND(ISNUMBER(K40),ISNUMBER(K41)),K40-K41,"")</f>
        <v/>
      </c>
      <c r="L43" s="21" t="str">
        <f t="shared" si="9"/>
        <v/>
      </c>
    </row>
    <row r="44" spans="1:12">
      <c r="B44" s="20"/>
      <c r="C44" s="15"/>
      <c r="D44" s="15"/>
      <c r="E44" s="15"/>
      <c r="F44" s="15"/>
      <c r="G44" s="15"/>
      <c r="H44" s="15"/>
      <c r="I44" s="15"/>
      <c r="J44" s="31"/>
      <c r="K44" s="32"/>
      <c r="L44" s="32"/>
    </row>
    <row r="45" spans="1:12">
      <c r="B45" s="14" t="s">
        <v>54</v>
      </c>
      <c r="C45" s="33"/>
      <c r="D45" s="15"/>
      <c r="E45" s="15"/>
      <c r="F45" s="15"/>
      <c r="G45" s="15"/>
      <c r="H45" s="15"/>
      <c r="I45" s="15"/>
      <c r="J45" s="31"/>
      <c r="K45" s="32"/>
      <c r="L45" s="32"/>
    </row>
    <row r="46" spans="1:12">
      <c r="A46" s="4">
        <f>+A43+1</f>
        <v>36</v>
      </c>
      <c r="B46" s="20" t="s">
        <v>55</v>
      </c>
      <c r="C46" s="17"/>
      <c r="D46" s="17"/>
      <c r="E46" s="17"/>
      <c r="F46" s="17"/>
      <c r="G46" s="17"/>
      <c r="H46" s="17"/>
      <c r="I46" s="17"/>
      <c r="J46" s="17"/>
      <c r="K46" s="17"/>
      <c r="L46" s="17"/>
    </row>
    <row r="47" spans="1:12">
      <c r="A47" s="4">
        <f>A46+1</f>
        <v>37</v>
      </c>
      <c r="B47" s="20" t="s">
        <v>56</v>
      </c>
      <c r="C47" s="17"/>
      <c r="D47" s="17"/>
      <c r="E47" s="17"/>
      <c r="F47" s="17"/>
      <c r="G47" s="17"/>
      <c r="H47" s="17"/>
      <c r="I47" s="17"/>
      <c r="J47" s="17"/>
      <c r="K47" s="17"/>
      <c r="L47" s="17"/>
    </row>
    <row r="48" spans="1:12">
      <c r="A48" s="4">
        <f>A47+1</f>
        <v>38</v>
      </c>
      <c r="B48" s="20" t="s">
        <v>33</v>
      </c>
      <c r="C48" s="21" t="str">
        <f t="shared" ref="C48:L48" si="10">IF(AND(ISNUMBER(C49),ISNUMBER(C50)),C49+C50,"")</f>
        <v/>
      </c>
      <c r="D48" s="21" t="str">
        <f t="shared" si="10"/>
        <v/>
      </c>
      <c r="E48" s="21" t="str">
        <f t="shared" si="10"/>
        <v/>
      </c>
      <c r="F48" s="21" t="str">
        <f t="shared" si="10"/>
        <v/>
      </c>
      <c r="G48" s="21" t="str">
        <f t="shared" si="10"/>
        <v/>
      </c>
      <c r="H48" s="21" t="str">
        <f t="shared" si="10"/>
        <v/>
      </c>
      <c r="I48" s="21" t="str">
        <f t="shared" si="10"/>
        <v/>
      </c>
      <c r="J48" s="21" t="str">
        <f t="shared" si="10"/>
        <v/>
      </c>
      <c r="K48" s="21" t="str">
        <f>IF(AND(ISNUMBER(K49),ISNUMBER(K50)),K49+K50,"")</f>
        <v/>
      </c>
      <c r="L48" s="21" t="str">
        <f t="shared" si="10"/>
        <v/>
      </c>
    </row>
    <row r="49" spans="1:12">
      <c r="A49" s="4">
        <f>A48+1</f>
        <v>39</v>
      </c>
      <c r="B49" s="22" t="s">
        <v>57</v>
      </c>
      <c r="C49" s="17"/>
      <c r="D49" s="17"/>
      <c r="E49" s="17"/>
      <c r="F49" s="17"/>
      <c r="G49" s="17"/>
      <c r="H49" s="17"/>
      <c r="I49" s="17"/>
      <c r="J49" s="17"/>
      <c r="K49" s="17"/>
      <c r="L49" s="17"/>
    </row>
    <row r="50" spans="1:12">
      <c r="A50" s="4">
        <f>A49+1</f>
        <v>40</v>
      </c>
      <c r="B50" s="22" t="s">
        <v>58</v>
      </c>
      <c r="C50" s="17"/>
      <c r="D50" s="17"/>
      <c r="E50" s="17"/>
      <c r="F50" s="17"/>
      <c r="G50" s="17"/>
      <c r="H50" s="17"/>
      <c r="I50" s="17"/>
      <c r="J50" s="17"/>
      <c r="K50" s="17"/>
      <c r="L50" s="17"/>
    </row>
    <row r="51" spans="1:12">
      <c r="B51" s="22"/>
      <c r="C51" s="4"/>
      <c r="J51" s="31"/>
      <c r="K51" s="32"/>
      <c r="L51" s="32"/>
    </row>
    <row r="52" spans="1:12">
      <c r="A52" s="4">
        <f>A50+1</f>
        <v>41</v>
      </c>
      <c r="B52" s="34" t="s">
        <v>59</v>
      </c>
      <c r="C52" s="21" t="str">
        <f t="shared" ref="C52:L52" si="11">IF(AND(ISNUMBER(C43),ISNUMBER(C46),ISNUMBER(C47),ISNUMBER(C48)),C43+C46+C47-C48,"")</f>
        <v/>
      </c>
      <c r="D52" s="21" t="str">
        <f t="shared" si="11"/>
        <v/>
      </c>
      <c r="E52" s="21" t="str">
        <f t="shared" si="11"/>
        <v/>
      </c>
      <c r="F52" s="21" t="str">
        <f t="shared" si="11"/>
        <v/>
      </c>
      <c r="G52" s="21" t="str">
        <f t="shared" si="11"/>
        <v/>
      </c>
      <c r="H52" s="21" t="str">
        <f t="shared" si="11"/>
        <v/>
      </c>
      <c r="I52" s="21" t="str">
        <f t="shared" si="11"/>
        <v/>
      </c>
      <c r="J52" s="21" t="str">
        <f t="shared" si="11"/>
        <v/>
      </c>
      <c r="K52" s="21" t="str">
        <f>IF(AND(ISNUMBER(K43),ISNUMBER(K46),ISNUMBER(K47),ISNUMBER(K48)),K43+K46+K47-K48,"")</f>
        <v/>
      </c>
      <c r="L52" s="21" t="str">
        <f t="shared" si="11"/>
        <v/>
      </c>
    </row>
    <row r="53" spans="1:12">
      <c r="B53" s="24"/>
      <c r="C53" s="15"/>
      <c r="D53" s="15"/>
      <c r="E53" s="15"/>
      <c r="F53" s="15"/>
      <c r="G53" s="15"/>
      <c r="H53" s="15"/>
      <c r="I53" s="15"/>
      <c r="J53" s="31"/>
      <c r="K53" s="32"/>
      <c r="L53" s="32"/>
    </row>
    <row r="54" spans="1:12">
      <c r="A54" s="35"/>
      <c r="B54" s="36" t="s">
        <v>60</v>
      </c>
      <c r="C54" s="15"/>
      <c r="D54" s="15"/>
      <c r="E54" s="15"/>
      <c r="F54" s="15"/>
      <c r="G54" s="15"/>
      <c r="H54" s="15"/>
      <c r="I54" s="15"/>
      <c r="J54" s="31"/>
      <c r="K54" s="32"/>
      <c r="L54" s="32"/>
    </row>
    <row r="55" spans="1:12">
      <c r="A55" s="35">
        <v>42</v>
      </c>
      <c r="B55" s="37" t="s">
        <v>20</v>
      </c>
      <c r="C55" s="21" t="str">
        <f>IF(AND(ISNUMBER(C8)),C8,"")</f>
        <v/>
      </c>
      <c r="D55" s="21" t="str">
        <f t="shared" ref="D55:J55" si="12">IF(AND(ISNUMBER(C55),ISNUMBER(C56), ISNUMBER(C57)),SUM(C55:C56)-C57,"")</f>
        <v/>
      </c>
      <c r="E55" s="21" t="str">
        <f t="shared" si="12"/>
        <v/>
      </c>
      <c r="F55" s="21" t="str">
        <f t="shared" si="12"/>
        <v/>
      </c>
      <c r="G55" s="21" t="str">
        <f t="shared" si="12"/>
        <v/>
      </c>
      <c r="H55" s="21" t="str">
        <f t="shared" si="12"/>
        <v/>
      </c>
      <c r="I55" s="21" t="str">
        <f t="shared" si="12"/>
        <v/>
      </c>
      <c r="J55" s="21" t="str">
        <f t="shared" si="12"/>
        <v/>
      </c>
      <c r="K55" s="21" t="str">
        <f>IF(AND(ISNUMBER(I55),ISNUMBER(I56), ISNUMBER(I57)),SUM(I55:I56)-I57,"")</f>
        <v/>
      </c>
      <c r="L55" s="21" t="str">
        <f>IF(AND(ISNUMBER(J55),ISNUMBER(J56), ISNUMBER(J57)),SUM(J55:J56)-J57,"")</f>
        <v/>
      </c>
    </row>
    <row r="56" spans="1:12">
      <c r="A56" s="35">
        <v>43</v>
      </c>
      <c r="B56" s="38" t="s">
        <v>61</v>
      </c>
      <c r="C56" s="39"/>
      <c r="D56" s="39"/>
      <c r="E56" s="40"/>
      <c r="F56" s="40"/>
      <c r="G56" s="40"/>
      <c r="H56" s="40"/>
      <c r="I56" s="40"/>
      <c r="J56" s="40"/>
      <c r="K56" s="40"/>
      <c r="L56" s="40"/>
    </row>
    <row r="57" spans="1:12">
      <c r="A57" s="35">
        <v>44</v>
      </c>
      <c r="B57" s="38" t="s">
        <v>62</v>
      </c>
      <c r="C57" s="39"/>
      <c r="D57" s="39"/>
      <c r="E57" s="40"/>
      <c r="F57" s="40"/>
      <c r="G57" s="40"/>
      <c r="H57" s="40"/>
      <c r="I57" s="40"/>
      <c r="J57" s="40"/>
      <c r="K57" s="40"/>
      <c r="L57" s="40"/>
    </row>
    <row r="58" spans="1:12">
      <c r="A58" s="35"/>
      <c r="B58" s="36" t="s">
        <v>63</v>
      </c>
      <c r="C58" s="15"/>
      <c r="D58" s="15"/>
      <c r="E58" s="15"/>
      <c r="F58" s="15"/>
      <c r="G58" s="15"/>
      <c r="H58" s="15"/>
      <c r="I58" s="15"/>
      <c r="J58" s="31"/>
      <c r="K58" s="32"/>
      <c r="L58" s="32"/>
    </row>
    <row r="59" spans="1:12">
      <c r="A59" s="35">
        <v>45</v>
      </c>
      <c r="B59" s="38" t="s">
        <v>64</v>
      </c>
      <c r="C59" s="39"/>
      <c r="D59" s="39"/>
      <c r="E59" s="40"/>
      <c r="F59" s="40"/>
      <c r="G59" s="40"/>
      <c r="H59" s="40"/>
      <c r="I59" s="40"/>
      <c r="J59" s="40"/>
      <c r="K59" s="40"/>
      <c r="L59" s="40"/>
    </row>
    <row r="60" spans="1:12">
      <c r="A60" s="35">
        <v>46</v>
      </c>
      <c r="B60" s="38" t="s">
        <v>65</v>
      </c>
      <c r="C60" s="39"/>
      <c r="D60" s="39"/>
      <c r="E60" s="40"/>
      <c r="F60" s="40"/>
      <c r="G60" s="40"/>
      <c r="H60" s="40"/>
      <c r="I60" s="40"/>
      <c r="J60" s="40"/>
      <c r="K60" s="40"/>
      <c r="L60" s="40"/>
    </row>
    <row r="61" spans="1:12">
      <c r="A61" s="35">
        <v>47</v>
      </c>
      <c r="B61" s="38" t="s">
        <v>66</v>
      </c>
      <c r="C61" s="39"/>
      <c r="D61" s="39"/>
      <c r="E61" s="40"/>
      <c r="F61" s="40"/>
      <c r="G61" s="40"/>
      <c r="H61" s="40"/>
      <c r="I61" s="40"/>
      <c r="J61" s="40"/>
      <c r="K61" s="40"/>
      <c r="L61" s="40"/>
    </row>
    <row r="62" spans="1:12">
      <c r="A62" s="35"/>
      <c r="B62" s="38"/>
      <c r="C62" s="41"/>
      <c r="D62" s="41"/>
      <c r="E62" s="41"/>
      <c r="F62" s="41"/>
      <c r="G62" s="41"/>
      <c r="H62" s="41"/>
      <c r="I62" s="41"/>
      <c r="J62" s="42"/>
      <c r="K62" s="42"/>
      <c r="L62" s="42"/>
    </row>
    <row r="63" spans="1:12">
      <c r="A63" s="35"/>
      <c r="B63" s="38" t="s">
        <v>67</v>
      </c>
      <c r="C63" s="41"/>
      <c r="D63" s="41"/>
      <c r="E63" s="41"/>
      <c r="F63" s="41"/>
      <c r="G63" s="41"/>
      <c r="H63" s="41"/>
      <c r="I63" s="41"/>
      <c r="J63" s="42"/>
      <c r="K63" s="42"/>
      <c r="L63" s="42"/>
    </row>
    <row r="64" spans="1:12">
      <c r="A64" s="35"/>
      <c r="B64" s="43" t="s">
        <v>68</v>
      </c>
      <c r="C64" s="41"/>
      <c r="D64" s="41"/>
      <c r="E64" s="41"/>
      <c r="F64" s="41"/>
      <c r="G64" s="41"/>
      <c r="H64" s="41"/>
      <c r="I64" s="41"/>
      <c r="J64" s="42"/>
      <c r="K64" s="42"/>
      <c r="L64" s="42"/>
    </row>
    <row r="65" spans="1:12">
      <c r="A65" s="35">
        <v>48</v>
      </c>
      <c r="B65" s="44" t="s">
        <v>69</v>
      </c>
      <c r="C65" s="45" t="str">
        <f t="shared" ref="C65:L65" si="13">IF(AND(ISNUMBER(C8),ISNUMBER(C55))*C8=C55,"Yes","No")</f>
        <v>No</v>
      </c>
      <c r="D65" s="45" t="str">
        <f t="shared" si="13"/>
        <v>No</v>
      </c>
      <c r="E65" s="45" t="str">
        <f t="shared" si="13"/>
        <v>No</v>
      </c>
      <c r="F65" s="45" t="str">
        <f t="shared" si="13"/>
        <v>No</v>
      </c>
      <c r="G65" s="45" t="str">
        <f t="shared" si="13"/>
        <v>No</v>
      </c>
      <c r="H65" s="45" t="str">
        <f t="shared" si="13"/>
        <v>No</v>
      </c>
      <c r="I65" s="45" t="str">
        <f t="shared" si="13"/>
        <v>No</v>
      </c>
      <c r="J65" s="45" t="str">
        <f t="shared" si="13"/>
        <v>No</v>
      </c>
      <c r="K65" s="45" t="str">
        <f>IF(AND(ISNUMBER(K8),ISNUMBER(K55))*K8=K55,"Yes","No")</f>
        <v>No</v>
      </c>
      <c r="L65" s="45" t="str">
        <f t="shared" si="13"/>
        <v>No</v>
      </c>
    </row>
    <row r="66" spans="1:12">
      <c r="A66" s="35"/>
      <c r="B66" s="46"/>
      <c r="C66" s="211"/>
      <c r="D66" s="211"/>
      <c r="E66" s="211"/>
      <c r="F66" s="211"/>
      <c r="G66" s="47"/>
      <c r="H66" s="47"/>
      <c r="I66" s="47"/>
      <c r="J66" s="47"/>
      <c r="K66" s="47"/>
      <c r="L66" s="47"/>
    </row>
    <row r="67" spans="1:12">
      <c r="A67" s="35"/>
      <c r="B67" s="43" t="s">
        <v>70</v>
      </c>
      <c r="C67" s="47"/>
      <c r="D67" s="47"/>
      <c r="E67" s="47"/>
      <c r="F67" s="47"/>
      <c r="G67" s="47"/>
      <c r="H67" s="47"/>
      <c r="I67" s="47"/>
      <c r="J67" s="47"/>
      <c r="K67" s="47"/>
      <c r="L67" s="47"/>
    </row>
    <row r="68" spans="1:12">
      <c r="A68" s="35"/>
      <c r="B68" s="46"/>
      <c r="C68" s="212" t="s">
        <v>71</v>
      </c>
      <c r="D68" s="212"/>
      <c r="E68" s="212"/>
      <c r="F68" s="212"/>
      <c r="G68" s="47"/>
      <c r="H68" s="47"/>
      <c r="I68" s="47"/>
      <c r="J68" s="47"/>
      <c r="K68" s="47"/>
      <c r="L68" s="47"/>
    </row>
    <row r="69" spans="1:12" ht="30">
      <c r="A69" s="48">
        <v>49</v>
      </c>
      <c r="B69" s="49" t="s">
        <v>72</v>
      </c>
      <c r="C69" s="204"/>
      <c r="D69" s="205"/>
      <c r="E69" s="205"/>
      <c r="F69" s="206"/>
      <c r="G69" s="50"/>
      <c r="H69" s="50"/>
      <c r="I69" s="50"/>
      <c r="J69" s="50"/>
      <c r="K69" s="50"/>
      <c r="L69" s="50"/>
    </row>
    <row r="70" spans="1:12">
      <c r="A70" s="4">
        <v>50</v>
      </c>
      <c r="B70" s="49" t="s">
        <v>73</v>
      </c>
      <c r="C70" s="204"/>
      <c r="D70" s="205"/>
      <c r="E70" s="205"/>
      <c r="F70" s="206"/>
      <c r="G70" s="50"/>
      <c r="H70" s="50"/>
      <c r="I70" s="50"/>
      <c r="J70" s="50"/>
      <c r="K70" s="50"/>
      <c r="L70" s="50"/>
    </row>
    <row r="71" spans="1:12" ht="30">
      <c r="A71" s="48">
        <v>51</v>
      </c>
      <c r="B71" s="49" t="s">
        <v>74</v>
      </c>
      <c r="C71" s="204"/>
      <c r="D71" s="205"/>
      <c r="E71" s="205"/>
      <c r="F71" s="206"/>
      <c r="G71" s="50"/>
      <c r="H71" s="50"/>
      <c r="I71" s="50"/>
      <c r="J71" s="50"/>
      <c r="K71" s="50"/>
      <c r="L71" s="50"/>
    </row>
    <row r="72" spans="1:12" ht="30">
      <c r="A72" s="48">
        <v>52</v>
      </c>
      <c r="B72" s="49" t="s">
        <v>75</v>
      </c>
      <c r="C72" s="204"/>
      <c r="D72" s="205"/>
      <c r="E72" s="205"/>
      <c r="F72" s="206"/>
      <c r="G72" s="50"/>
      <c r="H72" s="50"/>
      <c r="I72" s="50"/>
      <c r="J72" s="50"/>
      <c r="K72" s="50"/>
      <c r="L72" s="50"/>
    </row>
    <row r="73" spans="1:12">
      <c r="A73" s="4">
        <v>53</v>
      </c>
      <c r="B73" s="44" t="s">
        <v>76</v>
      </c>
      <c r="C73" s="204"/>
      <c r="D73" s="205"/>
      <c r="E73" s="205"/>
      <c r="F73" s="206"/>
      <c r="G73" s="50"/>
      <c r="H73" s="50"/>
      <c r="I73" s="50"/>
      <c r="J73" s="50"/>
      <c r="K73" s="50"/>
      <c r="L73" s="50"/>
    </row>
    <row r="74" spans="1:12">
      <c r="A74" s="4">
        <v>54</v>
      </c>
      <c r="B74" s="44" t="s">
        <v>77</v>
      </c>
      <c r="C74" s="204"/>
      <c r="D74" s="205"/>
      <c r="E74" s="205"/>
      <c r="F74" s="206"/>
      <c r="G74" s="50"/>
      <c r="H74" s="50"/>
      <c r="I74" s="50"/>
      <c r="J74" s="50"/>
      <c r="K74" s="50"/>
      <c r="L74" s="50"/>
    </row>
    <row r="75" spans="1:12">
      <c r="A75" s="4">
        <v>55</v>
      </c>
      <c r="B75" s="44" t="s">
        <v>78</v>
      </c>
      <c r="C75" s="204"/>
      <c r="D75" s="205"/>
      <c r="E75" s="205"/>
      <c r="F75" s="206"/>
      <c r="G75" s="50"/>
      <c r="H75" s="50"/>
      <c r="I75" s="50"/>
      <c r="J75" s="50"/>
      <c r="K75" s="50"/>
      <c r="L75" s="50"/>
    </row>
    <row r="76" spans="1:12" ht="30">
      <c r="A76" s="48">
        <v>56</v>
      </c>
      <c r="B76" s="49" t="s">
        <v>79</v>
      </c>
      <c r="C76" s="204"/>
      <c r="D76" s="205"/>
      <c r="E76" s="205"/>
      <c r="F76" s="206"/>
      <c r="G76" s="50"/>
      <c r="H76" s="50"/>
      <c r="I76" s="50"/>
      <c r="J76" s="50"/>
      <c r="K76" s="50"/>
      <c r="L76" s="50"/>
    </row>
    <row r="77" spans="1:12" ht="30">
      <c r="A77" s="48">
        <v>57</v>
      </c>
      <c r="B77" s="49" t="s">
        <v>80</v>
      </c>
      <c r="C77" s="204"/>
      <c r="D77" s="205"/>
      <c r="E77" s="205"/>
      <c r="F77" s="206"/>
      <c r="G77" s="50"/>
      <c r="H77" s="50"/>
      <c r="I77" s="50"/>
      <c r="J77" s="50"/>
      <c r="K77" s="50"/>
      <c r="L77" s="50"/>
    </row>
    <row r="78" spans="1:12" ht="30">
      <c r="A78" s="48">
        <v>58</v>
      </c>
      <c r="B78" s="49" t="s">
        <v>81</v>
      </c>
      <c r="C78" s="204"/>
      <c r="D78" s="205"/>
      <c r="E78" s="205"/>
      <c r="F78" s="206"/>
      <c r="G78" s="50"/>
      <c r="H78" s="50"/>
      <c r="I78" s="50"/>
      <c r="J78" s="50"/>
      <c r="K78" s="50"/>
      <c r="L78" s="50"/>
    </row>
    <row r="79" spans="1:12">
      <c r="A79" s="35"/>
      <c r="B79" s="51"/>
      <c r="C79" s="41"/>
      <c r="D79" s="41"/>
      <c r="E79" s="41"/>
      <c r="F79" s="41"/>
      <c r="G79" s="41"/>
      <c r="H79" s="41"/>
      <c r="I79" s="41"/>
      <c r="J79" s="42"/>
      <c r="K79" s="42"/>
      <c r="L79" s="42"/>
    </row>
    <row r="80" spans="1:12">
      <c r="A80" s="35"/>
      <c r="B80" s="52" t="s">
        <v>82</v>
      </c>
      <c r="C80" s="41"/>
      <c r="D80" s="41"/>
      <c r="E80" s="41"/>
      <c r="F80" s="41"/>
      <c r="G80" s="41"/>
      <c r="H80" s="41"/>
      <c r="I80" s="41"/>
      <c r="J80" s="42"/>
      <c r="K80" s="42"/>
      <c r="L80" s="42"/>
    </row>
    <row r="81" spans="1:12">
      <c r="A81" s="4">
        <v>59</v>
      </c>
      <c r="B81" s="49" t="s">
        <v>83</v>
      </c>
      <c r="C81" s="45" t="str">
        <f t="shared" ref="C81:L81" si="14">IF(C87=0,"Yes","No")</f>
        <v>No</v>
      </c>
      <c r="D81" s="45" t="str">
        <f t="shared" si="14"/>
        <v>No</v>
      </c>
      <c r="E81" s="45" t="str">
        <f t="shared" si="14"/>
        <v>No</v>
      </c>
      <c r="F81" s="45" t="str">
        <f t="shared" si="14"/>
        <v>No</v>
      </c>
      <c r="G81" s="45" t="str">
        <f t="shared" si="14"/>
        <v>No</v>
      </c>
      <c r="H81" s="45" t="str">
        <f t="shared" si="14"/>
        <v>No</v>
      </c>
      <c r="I81" s="45" t="str">
        <f t="shared" si="14"/>
        <v>No</v>
      </c>
      <c r="J81" s="45" t="str">
        <f t="shared" si="14"/>
        <v>No</v>
      </c>
      <c r="K81" s="45" t="str">
        <f>IF(K87=0,"Yes","No")</f>
        <v>No</v>
      </c>
      <c r="L81" s="45" t="str">
        <f t="shared" si="14"/>
        <v>No</v>
      </c>
    </row>
    <row r="82" spans="1:12">
      <c r="B82" s="49"/>
      <c r="C82" s="41"/>
      <c r="D82" s="41"/>
      <c r="E82" s="41"/>
      <c r="F82" s="41"/>
      <c r="G82" s="41"/>
      <c r="H82" s="41"/>
      <c r="I82" s="41"/>
      <c r="J82" s="42"/>
      <c r="K82" s="42"/>
      <c r="L82" s="42"/>
    </row>
    <row r="83" spans="1:12">
      <c r="A83" s="53" t="s">
        <v>84</v>
      </c>
      <c r="C83" s="41"/>
      <c r="D83" s="41"/>
      <c r="E83" s="41"/>
      <c r="F83" s="41"/>
      <c r="G83" s="41"/>
      <c r="H83" s="41"/>
      <c r="I83" s="41"/>
      <c r="J83" s="42"/>
      <c r="K83" s="42"/>
      <c r="L83" s="42"/>
    </row>
    <row r="84" spans="1:12" ht="17.25">
      <c r="A84" s="31" t="s">
        <v>85</v>
      </c>
    </row>
    <row r="85" spans="1:12">
      <c r="A85" s="207" t="s">
        <v>296</v>
      </c>
      <c r="B85" s="208"/>
      <c r="C85" s="208"/>
      <c r="D85" s="208"/>
      <c r="E85" s="208"/>
      <c r="F85" s="208"/>
      <c r="G85" s="208"/>
      <c r="H85" s="208"/>
      <c r="I85" s="208"/>
    </row>
    <row r="86" spans="1:12">
      <c r="A86" s="35"/>
      <c r="B86" s="38"/>
      <c r="C86" s="54"/>
      <c r="D86" s="42"/>
      <c r="E86" s="42"/>
      <c r="F86" s="42"/>
      <c r="G86" s="42"/>
      <c r="H86" s="42"/>
      <c r="I86" s="42"/>
      <c r="J86" s="42"/>
      <c r="K86" s="42"/>
      <c r="L86" s="42"/>
    </row>
    <row r="87" spans="1:12">
      <c r="A87" s="35"/>
      <c r="B87" s="55"/>
      <c r="C87" s="56">
        <f>SUM(C88:C153)</f>
        <v>41</v>
      </c>
      <c r="D87" s="56">
        <f t="shared" ref="D87:L87" si="15">SUM(D88:D153)</f>
        <v>41</v>
      </c>
      <c r="E87" s="56">
        <f t="shared" si="15"/>
        <v>41</v>
      </c>
      <c r="F87" s="56">
        <f t="shared" si="15"/>
        <v>41</v>
      </c>
      <c r="G87" s="56">
        <f t="shared" si="15"/>
        <v>31</v>
      </c>
      <c r="H87" s="56">
        <f t="shared" si="15"/>
        <v>31</v>
      </c>
      <c r="I87" s="56">
        <f t="shared" si="15"/>
        <v>31</v>
      </c>
      <c r="J87" s="56">
        <f t="shared" si="15"/>
        <v>31</v>
      </c>
      <c r="K87" s="56">
        <f>SUM(K88:K153)</f>
        <v>31</v>
      </c>
      <c r="L87" s="56">
        <f t="shared" si="15"/>
        <v>31</v>
      </c>
    </row>
    <row r="88" spans="1:12">
      <c r="A88" s="35"/>
      <c r="B88" s="55"/>
      <c r="C88" s="57">
        <f>IF(ISNUMBER(C8),0,1)</f>
        <v>1</v>
      </c>
      <c r="D88" s="57">
        <f t="shared" ref="D88:L88" si="16">IF(ISNUMBER(D8),0,1)</f>
        <v>1</v>
      </c>
      <c r="E88" s="57">
        <f t="shared" si="16"/>
        <v>1</v>
      </c>
      <c r="F88" s="57">
        <f t="shared" si="16"/>
        <v>1</v>
      </c>
      <c r="G88" s="57">
        <f t="shared" si="16"/>
        <v>1</v>
      </c>
      <c r="H88" s="57">
        <f t="shared" si="16"/>
        <v>1</v>
      </c>
      <c r="I88" s="57">
        <f t="shared" si="16"/>
        <v>1</v>
      </c>
      <c r="J88" s="57">
        <f t="shared" si="16"/>
        <v>1</v>
      </c>
      <c r="K88" s="57">
        <f>IF(ISNUMBER(K8),0,1)</f>
        <v>1</v>
      </c>
      <c r="L88" s="57">
        <f t="shared" si="16"/>
        <v>1</v>
      </c>
    </row>
    <row r="89" spans="1:12">
      <c r="A89" s="35"/>
      <c r="B89" s="55"/>
      <c r="C89" s="57">
        <f t="shared" ref="C89:L89" si="17">IF(ISNUMBER(C9),0,1)</f>
        <v>1</v>
      </c>
      <c r="D89" s="57">
        <f t="shared" si="17"/>
        <v>1</v>
      </c>
      <c r="E89" s="57">
        <f t="shared" si="17"/>
        <v>1</v>
      </c>
      <c r="F89" s="57">
        <f t="shared" si="17"/>
        <v>1</v>
      </c>
      <c r="G89" s="57">
        <f t="shared" si="17"/>
        <v>1</v>
      </c>
      <c r="H89" s="57">
        <f t="shared" si="17"/>
        <v>1</v>
      </c>
      <c r="I89" s="57">
        <f t="shared" si="17"/>
        <v>1</v>
      </c>
      <c r="J89" s="57">
        <f t="shared" si="17"/>
        <v>1</v>
      </c>
      <c r="K89" s="57">
        <f>IF(ISNUMBER(K9),0,1)</f>
        <v>1</v>
      </c>
      <c r="L89" s="57">
        <f t="shared" si="17"/>
        <v>1</v>
      </c>
    </row>
    <row r="90" spans="1:12">
      <c r="A90" s="35"/>
      <c r="B90" s="55"/>
      <c r="C90" s="57"/>
      <c r="D90" s="57"/>
      <c r="E90" s="57"/>
      <c r="F90" s="57"/>
      <c r="G90" s="57"/>
      <c r="H90" s="57"/>
      <c r="I90" s="57"/>
      <c r="J90" s="55"/>
      <c r="K90" s="55"/>
      <c r="L90" s="55"/>
    </row>
    <row r="91" spans="1:12">
      <c r="A91" s="35"/>
      <c r="B91" s="55"/>
      <c r="C91" s="57">
        <f t="shared" ref="C91:L97" si="18">IF(ISNUMBER(C11),0,1)</f>
        <v>1</v>
      </c>
      <c r="D91" s="57">
        <f t="shared" si="18"/>
        <v>1</v>
      </c>
      <c r="E91" s="57">
        <f t="shared" si="18"/>
        <v>1</v>
      </c>
      <c r="F91" s="57">
        <f t="shared" si="18"/>
        <v>1</v>
      </c>
      <c r="G91" s="57">
        <f t="shared" si="18"/>
        <v>1</v>
      </c>
      <c r="H91" s="57">
        <f t="shared" si="18"/>
        <v>1</v>
      </c>
      <c r="I91" s="57">
        <f t="shared" si="18"/>
        <v>1</v>
      </c>
      <c r="J91" s="57">
        <f t="shared" si="18"/>
        <v>1</v>
      </c>
      <c r="K91" s="57">
        <f t="shared" ref="K91:K97" si="19">IF(ISNUMBER(K11),0,1)</f>
        <v>1</v>
      </c>
      <c r="L91" s="57">
        <f t="shared" si="18"/>
        <v>1</v>
      </c>
    </row>
    <row r="92" spans="1:12">
      <c r="A92" s="35"/>
      <c r="B92" s="55"/>
      <c r="C92" s="57">
        <f t="shared" si="18"/>
        <v>1</v>
      </c>
      <c r="D92" s="57">
        <f t="shared" si="18"/>
        <v>1</v>
      </c>
      <c r="E92" s="57">
        <f t="shared" si="18"/>
        <v>1</v>
      </c>
      <c r="F92" s="57">
        <f t="shared" si="18"/>
        <v>1</v>
      </c>
      <c r="G92" s="57">
        <f t="shared" si="18"/>
        <v>1</v>
      </c>
      <c r="H92" s="57">
        <f t="shared" si="18"/>
        <v>1</v>
      </c>
      <c r="I92" s="57">
        <f t="shared" si="18"/>
        <v>1</v>
      </c>
      <c r="J92" s="57">
        <f t="shared" si="18"/>
        <v>1</v>
      </c>
      <c r="K92" s="57">
        <f t="shared" si="19"/>
        <v>1</v>
      </c>
      <c r="L92" s="57">
        <f t="shared" si="18"/>
        <v>1</v>
      </c>
    </row>
    <row r="93" spans="1:12">
      <c r="A93" s="35"/>
      <c r="B93" s="55"/>
      <c r="C93" s="57">
        <f t="shared" si="18"/>
        <v>1</v>
      </c>
      <c r="D93" s="57">
        <f t="shared" si="18"/>
        <v>1</v>
      </c>
      <c r="E93" s="57">
        <f t="shared" si="18"/>
        <v>1</v>
      </c>
      <c r="F93" s="57">
        <f t="shared" si="18"/>
        <v>1</v>
      </c>
      <c r="G93" s="57">
        <f t="shared" si="18"/>
        <v>1</v>
      </c>
      <c r="H93" s="57">
        <f t="shared" si="18"/>
        <v>1</v>
      </c>
      <c r="I93" s="57">
        <f t="shared" si="18"/>
        <v>1</v>
      </c>
      <c r="J93" s="57">
        <f t="shared" si="18"/>
        <v>1</v>
      </c>
      <c r="K93" s="57">
        <f t="shared" si="19"/>
        <v>1</v>
      </c>
      <c r="L93" s="57">
        <f t="shared" si="18"/>
        <v>1</v>
      </c>
    </row>
    <row r="94" spans="1:12">
      <c r="A94" s="35"/>
      <c r="B94" s="55"/>
      <c r="C94" s="57">
        <f t="shared" si="18"/>
        <v>1</v>
      </c>
      <c r="D94" s="57">
        <f t="shared" si="18"/>
        <v>1</v>
      </c>
      <c r="E94" s="57">
        <f t="shared" si="18"/>
        <v>1</v>
      </c>
      <c r="F94" s="57">
        <f t="shared" si="18"/>
        <v>1</v>
      </c>
      <c r="G94" s="57">
        <f t="shared" si="18"/>
        <v>1</v>
      </c>
      <c r="H94" s="57">
        <f t="shared" si="18"/>
        <v>1</v>
      </c>
      <c r="I94" s="57">
        <f t="shared" si="18"/>
        <v>1</v>
      </c>
      <c r="J94" s="57">
        <f t="shared" si="18"/>
        <v>1</v>
      </c>
      <c r="K94" s="57">
        <f t="shared" si="19"/>
        <v>1</v>
      </c>
      <c r="L94" s="57">
        <f t="shared" si="18"/>
        <v>1</v>
      </c>
    </row>
    <row r="95" spans="1:12">
      <c r="A95" s="35"/>
      <c r="B95" s="55"/>
      <c r="C95" s="57">
        <f t="shared" si="18"/>
        <v>1</v>
      </c>
      <c r="D95" s="57">
        <f t="shared" si="18"/>
        <v>1</v>
      </c>
      <c r="E95" s="57">
        <f t="shared" si="18"/>
        <v>1</v>
      </c>
      <c r="F95" s="57">
        <f t="shared" si="18"/>
        <v>1</v>
      </c>
      <c r="G95" s="57">
        <f t="shared" si="18"/>
        <v>1</v>
      </c>
      <c r="H95" s="57">
        <f t="shared" si="18"/>
        <v>1</v>
      </c>
      <c r="I95" s="57">
        <f t="shared" si="18"/>
        <v>1</v>
      </c>
      <c r="J95" s="57">
        <f t="shared" si="18"/>
        <v>1</v>
      </c>
      <c r="K95" s="57">
        <f t="shared" si="19"/>
        <v>1</v>
      </c>
      <c r="L95" s="57">
        <f t="shared" si="18"/>
        <v>1</v>
      </c>
    </row>
    <row r="96" spans="1:12">
      <c r="A96" s="35"/>
      <c r="B96" s="55"/>
      <c r="C96" s="57">
        <f t="shared" si="18"/>
        <v>1</v>
      </c>
      <c r="D96" s="57">
        <f t="shared" si="18"/>
        <v>1</v>
      </c>
      <c r="E96" s="57">
        <f t="shared" si="18"/>
        <v>1</v>
      </c>
      <c r="F96" s="57">
        <f t="shared" si="18"/>
        <v>1</v>
      </c>
      <c r="G96" s="57">
        <f t="shared" si="18"/>
        <v>1</v>
      </c>
      <c r="H96" s="57">
        <f t="shared" si="18"/>
        <v>1</v>
      </c>
      <c r="I96" s="57">
        <f t="shared" si="18"/>
        <v>1</v>
      </c>
      <c r="J96" s="57">
        <f t="shared" si="18"/>
        <v>1</v>
      </c>
      <c r="K96" s="57">
        <f t="shared" si="19"/>
        <v>1</v>
      </c>
      <c r="L96" s="57">
        <f t="shared" si="18"/>
        <v>1</v>
      </c>
    </row>
    <row r="97" spans="1:12">
      <c r="A97" s="35"/>
      <c r="B97" s="55"/>
      <c r="C97" s="57">
        <f t="shared" si="18"/>
        <v>1</v>
      </c>
      <c r="D97" s="57">
        <f t="shared" si="18"/>
        <v>1</v>
      </c>
      <c r="E97" s="57">
        <f t="shared" si="18"/>
        <v>1</v>
      </c>
      <c r="F97" s="57">
        <f t="shared" si="18"/>
        <v>1</v>
      </c>
      <c r="G97" s="57">
        <f t="shared" si="18"/>
        <v>1</v>
      </c>
      <c r="H97" s="57">
        <f t="shared" si="18"/>
        <v>1</v>
      </c>
      <c r="I97" s="57">
        <f t="shared" si="18"/>
        <v>1</v>
      </c>
      <c r="J97" s="57">
        <f t="shared" si="18"/>
        <v>1</v>
      </c>
      <c r="K97" s="57">
        <f t="shared" si="19"/>
        <v>1</v>
      </c>
      <c r="L97" s="57">
        <f t="shared" si="18"/>
        <v>1</v>
      </c>
    </row>
    <row r="98" spans="1:12">
      <c r="A98" s="35"/>
      <c r="B98" s="55"/>
      <c r="C98" s="57"/>
      <c r="D98" s="57"/>
      <c r="E98" s="57"/>
      <c r="F98" s="57"/>
      <c r="G98" s="57"/>
      <c r="H98" s="57"/>
      <c r="I98" s="57"/>
      <c r="J98" s="55"/>
      <c r="K98" s="55"/>
      <c r="L98" s="55"/>
    </row>
    <row r="99" spans="1:12">
      <c r="A99" s="35"/>
      <c r="B99" s="55"/>
      <c r="C99" s="57">
        <f t="shared" ref="C99:L99" si="20">IF(ISNUMBER(C19),0,1)</f>
        <v>1</v>
      </c>
      <c r="D99" s="57">
        <f t="shared" si="20"/>
        <v>1</v>
      </c>
      <c r="E99" s="57">
        <f t="shared" si="20"/>
        <v>1</v>
      </c>
      <c r="F99" s="57">
        <f t="shared" si="20"/>
        <v>1</v>
      </c>
      <c r="G99" s="57">
        <f t="shared" si="20"/>
        <v>1</v>
      </c>
      <c r="H99" s="57">
        <f t="shared" si="20"/>
        <v>1</v>
      </c>
      <c r="I99" s="57">
        <f t="shared" si="20"/>
        <v>1</v>
      </c>
      <c r="J99" s="57">
        <f t="shared" si="20"/>
        <v>1</v>
      </c>
      <c r="K99" s="57">
        <f>IF(ISNUMBER(K19),0,1)</f>
        <v>1</v>
      </c>
      <c r="L99" s="57">
        <f t="shared" si="20"/>
        <v>1</v>
      </c>
    </row>
    <row r="100" spans="1:12">
      <c r="A100" s="35"/>
      <c r="B100" s="55"/>
      <c r="C100" s="57"/>
      <c r="D100" s="57"/>
      <c r="E100" s="57"/>
      <c r="F100" s="57"/>
      <c r="G100" s="57"/>
      <c r="H100" s="57"/>
      <c r="I100" s="57"/>
      <c r="J100" s="55"/>
      <c r="K100" s="55"/>
      <c r="L100" s="55"/>
    </row>
    <row r="101" spans="1:12">
      <c r="A101" s="35"/>
      <c r="B101" s="55"/>
      <c r="C101" s="57"/>
      <c r="D101" s="57"/>
      <c r="E101" s="57"/>
      <c r="F101" s="57"/>
      <c r="G101" s="57"/>
      <c r="H101" s="57"/>
      <c r="I101" s="57"/>
      <c r="J101" s="55"/>
      <c r="K101" s="55"/>
      <c r="L101" s="55"/>
    </row>
    <row r="102" spans="1:12">
      <c r="A102" s="35"/>
      <c r="B102" s="55"/>
      <c r="C102" s="57">
        <f t="shared" ref="C102:L113" si="21">IF(ISNUMBER(C22),0,1)</f>
        <v>1</v>
      </c>
      <c r="D102" s="57">
        <f t="shared" si="21"/>
        <v>1</v>
      </c>
      <c r="E102" s="57">
        <f t="shared" si="21"/>
        <v>1</v>
      </c>
      <c r="F102" s="57">
        <f t="shared" si="21"/>
        <v>1</v>
      </c>
      <c r="G102" s="57">
        <f t="shared" si="21"/>
        <v>1</v>
      </c>
      <c r="H102" s="57">
        <f t="shared" si="21"/>
        <v>1</v>
      </c>
      <c r="I102" s="57">
        <f t="shared" si="21"/>
        <v>1</v>
      </c>
      <c r="J102" s="57">
        <f t="shared" si="21"/>
        <v>1</v>
      </c>
      <c r="K102" s="57">
        <f t="shared" ref="K102:K111" si="22">IF(ISNUMBER(K22),0,1)</f>
        <v>1</v>
      </c>
      <c r="L102" s="57">
        <f t="shared" si="21"/>
        <v>1</v>
      </c>
    </row>
    <row r="103" spans="1:12">
      <c r="A103" s="35"/>
      <c r="B103" s="55"/>
      <c r="C103" s="57">
        <f t="shared" si="21"/>
        <v>1</v>
      </c>
      <c r="D103" s="57">
        <f t="shared" si="21"/>
        <v>1</v>
      </c>
      <c r="E103" s="57">
        <f t="shared" si="21"/>
        <v>1</v>
      </c>
      <c r="F103" s="57">
        <f t="shared" si="21"/>
        <v>1</v>
      </c>
      <c r="G103" s="57">
        <f t="shared" si="21"/>
        <v>1</v>
      </c>
      <c r="H103" s="57">
        <f t="shared" si="21"/>
        <v>1</v>
      </c>
      <c r="I103" s="57">
        <f t="shared" si="21"/>
        <v>1</v>
      </c>
      <c r="J103" s="57">
        <f t="shared" si="21"/>
        <v>1</v>
      </c>
      <c r="K103" s="57">
        <f t="shared" si="22"/>
        <v>1</v>
      </c>
      <c r="L103" s="57">
        <f t="shared" si="21"/>
        <v>1</v>
      </c>
    </row>
    <row r="104" spans="1:12">
      <c r="A104" s="35"/>
      <c r="B104" s="55"/>
      <c r="C104" s="57">
        <f t="shared" si="21"/>
        <v>1</v>
      </c>
      <c r="D104" s="57">
        <f t="shared" si="21"/>
        <v>1</v>
      </c>
      <c r="E104" s="57">
        <f t="shared" si="21"/>
        <v>1</v>
      </c>
      <c r="F104" s="57">
        <f t="shared" si="21"/>
        <v>1</v>
      </c>
      <c r="G104" s="57">
        <f t="shared" si="21"/>
        <v>1</v>
      </c>
      <c r="H104" s="57">
        <f t="shared" si="21"/>
        <v>1</v>
      </c>
      <c r="I104" s="57">
        <f t="shared" si="21"/>
        <v>1</v>
      </c>
      <c r="J104" s="57">
        <f t="shared" si="21"/>
        <v>1</v>
      </c>
      <c r="K104" s="57">
        <f t="shared" si="22"/>
        <v>1</v>
      </c>
      <c r="L104" s="57">
        <f t="shared" si="21"/>
        <v>1</v>
      </c>
    </row>
    <row r="105" spans="1:12">
      <c r="A105" s="35"/>
      <c r="B105" s="55"/>
      <c r="C105" s="57">
        <f t="shared" si="21"/>
        <v>1</v>
      </c>
      <c r="D105" s="57">
        <f t="shared" si="21"/>
        <v>1</v>
      </c>
      <c r="E105" s="57">
        <f t="shared" si="21"/>
        <v>1</v>
      </c>
      <c r="F105" s="57">
        <f t="shared" si="21"/>
        <v>1</v>
      </c>
      <c r="G105" s="57">
        <f t="shared" si="21"/>
        <v>1</v>
      </c>
      <c r="H105" s="57">
        <f t="shared" si="21"/>
        <v>1</v>
      </c>
      <c r="I105" s="57">
        <f t="shared" si="21"/>
        <v>1</v>
      </c>
      <c r="J105" s="57">
        <f t="shared" si="21"/>
        <v>1</v>
      </c>
      <c r="K105" s="57">
        <f t="shared" si="22"/>
        <v>1</v>
      </c>
      <c r="L105" s="57">
        <f t="shared" si="21"/>
        <v>1</v>
      </c>
    </row>
    <row r="106" spans="1:12">
      <c r="A106" s="35"/>
      <c r="B106" s="55"/>
      <c r="C106" s="57">
        <f t="shared" si="21"/>
        <v>1</v>
      </c>
      <c r="D106" s="57">
        <f t="shared" si="21"/>
        <v>1</v>
      </c>
      <c r="E106" s="57">
        <f t="shared" si="21"/>
        <v>1</v>
      </c>
      <c r="F106" s="57">
        <f t="shared" si="21"/>
        <v>1</v>
      </c>
      <c r="G106" s="57">
        <f t="shared" si="21"/>
        <v>1</v>
      </c>
      <c r="H106" s="57">
        <f t="shared" si="21"/>
        <v>1</v>
      </c>
      <c r="I106" s="57">
        <f t="shared" si="21"/>
        <v>1</v>
      </c>
      <c r="J106" s="57">
        <f t="shared" si="21"/>
        <v>1</v>
      </c>
      <c r="K106" s="57">
        <f t="shared" si="22"/>
        <v>1</v>
      </c>
      <c r="L106" s="57">
        <f t="shared" si="21"/>
        <v>1</v>
      </c>
    </row>
    <row r="107" spans="1:12">
      <c r="A107" s="35"/>
      <c r="B107" s="55"/>
      <c r="C107" s="57">
        <f t="shared" si="21"/>
        <v>1</v>
      </c>
      <c r="D107" s="57">
        <f t="shared" si="21"/>
        <v>1</v>
      </c>
      <c r="E107" s="57">
        <f t="shared" si="21"/>
        <v>1</v>
      </c>
      <c r="F107" s="57">
        <f t="shared" si="21"/>
        <v>1</v>
      </c>
      <c r="G107" s="57">
        <f t="shared" si="21"/>
        <v>1</v>
      </c>
      <c r="H107" s="57">
        <f t="shared" si="21"/>
        <v>1</v>
      </c>
      <c r="I107" s="57">
        <f t="shared" si="21"/>
        <v>1</v>
      </c>
      <c r="J107" s="57">
        <f t="shared" si="21"/>
        <v>1</v>
      </c>
      <c r="K107" s="57">
        <f t="shared" si="22"/>
        <v>1</v>
      </c>
      <c r="L107" s="57">
        <f t="shared" si="21"/>
        <v>1</v>
      </c>
    </row>
    <row r="108" spans="1:12">
      <c r="A108" s="35"/>
      <c r="B108" s="55"/>
      <c r="C108" s="57">
        <f t="shared" si="21"/>
        <v>1</v>
      </c>
      <c r="D108" s="57">
        <f t="shared" si="21"/>
        <v>1</v>
      </c>
      <c r="E108" s="57">
        <f t="shared" si="21"/>
        <v>1</v>
      </c>
      <c r="F108" s="57">
        <f t="shared" si="21"/>
        <v>1</v>
      </c>
      <c r="G108" s="57">
        <f t="shared" si="21"/>
        <v>1</v>
      </c>
      <c r="H108" s="57">
        <f t="shared" si="21"/>
        <v>1</v>
      </c>
      <c r="I108" s="57">
        <f t="shared" si="21"/>
        <v>1</v>
      </c>
      <c r="J108" s="57">
        <f t="shared" si="21"/>
        <v>1</v>
      </c>
      <c r="K108" s="57">
        <f t="shared" si="22"/>
        <v>1</v>
      </c>
      <c r="L108" s="57">
        <f t="shared" si="21"/>
        <v>1</v>
      </c>
    </row>
    <row r="109" spans="1:12">
      <c r="A109" s="35"/>
      <c r="B109" s="55"/>
      <c r="C109" s="57">
        <f t="shared" si="21"/>
        <v>1</v>
      </c>
      <c r="D109" s="57">
        <f t="shared" si="21"/>
        <v>1</v>
      </c>
      <c r="E109" s="57">
        <f t="shared" si="21"/>
        <v>1</v>
      </c>
      <c r="F109" s="57">
        <f t="shared" si="21"/>
        <v>1</v>
      </c>
      <c r="G109" s="57">
        <f t="shared" si="21"/>
        <v>1</v>
      </c>
      <c r="H109" s="57">
        <f t="shared" si="21"/>
        <v>1</v>
      </c>
      <c r="I109" s="57">
        <f t="shared" si="21"/>
        <v>1</v>
      </c>
      <c r="J109" s="57">
        <f t="shared" si="21"/>
        <v>1</v>
      </c>
      <c r="K109" s="57">
        <f t="shared" si="22"/>
        <v>1</v>
      </c>
      <c r="L109" s="57">
        <f t="shared" si="21"/>
        <v>1</v>
      </c>
    </row>
    <row r="110" spans="1:12">
      <c r="A110" s="35"/>
      <c r="B110" s="55"/>
      <c r="C110" s="57">
        <f t="shared" si="21"/>
        <v>1</v>
      </c>
      <c r="D110" s="57">
        <f t="shared" si="21"/>
        <v>1</v>
      </c>
      <c r="E110" s="57">
        <f t="shared" si="21"/>
        <v>1</v>
      </c>
      <c r="F110" s="57">
        <f t="shared" si="21"/>
        <v>1</v>
      </c>
      <c r="G110" s="57">
        <f t="shared" si="21"/>
        <v>1</v>
      </c>
      <c r="H110" s="57">
        <f t="shared" si="21"/>
        <v>1</v>
      </c>
      <c r="I110" s="57">
        <f t="shared" si="21"/>
        <v>1</v>
      </c>
      <c r="J110" s="57">
        <f t="shared" si="21"/>
        <v>1</v>
      </c>
      <c r="K110" s="57">
        <f t="shared" si="22"/>
        <v>1</v>
      </c>
      <c r="L110" s="57">
        <f t="shared" si="21"/>
        <v>1</v>
      </c>
    </row>
    <row r="111" spans="1:12">
      <c r="A111" s="35"/>
      <c r="B111" s="55"/>
      <c r="C111" s="57">
        <f t="shared" si="21"/>
        <v>1</v>
      </c>
      <c r="D111" s="57">
        <f t="shared" si="21"/>
        <v>1</v>
      </c>
      <c r="E111" s="57">
        <f t="shared" si="21"/>
        <v>1</v>
      </c>
      <c r="F111" s="57">
        <f t="shared" si="21"/>
        <v>1</v>
      </c>
      <c r="G111" s="57">
        <f t="shared" si="21"/>
        <v>1</v>
      </c>
      <c r="H111" s="57">
        <f t="shared" si="21"/>
        <v>1</v>
      </c>
      <c r="I111" s="57">
        <f t="shared" si="21"/>
        <v>1</v>
      </c>
      <c r="J111" s="57">
        <f t="shared" si="21"/>
        <v>1</v>
      </c>
      <c r="K111" s="57">
        <f t="shared" si="22"/>
        <v>1</v>
      </c>
      <c r="L111" s="57">
        <f t="shared" si="21"/>
        <v>1</v>
      </c>
    </row>
    <row r="112" spans="1:12">
      <c r="A112" s="35"/>
      <c r="B112" s="55"/>
      <c r="C112" s="57"/>
      <c r="D112" s="57"/>
      <c r="E112" s="57"/>
      <c r="F112" s="57"/>
      <c r="G112" s="57"/>
      <c r="H112" s="57"/>
      <c r="I112" s="57"/>
      <c r="J112" s="55"/>
      <c r="K112" s="55"/>
      <c r="L112" s="55"/>
    </row>
    <row r="113" spans="1:12">
      <c r="A113" s="35"/>
      <c r="B113" s="55"/>
      <c r="C113" s="57">
        <f t="shared" si="21"/>
        <v>1</v>
      </c>
      <c r="D113" s="57">
        <f t="shared" si="21"/>
        <v>1</v>
      </c>
      <c r="E113" s="57">
        <f t="shared" si="21"/>
        <v>1</v>
      </c>
      <c r="F113" s="57">
        <f t="shared" si="21"/>
        <v>1</v>
      </c>
      <c r="G113" s="57">
        <f t="shared" si="21"/>
        <v>1</v>
      </c>
      <c r="H113" s="57">
        <f t="shared" si="21"/>
        <v>1</v>
      </c>
      <c r="I113" s="57">
        <f t="shared" si="21"/>
        <v>1</v>
      </c>
      <c r="J113" s="57">
        <f t="shared" si="21"/>
        <v>1</v>
      </c>
      <c r="K113" s="57">
        <f>IF(ISNUMBER(K33),0,1)</f>
        <v>1</v>
      </c>
      <c r="L113" s="57">
        <f t="shared" si="21"/>
        <v>1</v>
      </c>
    </row>
    <row r="114" spans="1:12">
      <c r="A114" s="35"/>
      <c r="B114" s="55"/>
      <c r="C114" s="57"/>
      <c r="D114" s="57"/>
      <c r="E114" s="57"/>
      <c r="F114" s="57"/>
      <c r="G114" s="57"/>
      <c r="H114" s="57"/>
      <c r="I114" s="57"/>
      <c r="J114" s="55"/>
      <c r="K114" s="55"/>
      <c r="L114" s="55"/>
    </row>
    <row r="115" spans="1:12">
      <c r="A115" s="35"/>
      <c r="B115" s="55"/>
      <c r="C115" s="57"/>
      <c r="D115" s="57"/>
      <c r="E115" s="57"/>
      <c r="F115" s="57"/>
      <c r="G115" s="57"/>
      <c r="H115" s="57"/>
      <c r="I115" s="57"/>
      <c r="J115" s="55"/>
      <c r="K115" s="55"/>
      <c r="L115" s="55"/>
    </row>
    <row r="116" spans="1:12">
      <c r="A116" s="35"/>
      <c r="B116" s="55"/>
      <c r="C116" s="57"/>
      <c r="D116" s="57"/>
      <c r="E116" s="57"/>
      <c r="F116" s="57"/>
      <c r="G116" s="57"/>
      <c r="H116" s="57"/>
      <c r="I116" s="57"/>
      <c r="J116" s="55"/>
      <c r="K116" s="55"/>
      <c r="L116" s="55"/>
    </row>
    <row r="117" spans="1:12">
      <c r="A117" s="35"/>
      <c r="B117" s="55"/>
      <c r="C117" s="57"/>
      <c r="D117" s="57"/>
      <c r="E117" s="57"/>
      <c r="F117" s="57"/>
      <c r="G117" s="57"/>
      <c r="H117" s="57"/>
      <c r="I117" s="57"/>
      <c r="J117" s="55"/>
      <c r="K117" s="55"/>
      <c r="L117" s="55"/>
    </row>
    <row r="118" spans="1:12">
      <c r="A118" s="35"/>
      <c r="B118" s="55"/>
      <c r="C118" s="57"/>
      <c r="D118" s="57"/>
      <c r="E118" s="57"/>
      <c r="F118" s="57"/>
      <c r="G118" s="57"/>
      <c r="H118" s="57"/>
      <c r="I118" s="57"/>
      <c r="J118" s="55"/>
      <c r="K118" s="55"/>
      <c r="L118" s="55"/>
    </row>
    <row r="119" spans="1:12">
      <c r="A119" s="35"/>
      <c r="B119" s="55"/>
      <c r="C119" s="57">
        <f t="shared" ref="C119:L119" si="23">IF(ISNUMBER(C39),0,1)</f>
        <v>1</v>
      </c>
      <c r="D119" s="57">
        <f t="shared" si="23"/>
        <v>1</v>
      </c>
      <c r="E119" s="57">
        <f t="shared" si="23"/>
        <v>1</v>
      </c>
      <c r="F119" s="57">
        <f t="shared" si="23"/>
        <v>1</v>
      </c>
      <c r="G119" s="57">
        <f t="shared" si="23"/>
        <v>1</v>
      </c>
      <c r="H119" s="57">
        <f t="shared" si="23"/>
        <v>1</v>
      </c>
      <c r="I119" s="57">
        <f t="shared" si="23"/>
        <v>1</v>
      </c>
      <c r="J119" s="57">
        <f t="shared" si="23"/>
        <v>1</v>
      </c>
      <c r="K119" s="57">
        <f>IF(ISNUMBER(K39),0,1)</f>
        <v>1</v>
      </c>
      <c r="L119" s="57">
        <f t="shared" si="23"/>
        <v>1</v>
      </c>
    </row>
    <row r="120" spans="1:12">
      <c r="A120" s="35"/>
      <c r="B120" s="55"/>
      <c r="C120" s="57"/>
      <c r="D120" s="57"/>
      <c r="E120" s="57"/>
      <c r="F120" s="57"/>
      <c r="G120" s="57"/>
      <c r="H120" s="57"/>
      <c r="I120" s="57"/>
      <c r="J120" s="55"/>
      <c r="K120" s="55"/>
      <c r="L120" s="55"/>
    </row>
    <row r="121" spans="1:12">
      <c r="A121" s="35"/>
      <c r="B121" s="55"/>
      <c r="C121" s="57"/>
      <c r="D121" s="57"/>
      <c r="E121" s="57"/>
      <c r="F121" s="57"/>
      <c r="G121" s="57"/>
      <c r="H121" s="57"/>
      <c r="I121" s="57"/>
      <c r="J121" s="55"/>
      <c r="K121" s="55"/>
      <c r="L121" s="55"/>
    </row>
    <row r="122" spans="1:12">
      <c r="A122" s="35"/>
      <c r="B122" s="55"/>
      <c r="C122" s="57"/>
      <c r="D122" s="57"/>
      <c r="E122" s="57"/>
      <c r="F122" s="57"/>
      <c r="G122" s="57"/>
      <c r="H122" s="57"/>
      <c r="I122" s="57"/>
      <c r="J122" s="57"/>
      <c r="K122" s="55"/>
      <c r="L122" s="55"/>
    </row>
    <row r="123" spans="1:12">
      <c r="A123" s="35"/>
      <c r="B123" s="55"/>
      <c r="C123" s="57"/>
      <c r="D123" s="57"/>
      <c r="E123" s="57"/>
      <c r="F123" s="57"/>
      <c r="G123" s="57"/>
      <c r="H123" s="57"/>
      <c r="I123" s="57"/>
      <c r="J123" s="57"/>
      <c r="K123" s="55"/>
      <c r="L123" s="55"/>
    </row>
    <row r="124" spans="1:12">
      <c r="A124" s="35"/>
      <c r="B124" s="55"/>
      <c r="C124" s="57"/>
      <c r="D124" s="57"/>
      <c r="E124" s="57"/>
      <c r="F124" s="57"/>
      <c r="G124" s="57"/>
      <c r="H124" s="57"/>
      <c r="I124" s="57"/>
      <c r="J124" s="55"/>
      <c r="K124" s="55"/>
      <c r="L124" s="55"/>
    </row>
    <row r="125" spans="1:12">
      <c r="A125" s="35"/>
      <c r="B125" s="55"/>
      <c r="C125" s="57"/>
      <c r="D125" s="57"/>
      <c r="E125" s="57"/>
      <c r="F125" s="57"/>
      <c r="G125" s="57"/>
      <c r="H125" s="57"/>
      <c r="I125" s="57"/>
      <c r="J125" s="55"/>
      <c r="K125" s="55"/>
      <c r="L125" s="55"/>
    </row>
    <row r="126" spans="1:12">
      <c r="A126" s="35"/>
      <c r="B126" s="55"/>
      <c r="C126" s="57">
        <f t="shared" ref="C126:L127" si="24">IF(ISNUMBER(C46),0,1)</f>
        <v>1</v>
      </c>
      <c r="D126" s="57">
        <f t="shared" si="24"/>
        <v>1</v>
      </c>
      <c r="E126" s="57">
        <f t="shared" si="24"/>
        <v>1</v>
      </c>
      <c r="F126" s="57">
        <f t="shared" si="24"/>
        <v>1</v>
      </c>
      <c r="G126" s="57">
        <f t="shared" si="24"/>
        <v>1</v>
      </c>
      <c r="H126" s="57">
        <f t="shared" si="24"/>
        <v>1</v>
      </c>
      <c r="I126" s="57">
        <f t="shared" si="24"/>
        <v>1</v>
      </c>
      <c r="J126" s="57">
        <f t="shared" si="24"/>
        <v>1</v>
      </c>
      <c r="K126" s="57">
        <f>IF(ISNUMBER(K46),0,1)</f>
        <v>1</v>
      </c>
      <c r="L126" s="57">
        <f t="shared" si="24"/>
        <v>1</v>
      </c>
    </row>
    <row r="127" spans="1:12">
      <c r="A127" s="35"/>
      <c r="B127" s="55"/>
      <c r="C127" s="57">
        <f t="shared" si="24"/>
        <v>1</v>
      </c>
      <c r="D127" s="57">
        <f t="shared" si="24"/>
        <v>1</v>
      </c>
      <c r="E127" s="57">
        <f t="shared" si="24"/>
        <v>1</v>
      </c>
      <c r="F127" s="57">
        <f t="shared" si="24"/>
        <v>1</v>
      </c>
      <c r="G127" s="57">
        <f t="shared" si="24"/>
        <v>1</v>
      </c>
      <c r="H127" s="57">
        <f t="shared" si="24"/>
        <v>1</v>
      </c>
      <c r="I127" s="57">
        <f t="shared" si="24"/>
        <v>1</v>
      </c>
      <c r="J127" s="57">
        <f t="shared" si="24"/>
        <v>1</v>
      </c>
      <c r="K127" s="57">
        <f>IF(ISNUMBER(K47),0,1)</f>
        <v>1</v>
      </c>
      <c r="L127" s="57">
        <f t="shared" si="24"/>
        <v>1</v>
      </c>
    </row>
    <row r="128" spans="1:12">
      <c r="A128" s="35"/>
      <c r="B128" s="55"/>
      <c r="C128" s="57"/>
      <c r="D128" s="57"/>
      <c r="E128" s="57"/>
      <c r="F128" s="57"/>
      <c r="G128" s="57"/>
      <c r="H128" s="57"/>
      <c r="I128" s="57"/>
      <c r="J128" s="55"/>
      <c r="K128" s="55"/>
      <c r="L128" s="55"/>
    </row>
    <row r="129" spans="1:12">
      <c r="A129" s="35"/>
      <c r="B129" s="55"/>
      <c r="C129" s="57">
        <f t="shared" ref="C129:L130" si="25">IF(ISNUMBER(C49),0,1)</f>
        <v>1</v>
      </c>
      <c r="D129" s="57">
        <f t="shared" si="25"/>
        <v>1</v>
      </c>
      <c r="E129" s="57">
        <f t="shared" si="25"/>
        <v>1</v>
      </c>
      <c r="F129" s="57">
        <f t="shared" si="25"/>
        <v>1</v>
      </c>
      <c r="G129" s="57">
        <f t="shared" si="25"/>
        <v>1</v>
      </c>
      <c r="H129" s="57">
        <f t="shared" si="25"/>
        <v>1</v>
      </c>
      <c r="I129" s="57">
        <f t="shared" si="25"/>
        <v>1</v>
      </c>
      <c r="J129" s="57">
        <f t="shared" si="25"/>
        <v>1</v>
      </c>
      <c r="K129" s="57">
        <f>IF(ISNUMBER(K49),0,1)</f>
        <v>1</v>
      </c>
      <c r="L129" s="57">
        <f t="shared" si="25"/>
        <v>1</v>
      </c>
    </row>
    <row r="130" spans="1:12">
      <c r="A130" s="35"/>
      <c r="B130" s="55"/>
      <c r="C130" s="57">
        <f t="shared" si="25"/>
        <v>1</v>
      </c>
      <c r="D130" s="57">
        <f t="shared" si="25"/>
        <v>1</v>
      </c>
      <c r="E130" s="57">
        <f t="shared" si="25"/>
        <v>1</v>
      </c>
      <c r="F130" s="57">
        <f t="shared" si="25"/>
        <v>1</v>
      </c>
      <c r="G130" s="57">
        <f t="shared" si="25"/>
        <v>1</v>
      </c>
      <c r="H130" s="57">
        <f t="shared" si="25"/>
        <v>1</v>
      </c>
      <c r="I130" s="57">
        <f t="shared" si="25"/>
        <v>1</v>
      </c>
      <c r="J130" s="57">
        <f t="shared" si="25"/>
        <v>1</v>
      </c>
      <c r="K130" s="57">
        <f>IF(ISNUMBER(K50),0,1)</f>
        <v>1</v>
      </c>
      <c r="L130" s="57">
        <f t="shared" si="25"/>
        <v>1</v>
      </c>
    </row>
    <row r="131" spans="1:12">
      <c r="A131" s="35"/>
      <c r="B131" s="55"/>
      <c r="C131" s="57"/>
      <c r="D131" s="57"/>
      <c r="E131" s="57"/>
      <c r="F131" s="57"/>
      <c r="G131" s="57"/>
      <c r="H131" s="57"/>
      <c r="I131" s="57"/>
      <c r="J131" s="57"/>
      <c r="K131" s="57"/>
      <c r="L131" s="57"/>
    </row>
    <row r="132" spans="1:12">
      <c r="A132" s="35"/>
      <c r="B132" s="55"/>
      <c r="C132" s="57"/>
      <c r="D132" s="57"/>
      <c r="E132" s="57"/>
      <c r="F132" s="57"/>
      <c r="G132" s="57"/>
      <c r="H132" s="57"/>
      <c r="I132" s="57"/>
      <c r="J132" s="57"/>
      <c r="K132" s="57"/>
      <c r="L132" s="57"/>
    </row>
    <row r="133" spans="1:12">
      <c r="A133" s="35"/>
      <c r="B133" s="55"/>
      <c r="C133" s="57"/>
      <c r="D133" s="57"/>
      <c r="E133" s="57"/>
      <c r="F133" s="57"/>
      <c r="G133" s="57"/>
      <c r="H133" s="57"/>
      <c r="I133" s="57"/>
      <c r="J133" s="57"/>
      <c r="K133" s="57"/>
      <c r="L133" s="57"/>
    </row>
    <row r="134" spans="1:12">
      <c r="A134" s="35"/>
      <c r="B134" s="58"/>
      <c r="C134" s="57"/>
      <c r="D134" s="57"/>
      <c r="E134" s="57"/>
      <c r="F134" s="57"/>
      <c r="G134" s="57"/>
      <c r="H134" s="57"/>
      <c r="I134" s="57"/>
      <c r="J134" s="57"/>
      <c r="K134" s="57"/>
      <c r="L134" s="57"/>
    </row>
    <row r="135" spans="1:12">
      <c r="A135" s="35"/>
      <c r="B135" s="58"/>
      <c r="C135" s="57"/>
      <c r="D135" s="57"/>
      <c r="E135" s="57"/>
      <c r="F135" s="57"/>
      <c r="G135" s="57"/>
      <c r="H135" s="57"/>
      <c r="I135" s="57"/>
      <c r="J135" s="57"/>
      <c r="K135" s="57"/>
      <c r="L135" s="57"/>
    </row>
    <row r="136" spans="1:12">
      <c r="A136" s="35"/>
      <c r="B136" s="58"/>
      <c r="C136" s="57">
        <f t="shared" ref="C136:L137" si="26">IF(ISNUMBER(C56),0,1)</f>
        <v>1</v>
      </c>
      <c r="D136" s="57">
        <f t="shared" si="26"/>
        <v>1</v>
      </c>
      <c r="E136" s="57">
        <f t="shared" si="26"/>
        <v>1</v>
      </c>
      <c r="F136" s="57">
        <f t="shared" si="26"/>
        <v>1</v>
      </c>
      <c r="G136" s="57">
        <f t="shared" si="26"/>
        <v>1</v>
      </c>
      <c r="H136" s="57">
        <f t="shared" si="26"/>
        <v>1</v>
      </c>
      <c r="I136" s="57">
        <f t="shared" si="26"/>
        <v>1</v>
      </c>
      <c r="J136" s="57">
        <f t="shared" si="26"/>
        <v>1</v>
      </c>
      <c r="K136" s="57">
        <f>IF(ISNUMBER(K56),0,1)</f>
        <v>1</v>
      </c>
      <c r="L136" s="57">
        <f t="shared" si="26"/>
        <v>1</v>
      </c>
    </row>
    <row r="137" spans="1:12">
      <c r="A137" s="35"/>
      <c r="B137" s="58"/>
      <c r="C137" s="57">
        <f t="shared" si="26"/>
        <v>1</v>
      </c>
      <c r="D137" s="57">
        <f t="shared" si="26"/>
        <v>1</v>
      </c>
      <c r="E137" s="57">
        <f t="shared" si="26"/>
        <v>1</v>
      </c>
      <c r="F137" s="57">
        <f t="shared" si="26"/>
        <v>1</v>
      </c>
      <c r="G137" s="57">
        <f t="shared" si="26"/>
        <v>1</v>
      </c>
      <c r="H137" s="57">
        <f t="shared" si="26"/>
        <v>1</v>
      </c>
      <c r="I137" s="57">
        <f t="shared" si="26"/>
        <v>1</v>
      </c>
      <c r="J137" s="57">
        <f t="shared" si="26"/>
        <v>1</v>
      </c>
      <c r="K137" s="57">
        <f>IF(ISNUMBER(K57),0,1)</f>
        <v>1</v>
      </c>
      <c r="L137" s="57">
        <f t="shared" si="26"/>
        <v>1</v>
      </c>
    </row>
    <row r="138" spans="1:12">
      <c r="A138" s="35"/>
      <c r="B138" s="58"/>
      <c r="C138" s="57"/>
      <c r="D138" s="57"/>
      <c r="E138" s="57"/>
      <c r="F138" s="57"/>
      <c r="G138" s="57"/>
      <c r="H138" s="57"/>
      <c r="I138" s="57"/>
      <c r="J138" s="57"/>
      <c r="K138" s="57"/>
      <c r="L138" s="57"/>
    </row>
    <row r="139" spans="1:12">
      <c r="A139" s="35"/>
      <c r="B139" s="58"/>
      <c r="C139" s="57">
        <f t="shared" ref="C139:L141" si="27">IF(ISNUMBER(C59),0,1)</f>
        <v>1</v>
      </c>
      <c r="D139" s="57">
        <f t="shared" si="27"/>
        <v>1</v>
      </c>
      <c r="E139" s="57">
        <f t="shared" si="27"/>
        <v>1</v>
      </c>
      <c r="F139" s="57">
        <f t="shared" si="27"/>
        <v>1</v>
      </c>
      <c r="G139" s="57">
        <f t="shared" si="27"/>
        <v>1</v>
      </c>
      <c r="H139" s="57">
        <f t="shared" si="27"/>
        <v>1</v>
      </c>
      <c r="I139" s="57">
        <f t="shared" si="27"/>
        <v>1</v>
      </c>
      <c r="J139" s="57">
        <f t="shared" si="27"/>
        <v>1</v>
      </c>
      <c r="K139" s="57">
        <f>IF(ISNUMBER(K59),0,1)</f>
        <v>1</v>
      </c>
      <c r="L139" s="57">
        <f t="shared" si="27"/>
        <v>1</v>
      </c>
    </row>
    <row r="140" spans="1:12">
      <c r="A140" s="35"/>
      <c r="B140" s="58"/>
      <c r="C140" s="57">
        <f t="shared" si="27"/>
        <v>1</v>
      </c>
      <c r="D140" s="57">
        <f t="shared" si="27"/>
        <v>1</v>
      </c>
      <c r="E140" s="57">
        <f t="shared" si="27"/>
        <v>1</v>
      </c>
      <c r="F140" s="57">
        <f t="shared" si="27"/>
        <v>1</v>
      </c>
      <c r="G140" s="57">
        <f t="shared" si="27"/>
        <v>1</v>
      </c>
      <c r="H140" s="57">
        <f t="shared" si="27"/>
        <v>1</v>
      </c>
      <c r="I140" s="57">
        <f t="shared" si="27"/>
        <v>1</v>
      </c>
      <c r="J140" s="57">
        <f t="shared" si="27"/>
        <v>1</v>
      </c>
      <c r="K140" s="57">
        <f>IF(ISNUMBER(K60),0,1)</f>
        <v>1</v>
      </c>
      <c r="L140" s="57">
        <f t="shared" si="27"/>
        <v>1</v>
      </c>
    </row>
    <row r="141" spans="1:12">
      <c r="A141" s="35"/>
      <c r="B141" s="58"/>
      <c r="C141" s="57">
        <f t="shared" si="27"/>
        <v>1</v>
      </c>
      <c r="D141" s="57">
        <f t="shared" si="27"/>
        <v>1</v>
      </c>
      <c r="E141" s="57">
        <f t="shared" si="27"/>
        <v>1</v>
      </c>
      <c r="F141" s="57">
        <f t="shared" si="27"/>
        <v>1</v>
      </c>
      <c r="G141" s="57">
        <f t="shared" si="27"/>
        <v>1</v>
      </c>
      <c r="H141" s="57">
        <f t="shared" si="27"/>
        <v>1</v>
      </c>
      <c r="I141" s="57">
        <f t="shared" si="27"/>
        <v>1</v>
      </c>
      <c r="J141" s="57">
        <f t="shared" si="27"/>
        <v>1</v>
      </c>
      <c r="K141" s="57">
        <f>IF(ISNUMBER(K61),0,1)</f>
        <v>1</v>
      </c>
      <c r="L141" s="57">
        <f t="shared" si="27"/>
        <v>1</v>
      </c>
    </row>
    <row r="142" spans="1:12">
      <c r="A142" s="35"/>
      <c r="B142" s="58"/>
      <c r="C142" s="57"/>
      <c r="D142" s="57"/>
      <c r="E142" s="57"/>
      <c r="F142" s="57"/>
      <c r="G142" s="57"/>
      <c r="H142" s="57"/>
      <c r="I142" s="57"/>
      <c r="J142" s="57"/>
      <c r="K142" s="57"/>
      <c r="L142" s="57"/>
    </row>
    <row r="143" spans="1:12">
      <c r="A143" s="35"/>
      <c r="B143" s="59" t="s">
        <v>86</v>
      </c>
      <c r="C143" s="57"/>
      <c r="D143" s="57"/>
      <c r="E143" s="57"/>
      <c r="F143" s="57"/>
      <c r="G143" s="57"/>
      <c r="H143" s="57"/>
      <c r="I143" s="57"/>
      <c r="J143" s="57"/>
      <c r="K143" s="57"/>
      <c r="L143" s="57"/>
    </row>
    <row r="144" spans="1:12">
      <c r="A144" s="35"/>
      <c r="B144" s="58"/>
      <c r="C144" s="57">
        <f>IF(C69="",1,0)</f>
        <v>1</v>
      </c>
      <c r="D144" s="57">
        <f t="shared" ref="D144:F153" si="28">IF(D69="",1,0)</f>
        <v>1</v>
      </c>
      <c r="E144" s="57">
        <f t="shared" si="28"/>
        <v>1</v>
      </c>
      <c r="F144" s="57">
        <f t="shared" si="28"/>
        <v>1</v>
      </c>
      <c r="G144" s="57"/>
      <c r="H144" s="57"/>
      <c r="I144" s="57"/>
      <c r="J144" s="57"/>
      <c r="K144" s="57"/>
      <c r="L144" s="57"/>
    </row>
    <row r="145" spans="1:12">
      <c r="A145" s="35"/>
      <c r="B145" s="58"/>
      <c r="C145" s="57">
        <f t="shared" ref="C145:C153" si="29">IF(C70="",1,0)</f>
        <v>1</v>
      </c>
      <c r="D145" s="57">
        <f t="shared" si="28"/>
        <v>1</v>
      </c>
      <c r="E145" s="57">
        <f t="shared" si="28"/>
        <v>1</v>
      </c>
      <c r="F145" s="57">
        <f t="shared" si="28"/>
        <v>1</v>
      </c>
      <c r="G145" s="57"/>
      <c r="H145" s="57"/>
      <c r="I145" s="57"/>
      <c r="J145" s="57"/>
      <c r="K145" s="57"/>
      <c r="L145" s="57"/>
    </row>
    <row r="146" spans="1:12">
      <c r="A146" s="35"/>
      <c r="B146" s="58"/>
      <c r="C146" s="57">
        <f t="shared" si="29"/>
        <v>1</v>
      </c>
      <c r="D146" s="57">
        <f t="shared" si="28"/>
        <v>1</v>
      </c>
      <c r="E146" s="57">
        <f t="shared" si="28"/>
        <v>1</v>
      </c>
      <c r="F146" s="57">
        <f t="shared" si="28"/>
        <v>1</v>
      </c>
      <c r="G146" s="57"/>
      <c r="H146" s="57"/>
      <c r="I146" s="57"/>
      <c r="J146" s="57"/>
      <c r="K146" s="57"/>
      <c r="L146" s="57"/>
    </row>
    <row r="147" spans="1:12">
      <c r="A147" s="35"/>
      <c r="B147" s="58"/>
      <c r="C147" s="57">
        <f t="shared" si="29"/>
        <v>1</v>
      </c>
      <c r="D147" s="57">
        <f t="shared" si="28"/>
        <v>1</v>
      </c>
      <c r="E147" s="57">
        <f t="shared" si="28"/>
        <v>1</v>
      </c>
      <c r="F147" s="57">
        <f t="shared" si="28"/>
        <v>1</v>
      </c>
      <c r="G147" s="57"/>
      <c r="H147" s="57"/>
      <c r="I147" s="57"/>
      <c r="J147" s="57"/>
      <c r="K147" s="57"/>
      <c r="L147" s="57"/>
    </row>
    <row r="148" spans="1:12">
      <c r="A148" s="35"/>
      <c r="B148" s="58"/>
      <c r="C148" s="57">
        <f t="shared" si="29"/>
        <v>1</v>
      </c>
      <c r="D148" s="57">
        <f t="shared" si="28"/>
        <v>1</v>
      </c>
      <c r="E148" s="57">
        <f t="shared" si="28"/>
        <v>1</v>
      </c>
      <c r="F148" s="57">
        <f t="shared" si="28"/>
        <v>1</v>
      </c>
      <c r="G148" s="57"/>
      <c r="H148" s="57"/>
      <c r="I148" s="57"/>
      <c r="J148" s="57"/>
      <c r="K148" s="57"/>
      <c r="L148" s="57"/>
    </row>
    <row r="149" spans="1:12">
      <c r="A149" s="35"/>
      <c r="B149" s="58"/>
      <c r="C149" s="57">
        <f t="shared" si="29"/>
        <v>1</v>
      </c>
      <c r="D149" s="57">
        <f t="shared" si="28"/>
        <v>1</v>
      </c>
      <c r="E149" s="57">
        <f t="shared" si="28"/>
        <v>1</v>
      </c>
      <c r="F149" s="57">
        <f t="shared" si="28"/>
        <v>1</v>
      </c>
      <c r="G149" s="57"/>
      <c r="H149" s="57"/>
      <c r="I149" s="57"/>
      <c r="J149" s="57"/>
      <c r="K149" s="57"/>
      <c r="L149" s="57"/>
    </row>
    <row r="150" spans="1:12">
      <c r="A150" s="35"/>
      <c r="B150" s="58"/>
      <c r="C150" s="57">
        <f t="shared" si="29"/>
        <v>1</v>
      </c>
      <c r="D150" s="57">
        <f t="shared" si="28"/>
        <v>1</v>
      </c>
      <c r="E150" s="57">
        <f t="shared" si="28"/>
        <v>1</v>
      </c>
      <c r="F150" s="57">
        <f t="shared" si="28"/>
        <v>1</v>
      </c>
      <c r="G150" s="57"/>
      <c r="H150" s="57"/>
      <c r="I150" s="57"/>
      <c r="J150" s="57"/>
      <c r="K150" s="57"/>
      <c r="L150" s="57"/>
    </row>
    <row r="151" spans="1:12">
      <c r="A151" s="35"/>
      <c r="B151" s="58"/>
      <c r="C151" s="57">
        <f t="shared" si="29"/>
        <v>1</v>
      </c>
      <c r="D151" s="57">
        <f t="shared" si="28"/>
        <v>1</v>
      </c>
      <c r="E151" s="57">
        <f t="shared" si="28"/>
        <v>1</v>
      </c>
      <c r="F151" s="57">
        <f t="shared" si="28"/>
        <v>1</v>
      </c>
      <c r="G151" s="57"/>
      <c r="H151" s="57"/>
      <c r="I151" s="57"/>
      <c r="J151" s="57"/>
      <c r="K151" s="57"/>
      <c r="L151" s="57"/>
    </row>
    <row r="152" spans="1:12">
      <c r="A152" s="35"/>
      <c r="B152" s="58"/>
      <c r="C152" s="57">
        <f t="shared" si="29"/>
        <v>1</v>
      </c>
      <c r="D152" s="57">
        <f t="shared" si="28"/>
        <v>1</v>
      </c>
      <c r="E152" s="57">
        <f t="shared" si="28"/>
        <v>1</v>
      </c>
      <c r="F152" s="57">
        <f t="shared" si="28"/>
        <v>1</v>
      </c>
      <c r="G152" s="57"/>
      <c r="H152" s="57"/>
      <c r="I152" s="57"/>
      <c r="J152" s="57"/>
      <c r="K152" s="57"/>
      <c r="L152" s="57"/>
    </row>
    <row r="153" spans="1:12">
      <c r="A153" s="35"/>
      <c r="B153" s="58"/>
      <c r="C153" s="57">
        <f t="shared" si="29"/>
        <v>1</v>
      </c>
      <c r="D153" s="57">
        <f t="shared" si="28"/>
        <v>1</v>
      </c>
      <c r="E153" s="57">
        <f t="shared" si="28"/>
        <v>1</v>
      </c>
      <c r="F153" s="57">
        <f t="shared" si="28"/>
        <v>1</v>
      </c>
      <c r="G153" s="57"/>
      <c r="H153" s="57"/>
      <c r="I153" s="57"/>
      <c r="J153" s="57"/>
      <c r="K153" s="57"/>
      <c r="L153" s="57"/>
    </row>
    <row r="154" spans="1:12">
      <c r="A154" s="55"/>
      <c r="B154" s="58"/>
      <c r="C154" s="57"/>
      <c r="D154" s="55"/>
      <c r="E154" s="55"/>
      <c r="F154" s="55"/>
      <c r="G154" s="55"/>
      <c r="H154" s="55"/>
      <c r="I154" s="55"/>
      <c r="J154" s="55"/>
      <c r="K154" s="55"/>
      <c r="L154" s="55"/>
    </row>
    <row r="155" spans="1:12">
      <c r="B155" s="58"/>
      <c r="C155" s="57"/>
      <c r="D155" s="55"/>
      <c r="E155" s="55"/>
      <c r="F155" s="55"/>
      <c r="G155" s="55"/>
      <c r="H155" s="55"/>
      <c r="I155" s="55"/>
      <c r="J155" s="55"/>
      <c r="K155" s="55"/>
      <c r="L155" s="55"/>
    </row>
    <row r="156" spans="1:12">
      <c r="B156" s="58"/>
      <c r="C156" s="57"/>
      <c r="D156" s="55"/>
      <c r="E156" s="55"/>
      <c r="F156" s="55"/>
      <c r="G156" s="55"/>
      <c r="H156" s="55"/>
      <c r="I156" s="55"/>
      <c r="J156" s="55"/>
      <c r="K156" s="55"/>
      <c r="L156" s="55"/>
    </row>
    <row r="157" spans="1:12">
      <c r="B157" s="58"/>
      <c r="C157" s="57"/>
      <c r="D157" s="55"/>
      <c r="E157" s="55"/>
      <c r="F157" s="55"/>
      <c r="G157" s="55"/>
      <c r="H157" s="55"/>
      <c r="I157" s="55"/>
      <c r="J157" s="55"/>
      <c r="K157" s="55"/>
      <c r="L157" s="55"/>
    </row>
    <row r="158" spans="1:12">
      <c r="B158" s="58"/>
      <c r="C158" s="57"/>
      <c r="D158" s="55"/>
      <c r="E158" s="55"/>
      <c r="F158" s="55"/>
      <c r="G158" s="55"/>
      <c r="H158" s="55"/>
      <c r="I158" s="55"/>
      <c r="J158" s="55"/>
      <c r="K158" s="55"/>
      <c r="L158" s="55"/>
    </row>
    <row r="159" spans="1:12">
      <c r="B159" s="58"/>
      <c r="C159" s="57"/>
      <c r="D159" s="55"/>
      <c r="E159" s="55"/>
      <c r="F159" s="55"/>
      <c r="G159" s="55"/>
      <c r="H159" s="55"/>
      <c r="I159" s="55"/>
      <c r="J159" s="55"/>
      <c r="K159" s="55"/>
      <c r="L159" s="55"/>
    </row>
    <row r="160" spans="1:12">
      <c r="B160" s="58"/>
      <c r="C160" s="57"/>
      <c r="D160" s="55"/>
      <c r="E160" s="55"/>
      <c r="F160" s="55"/>
      <c r="G160" s="55"/>
      <c r="H160" s="55"/>
      <c r="I160" s="55"/>
      <c r="J160" s="55"/>
      <c r="K160" s="55"/>
      <c r="L160" s="55"/>
    </row>
    <row r="161" spans="2:12">
      <c r="B161" s="58"/>
      <c r="C161" s="57"/>
      <c r="D161" s="55"/>
      <c r="E161" s="55"/>
      <c r="F161" s="55"/>
      <c r="G161" s="55"/>
      <c r="H161" s="55"/>
      <c r="I161" s="55"/>
      <c r="J161" s="55"/>
      <c r="K161" s="55"/>
      <c r="L161" s="55"/>
    </row>
    <row r="162" spans="2:12">
      <c r="B162" s="58"/>
      <c r="C162" s="57"/>
      <c r="D162" s="55"/>
      <c r="E162" s="55"/>
      <c r="F162" s="55"/>
      <c r="G162" s="55"/>
      <c r="H162" s="55"/>
      <c r="I162" s="55"/>
      <c r="J162" s="55"/>
      <c r="K162" s="55"/>
      <c r="L162" s="55"/>
    </row>
    <row r="163" spans="2:12">
      <c r="B163" s="38"/>
      <c r="C163" s="57"/>
      <c r="D163" s="55"/>
      <c r="E163" s="55"/>
      <c r="F163" s="55"/>
      <c r="G163" s="35"/>
      <c r="H163" s="35"/>
      <c r="I163" s="35"/>
      <c r="J163" s="35"/>
      <c r="K163" s="35"/>
      <c r="L163" s="35"/>
    </row>
    <row r="164" spans="2:12">
      <c r="B164" s="38"/>
      <c r="C164" s="57"/>
      <c r="D164" s="55"/>
      <c r="E164" s="55"/>
      <c r="F164" s="55"/>
      <c r="G164" s="35"/>
      <c r="H164" s="35"/>
      <c r="I164" s="35"/>
      <c r="J164" s="35"/>
      <c r="K164" s="35"/>
      <c r="L164" s="35"/>
    </row>
    <row r="165" spans="2:12">
      <c r="B165" s="38"/>
      <c r="C165" s="57"/>
      <c r="D165" s="55"/>
      <c r="E165" s="55"/>
      <c r="F165" s="55"/>
      <c r="G165" s="35"/>
      <c r="H165" s="35"/>
      <c r="I165" s="35"/>
      <c r="J165" s="35"/>
      <c r="K165" s="35"/>
      <c r="L165" s="35"/>
    </row>
    <row r="166" spans="2:12">
      <c r="B166" s="38"/>
      <c r="C166" s="57"/>
      <c r="D166" s="55"/>
      <c r="E166" s="55"/>
      <c r="F166" s="55"/>
      <c r="G166" s="35"/>
      <c r="H166" s="35"/>
      <c r="I166" s="35"/>
      <c r="J166" s="35"/>
      <c r="K166" s="35"/>
      <c r="L166" s="35"/>
    </row>
    <row r="167" spans="2:12">
      <c r="B167" s="38"/>
      <c r="C167" s="57"/>
      <c r="D167" s="55"/>
      <c r="E167" s="55"/>
      <c r="F167" s="55"/>
      <c r="G167" s="35"/>
      <c r="H167" s="35"/>
      <c r="I167" s="35"/>
      <c r="J167" s="35"/>
      <c r="K167" s="35"/>
      <c r="L167" s="35"/>
    </row>
    <row r="168" spans="2:12">
      <c r="B168" s="38"/>
      <c r="C168" s="54"/>
      <c r="D168" s="42"/>
      <c r="E168" s="42"/>
      <c r="F168" s="42"/>
      <c r="G168" s="35"/>
      <c r="H168" s="35"/>
      <c r="I168" s="35"/>
      <c r="J168" s="35"/>
      <c r="K168" s="35"/>
      <c r="L168" s="35"/>
    </row>
    <row r="169" spans="2:12">
      <c r="B169" s="38"/>
      <c r="C169" s="54"/>
      <c r="D169" s="42"/>
      <c r="E169" s="42"/>
      <c r="F169" s="42"/>
      <c r="G169" s="35"/>
      <c r="H169" s="35"/>
      <c r="I169" s="35"/>
      <c r="J169" s="35"/>
      <c r="K169" s="35"/>
      <c r="L169" s="35"/>
    </row>
    <row r="170" spans="2:12">
      <c r="B170" s="38"/>
      <c r="C170" s="54"/>
      <c r="D170" s="42"/>
      <c r="E170" s="42"/>
      <c r="F170" s="42"/>
      <c r="G170" s="35"/>
      <c r="H170" s="35"/>
      <c r="I170" s="35"/>
      <c r="J170" s="35"/>
      <c r="K170" s="35"/>
      <c r="L170" s="35"/>
    </row>
    <row r="171" spans="2:12">
      <c r="B171" s="38"/>
      <c r="C171" s="54"/>
      <c r="D171" s="42"/>
      <c r="E171" s="42"/>
      <c r="F171" s="42"/>
      <c r="G171" s="35"/>
      <c r="H171" s="35"/>
      <c r="I171" s="35"/>
      <c r="J171" s="35"/>
      <c r="K171" s="35"/>
      <c r="L171" s="35"/>
    </row>
    <row r="172" spans="2:12">
      <c r="B172" s="38"/>
      <c r="C172" s="54"/>
      <c r="D172" s="42"/>
      <c r="E172" s="42"/>
      <c r="F172" s="42"/>
      <c r="G172" s="35"/>
      <c r="H172" s="35"/>
      <c r="I172" s="35"/>
      <c r="J172" s="35"/>
      <c r="K172" s="35"/>
      <c r="L172" s="35"/>
    </row>
    <row r="173" spans="2:12">
      <c r="B173" s="38"/>
      <c r="C173" s="54"/>
      <c r="D173" s="42"/>
      <c r="E173" s="42"/>
      <c r="F173" s="42"/>
      <c r="G173" s="42"/>
      <c r="H173" s="42"/>
      <c r="I173" s="42"/>
      <c r="J173" s="42"/>
      <c r="K173" s="42"/>
      <c r="L173" s="42"/>
    </row>
    <row r="174" spans="2:12">
      <c r="B174" s="38"/>
      <c r="C174" s="54"/>
      <c r="D174" s="42"/>
      <c r="E174" s="42"/>
      <c r="F174" s="42"/>
      <c r="G174" s="42"/>
      <c r="H174" s="42"/>
      <c r="I174" s="42"/>
      <c r="J174" s="42"/>
      <c r="K174" s="42"/>
      <c r="L174" s="42"/>
    </row>
    <row r="175" spans="2:12">
      <c r="B175" s="38"/>
      <c r="C175" s="54"/>
      <c r="D175" s="42"/>
      <c r="E175" s="42"/>
      <c r="F175" s="42"/>
      <c r="G175" s="42"/>
      <c r="H175" s="42"/>
      <c r="I175" s="42"/>
      <c r="J175" s="42"/>
      <c r="K175" s="42"/>
      <c r="L175" s="42"/>
    </row>
    <row r="176" spans="2:12">
      <c r="B176" s="38"/>
      <c r="C176" s="54"/>
      <c r="D176" s="42"/>
      <c r="E176" s="42"/>
      <c r="F176" s="42"/>
      <c r="G176" s="42"/>
      <c r="H176" s="42"/>
      <c r="I176" s="42"/>
      <c r="J176" s="42"/>
      <c r="K176" s="42"/>
      <c r="L176" s="42"/>
    </row>
    <row r="177" spans="2:12">
      <c r="B177" s="38"/>
      <c r="C177" s="54"/>
      <c r="D177" s="42"/>
      <c r="E177" s="42"/>
      <c r="F177" s="42"/>
      <c r="G177" s="42"/>
      <c r="H177" s="42"/>
      <c r="I177" s="42"/>
      <c r="J177" s="42"/>
      <c r="K177" s="42"/>
      <c r="L177" s="42"/>
    </row>
    <row r="178" spans="2:12">
      <c r="B178" s="38"/>
      <c r="C178" s="54"/>
      <c r="D178" s="42"/>
      <c r="E178" s="42"/>
      <c r="F178" s="42"/>
      <c r="G178" s="42"/>
      <c r="H178" s="42"/>
      <c r="I178" s="42"/>
      <c r="J178" s="42"/>
      <c r="K178" s="42"/>
      <c r="L178" s="42"/>
    </row>
    <row r="179" spans="2:12">
      <c r="B179" s="38"/>
      <c r="C179" s="54"/>
      <c r="D179" s="42"/>
      <c r="E179" s="42"/>
      <c r="F179" s="42"/>
      <c r="G179" s="42"/>
      <c r="H179" s="42"/>
      <c r="I179" s="42"/>
      <c r="J179" s="42"/>
      <c r="K179" s="42"/>
      <c r="L179" s="42"/>
    </row>
    <row r="180" spans="2:12">
      <c r="B180" s="38"/>
      <c r="C180" s="54"/>
      <c r="D180" s="42"/>
      <c r="E180" s="42"/>
      <c r="F180" s="42"/>
      <c r="G180" s="42"/>
      <c r="H180" s="42"/>
      <c r="I180" s="42"/>
      <c r="J180" s="42"/>
      <c r="K180" s="42"/>
      <c r="L180" s="42"/>
    </row>
    <row r="181" spans="2:12">
      <c r="B181" s="38"/>
      <c r="C181" s="54"/>
      <c r="D181" s="42"/>
      <c r="E181" s="42"/>
      <c r="F181" s="42"/>
      <c r="G181" s="42"/>
      <c r="H181" s="42"/>
      <c r="I181" s="42"/>
      <c r="J181" s="42"/>
      <c r="K181" s="42"/>
      <c r="L181" s="42"/>
    </row>
    <row r="182" spans="2:12">
      <c r="B182" s="38"/>
      <c r="C182" s="54"/>
      <c r="D182" s="42"/>
      <c r="E182" s="42"/>
      <c r="F182" s="42"/>
      <c r="G182" s="42"/>
      <c r="H182" s="42"/>
      <c r="I182" s="42"/>
      <c r="J182" s="42"/>
      <c r="K182" s="42"/>
      <c r="L182" s="42"/>
    </row>
    <row r="183" spans="2:12">
      <c r="B183" s="51"/>
      <c r="C183" s="60"/>
      <c r="D183" s="35"/>
      <c r="E183" s="35"/>
      <c r="F183" s="35"/>
      <c r="G183" s="35"/>
      <c r="H183" s="35"/>
      <c r="I183" s="35"/>
      <c r="J183" s="35"/>
      <c r="K183" s="35"/>
      <c r="L183" s="35"/>
    </row>
    <row r="184" spans="2:12">
      <c r="B184" s="51"/>
      <c r="C184" s="60"/>
      <c r="D184" s="35"/>
      <c r="E184" s="35"/>
      <c r="F184" s="35"/>
      <c r="G184" s="35"/>
      <c r="H184" s="35"/>
      <c r="I184" s="35"/>
      <c r="J184" s="35"/>
      <c r="K184" s="35"/>
      <c r="L184" s="35"/>
    </row>
    <row r="185" spans="2:12">
      <c r="B185" s="51"/>
      <c r="C185" s="60"/>
      <c r="D185" s="35"/>
      <c r="E185" s="35"/>
      <c r="F185" s="35"/>
      <c r="G185" s="35"/>
      <c r="H185" s="35"/>
      <c r="I185" s="35"/>
      <c r="J185" s="35"/>
      <c r="K185" s="35"/>
      <c r="L185" s="35"/>
    </row>
    <row r="186" spans="2:12">
      <c r="B186" s="51"/>
      <c r="C186" s="60"/>
      <c r="D186" s="35"/>
      <c r="E186" s="35"/>
      <c r="F186" s="35"/>
      <c r="G186" s="35"/>
      <c r="H186" s="35"/>
      <c r="I186" s="35"/>
      <c r="J186" s="35"/>
      <c r="K186" s="35"/>
      <c r="L186" s="35"/>
    </row>
  </sheetData>
  <mergeCells count="15">
    <mergeCell ref="C70:F70"/>
    <mergeCell ref="D4:I4"/>
    <mergeCell ref="D5:I5"/>
    <mergeCell ref="C66:F66"/>
    <mergeCell ref="C68:F68"/>
    <mergeCell ref="C69:F69"/>
    <mergeCell ref="C77:F77"/>
    <mergeCell ref="C78:F78"/>
    <mergeCell ref="A85:I85"/>
    <mergeCell ref="C71:F71"/>
    <mergeCell ref="C72:F72"/>
    <mergeCell ref="C73:F73"/>
    <mergeCell ref="C74:F74"/>
    <mergeCell ref="C75:F75"/>
    <mergeCell ref="C76:F76"/>
  </mergeCells>
  <phoneticPr fontId="0" type="noConversion"/>
  <printOptions horizontalCentered="1"/>
  <pageMargins left="0.45" right="0.45" top="0.75" bottom="0.25" header="0.3" footer="0.25"/>
  <pageSetup scale="40" orientation="landscape" r:id="rId1"/>
  <headerFooter>
    <oddFooter>&amp;R&amp;A</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L72"/>
  <sheetViews>
    <sheetView topLeftCell="B25" workbookViewId="0">
      <selection activeCell="B1" sqref="B1"/>
    </sheetView>
  </sheetViews>
  <sheetFormatPr defaultRowHeight="15"/>
  <cols>
    <col min="1" max="1" width="4.28515625" style="15" customWidth="1"/>
    <col min="2" max="2" width="159.28515625" style="4" customWidth="1"/>
    <col min="3" max="3" width="11.5703125" style="4" customWidth="1"/>
    <col min="4" max="4" width="11" style="4" customWidth="1"/>
    <col min="5" max="5" width="11.140625" style="4" customWidth="1"/>
    <col min="6" max="6" width="10.7109375" style="4" customWidth="1"/>
    <col min="7" max="7" width="10" style="4" customWidth="1"/>
    <col min="8" max="8" width="11.85546875" style="4" customWidth="1"/>
    <col min="9" max="9" width="10.7109375" style="4" customWidth="1"/>
    <col min="10" max="12" width="10.7109375" style="4" bestFit="1" customWidth="1"/>
  </cols>
  <sheetData>
    <row r="1" spans="1:12" ht="15.75">
      <c r="A1" s="1" t="str">
        <f ca="1">"FDIC 'Risk Weighted Assets(A)'!B6DFAST Y14A - Basel III &amp; Dodd-Frank Schedule:"&amp;" "&amp;'Basel III Cover Sheet'!$D$12&amp;" ("&amp;'Basel III Cover Sheet'!$B$23&amp; " Scenario)"</f>
        <v>FDIC 'Risk Weighted Assets(A)'!B6DFAST Y14A - Basel III &amp; Dodd-Frank Schedule: XYZ (Baseline Scenario)</v>
      </c>
      <c r="B1" s="4" t="str">
        <f ca="1">"FDIC DFAST Y14A - Basel III &amp; Dodd-Frank Schedule:"&amp;" "&amp;'Basel III Cover Sheet'!$D$12&amp;" ("&amp;'Basel III Cover Sheet'!$B$23&amp; " Scenario)"</f>
        <v>FDIC DFAST Y14A - Basel III &amp; Dodd-Frank Schedule: XYZ (Baseline Scenario)</v>
      </c>
    </row>
    <row r="2" spans="1:12" ht="15.75">
      <c r="A2" s="8"/>
      <c r="B2" s="6" t="s">
        <v>110</v>
      </c>
      <c r="C2" s="7"/>
      <c r="D2" s="7"/>
      <c r="E2" s="7"/>
      <c r="F2" s="7"/>
      <c r="G2" s="7"/>
      <c r="H2" s="7"/>
      <c r="I2" s="81"/>
      <c r="J2" s="8"/>
      <c r="K2" s="8"/>
      <c r="L2" s="8"/>
    </row>
    <row r="3" spans="1:12" ht="15.75">
      <c r="A3" s="8"/>
      <c r="B3" s="9" t="s">
        <v>2</v>
      </c>
      <c r="C3" s="10" t="s">
        <v>3</v>
      </c>
      <c r="D3" s="10" t="s">
        <v>4</v>
      </c>
      <c r="E3" s="10" t="s">
        <v>5</v>
      </c>
      <c r="F3" s="10" t="s">
        <v>6</v>
      </c>
      <c r="G3" s="10" t="s">
        <v>7</v>
      </c>
      <c r="H3" s="10" t="s">
        <v>8</v>
      </c>
      <c r="I3" s="9" t="s">
        <v>9</v>
      </c>
      <c r="J3" s="9" t="s">
        <v>10</v>
      </c>
      <c r="K3" s="9" t="s">
        <v>11</v>
      </c>
      <c r="L3" s="9" t="s">
        <v>191</v>
      </c>
    </row>
    <row r="4" spans="1:12">
      <c r="C4" s="11" t="s">
        <v>12</v>
      </c>
      <c r="D4" s="209" t="s">
        <v>12</v>
      </c>
      <c r="E4" s="209"/>
      <c r="F4" s="209"/>
      <c r="G4" s="209"/>
      <c r="H4" s="209"/>
      <c r="I4" s="210"/>
      <c r="J4" s="15"/>
    </row>
    <row r="5" spans="1:12">
      <c r="C5" s="12" t="s">
        <v>13</v>
      </c>
      <c r="D5" s="210" t="s">
        <v>14</v>
      </c>
      <c r="E5" s="210"/>
      <c r="F5" s="210"/>
      <c r="G5" s="210"/>
      <c r="H5" s="210"/>
      <c r="I5" s="210"/>
      <c r="J5" s="15"/>
    </row>
    <row r="6" spans="1:12">
      <c r="C6" s="13" t="str">
        <f ca="1">"Q3 "&amp;'Basel III Cover Sheet'!$D16</f>
        <v>Q3 2012</v>
      </c>
      <c r="D6" s="13" t="str">
        <f ca="1">"Q4 "&amp;'Basel III Cover Sheet'!$D16</f>
        <v>Q4 2012</v>
      </c>
      <c r="E6" s="13" t="str">
        <f ca="1">"Q1 "&amp;'Basel III Cover Sheet'!$D17</f>
        <v>Q1 2013</v>
      </c>
      <c r="F6" s="13" t="str">
        <f ca="1">"Q2 "&amp;'Basel III Cover Sheet'!$D17</f>
        <v>Q2 2013</v>
      </c>
      <c r="G6" s="13" t="str">
        <f ca="1">"Q3 "&amp;'Basel III Cover Sheet'!$D17</f>
        <v>Q3 2013</v>
      </c>
      <c r="H6" s="13" t="str">
        <f ca="1">"Q4 "&amp;'Basel III Cover Sheet'!$D17</f>
        <v>Q4 2013</v>
      </c>
      <c r="I6" s="13" t="str">
        <f ca="1">"Q1 "&amp;'Basel III Cover Sheet'!$D18</f>
        <v>Q1 2014</v>
      </c>
      <c r="J6" s="13" t="str">
        <f ca="1">"Q2 "&amp;'Basel III Cover Sheet'!$D18</f>
        <v>Q2 2014</v>
      </c>
      <c r="K6" s="13" t="str">
        <f ca="1">"Q3 "&amp;'Basel III Cover Sheet'!$D18</f>
        <v>Q3 2014</v>
      </c>
      <c r="L6" s="13" t="str">
        <f ca="1">"Q4 "&amp;'Basel III Cover Sheet'!$D18</f>
        <v>Q4 2014</v>
      </c>
    </row>
    <row r="7" spans="1:12" ht="18">
      <c r="B7" s="82" t="s">
        <v>111</v>
      </c>
      <c r="C7" s="83"/>
      <c r="J7" s="15"/>
    </row>
    <row r="8" spans="1:12">
      <c r="A8" s="15">
        <v>1</v>
      </c>
      <c r="B8" s="24" t="s">
        <v>112</v>
      </c>
      <c r="C8" s="17"/>
      <c r="D8" s="17"/>
      <c r="E8" s="17"/>
      <c r="F8" s="17"/>
      <c r="G8" s="17"/>
      <c r="H8" s="17"/>
      <c r="I8" s="17"/>
      <c r="J8" s="17"/>
      <c r="K8" s="17"/>
      <c r="L8" s="17"/>
    </row>
    <row r="9" spans="1:12">
      <c r="A9" s="15">
        <f>1+A8</f>
        <v>2</v>
      </c>
      <c r="B9" s="84" t="s">
        <v>113</v>
      </c>
      <c r="C9" s="19"/>
      <c r="D9" s="19"/>
      <c r="E9" s="19"/>
      <c r="F9" s="19"/>
      <c r="G9" s="19"/>
      <c r="H9" s="19"/>
      <c r="I9" s="19"/>
      <c r="J9" s="19"/>
      <c r="K9" s="19"/>
      <c r="L9" s="19"/>
    </row>
    <row r="10" spans="1:12">
      <c r="A10" s="15">
        <f>1+A9</f>
        <v>3</v>
      </c>
      <c r="B10" s="85" t="s">
        <v>114</v>
      </c>
      <c r="C10" s="30" t="str">
        <f t="shared" ref="C10:L10" si="0">IF(AND(ISNUMBER(C8),ISNUMBER(C9)),MAX(0,C8-C9),"")</f>
        <v/>
      </c>
      <c r="D10" s="30" t="str">
        <f t="shared" si="0"/>
        <v/>
      </c>
      <c r="E10" s="30" t="str">
        <f t="shared" si="0"/>
        <v/>
      </c>
      <c r="F10" s="30" t="str">
        <f t="shared" si="0"/>
        <v/>
      </c>
      <c r="G10" s="30" t="str">
        <f t="shared" si="0"/>
        <v/>
      </c>
      <c r="H10" s="30" t="str">
        <f t="shared" si="0"/>
        <v/>
      </c>
      <c r="I10" s="30" t="str">
        <f t="shared" si="0"/>
        <v/>
      </c>
      <c r="J10" s="30" t="str">
        <f t="shared" si="0"/>
        <v/>
      </c>
      <c r="K10" s="30" t="str">
        <f>IF(AND(ISNUMBER(K8),ISNUMBER(K9)),MAX(0,K8-K9),"")</f>
        <v/>
      </c>
      <c r="L10" s="30" t="str">
        <f t="shared" si="0"/>
        <v/>
      </c>
    </row>
    <row r="11" spans="1:12">
      <c r="A11" s="15">
        <f>1+A10</f>
        <v>4</v>
      </c>
      <c r="B11" s="24" t="s">
        <v>115</v>
      </c>
      <c r="C11" s="30" t="str">
        <f>IF(ISNUMBER('[1]Capital Composition'!C34),MAX('[1]Capital Composition'!C34,0),"")</f>
        <v/>
      </c>
      <c r="D11" s="30" t="str">
        <f>IF(ISNUMBER('[1]Capital Composition'!D34),MAX('[1]Capital Composition'!D34,0),"")</f>
        <v/>
      </c>
      <c r="E11" s="30" t="str">
        <f>IF(ISNUMBER('[1]Capital Composition'!E34),MAX('[1]Capital Composition'!E34,0),"")</f>
        <v/>
      </c>
      <c r="F11" s="30" t="str">
        <f>IF(ISNUMBER('[1]Capital Composition'!F34),MAX('[1]Capital Composition'!F34,0),"")</f>
        <v/>
      </c>
      <c r="G11" s="30" t="str">
        <f>IF(ISNUMBER('[1]Capital Composition'!G34),MAX('[1]Capital Composition'!G34,0),"")</f>
        <v/>
      </c>
      <c r="H11" s="30" t="str">
        <f>IF(ISNUMBER('[1]Capital Composition'!H34),MAX('[1]Capital Composition'!H34,0),"")</f>
        <v/>
      </c>
      <c r="I11" s="30" t="str">
        <f>IF(ISNUMBER('[1]Capital Composition'!I34),MAX('[1]Capital Composition'!I34,0),"")</f>
        <v/>
      </c>
      <c r="J11" s="30" t="str">
        <f>IF(ISNUMBER('[1]Capital Composition'!J34),MAX('[1]Capital Composition'!J34,0),"")</f>
        <v/>
      </c>
      <c r="K11" s="30" t="str">
        <f>IF(ISNUMBER('[1]Capital Composition'!J34),MAX('[1]Capital Composition'!J34,0),"")</f>
        <v/>
      </c>
      <c r="L11" s="30" t="str">
        <f>IF(ISNUMBER('[1]Capital Composition'!K34),MAX('[1]Capital Composition'!K34,0),"")</f>
        <v/>
      </c>
    </row>
    <row r="12" spans="1:12">
      <c r="A12" s="15">
        <f>1+A11</f>
        <v>5</v>
      </c>
      <c r="B12" s="85" t="s">
        <v>116</v>
      </c>
      <c r="C12" s="30" t="str">
        <f t="shared" ref="C12:L12" si="1">IF(AND(ISNUMBER(C10),ISNUMBER(C11)),MAX(0,C10-0.1*C11),"")</f>
        <v/>
      </c>
      <c r="D12" s="30" t="str">
        <f t="shared" si="1"/>
        <v/>
      </c>
      <c r="E12" s="30" t="str">
        <f t="shared" si="1"/>
        <v/>
      </c>
      <c r="F12" s="30" t="str">
        <f t="shared" si="1"/>
        <v/>
      </c>
      <c r="G12" s="30" t="str">
        <f t="shared" si="1"/>
        <v/>
      </c>
      <c r="H12" s="30" t="str">
        <f t="shared" si="1"/>
        <v/>
      </c>
      <c r="I12" s="30" t="str">
        <f t="shared" si="1"/>
        <v/>
      </c>
      <c r="J12" s="30" t="str">
        <f t="shared" si="1"/>
        <v/>
      </c>
      <c r="K12" s="30" t="str">
        <f>IF(AND(ISNUMBER(K10),ISNUMBER(K11)),MAX(0,K10-0.1*K11),"")</f>
        <v/>
      </c>
      <c r="L12" s="30" t="str">
        <f t="shared" si="1"/>
        <v/>
      </c>
    </row>
    <row r="13" spans="1:12">
      <c r="B13" s="86"/>
      <c r="C13" s="87"/>
      <c r="J13" s="15"/>
    </row>
    <row r="14" spans="1:12" ht="15.75">
      <c r="B14" s="88" t="s">
        <v>117</v>
      </c>
      <c r="C14" s="88"/>
      <c r="J14" s="15"/>
    </row>
    <row r="15" spans="1:12">
      <c r="A15" s="15">
        <f>+A12+1</f>
        <v>6</v>
      </c>
      <c r="B15" s="24" t="s">
        <v>118</v>
      </c>
      <c r="C15" s="17"/>
      <c r="D15" s="89"/>
      <c r="E15" s="89"/>
      <c r="F15" s="89"/>
      <c r="G15" s="89"/>
      <c r="H15" s="89"/>
      <c r="I15" s="89"/>
      <c r="J15" s="89"/>
      <c r="K15" s="89"/>
      <c r="L15" s="89"/>
    </row>
    <row r="16" spans="1:12">
      <c r="A16" s="15">
        <f>1+A15</f>
        <v>7</v>
      </c>
      <c r="B16" s="24" t="s">
        <v>119</v>
      </c>
      <c r="C16" s="19"/>
      <c r="D16" s="90"/>
      <c r="E16" s="90"/>
      <c r="F16" s="90"/>
      <c r="G16" s="90"/>
      <c r="H16" s="90"/>
      <c r="I16" s="90"/>
      <c r="J16" s="90"/>
      <c r="K16" s="90"/>
      <c r="L16" s="90"/>
    </row>
    <row r="17" spans="1:12">
      <c r="A17" s="15">
        <f>1+A16</f>
        <v>8</v>
      </c>
      <c r="B17" s="85" t="s">
        <v>120</v>
      </c>
      <c r="C17" s="30" t="str">
        <f t="shared" ref="C17:L17" si="2">IF(AND(ISNUMBER(C15),ISNUMBER(C16)),C15-C16,"")</f>
        <v/>
      </c>
      <c r="D17" s="30" t="str">
        <f t="shared" si="2"/>
        <v/>
      </c>
      <c r="E17" s="30" t="str">
        <f t="shared" si="2"/>
        <v/>
      </c>
      <c r="F17" s="30" t="str">
        <f t="shared" si="2"/>
        <v/>
      </c>
      <c r="G17" s="30" t="str">
        <f t="shared" si="2"/>
        <v/>
      </c>
      <c r="H17" s="30" t="str">
        <f t="shared" si="2"/>
        <v/>
      </c>
      <c r="I17" s="30" t="str">
        <f t="shared" si="2"/>
        <v/>
      </c>
      <c r="J17" s="30" t="str">
        <f t="shared" si="2"/>
        <v/>
      </c>
      <c r="K17" s="30" t="str">
        <f>IF(AND(ISNUMBER(K15),ISNUMBER(K16)),K15-K16,"")</f>
        <v/>
      </c>
      <c r="L17" s="30" t="str">
        <f t="shared" si="2"/>
        <v/>
      </c>
    </row>
    <row r="18" spans="1:12">
      <c r="A18" s="15">
        <f>1+A17</f>
        <v>9</v>
      </c>
      <c r="B18" s="24" t="s">
        <v>121</v>
      </c>
      <c r="C18" s="30" t="str">
        <f>IF(ISNUMBER('[1]Capital Composition'!C34),MAX('[1]Capital Composition'!C34,0),"")</f>
        <v/>
      </c>
      <c r="D18" s="30" t="str">
        <f>IF(ISNUMBER('[1]Capital Composition'!D34),MAX('[1]Capital Composition'!D34,0),"")</f>
        <v/>
      </c>
      <c r="E18" s="30" t="str">
        <f>IF(ISNUMBER('[1]Capital Composition'!E34),MAX('[1]Capital Composition'!E34,0),"")</f>
        <v/>
      </c>
      <c r="F18" s="30" t="str">
        <f>IF(ISNUMBER('[1]Capital Composition'!F34),MAX('[1]Capital Composition'!F34,0),"")</f>
        <v/>
      </c>
      <c r="G18" s="30" t="str">
        <f>IF(ISNUMBER('[1]Capital Composition'!G34),MAX('[1]Capital Composition'!G34,0),"")</f>
        <v/>
      </c>
      <c r="H18" s="30" t="str">
        <f>IF(ISNUMBER('[1]Capital Composition'!H34),MAX('[1]Capital Composition'!H34,0),"")</f>
        <v/>
      </c>
      <c r="I18" s="30" t="str">
        <f>IF(ISNUMBER('[1]Capital Composition'!I34),MAX('[1]Capital Composition'!I34,0),"")</f>
        <v/>
      </c>
      <c r="J18" s="30" t="str">
        <f>IF(ISNUMBER('[1]Capital Composition'!J34),MAX('[1]Capital Composition'!J34,0),"")</f>
        <v/>
      </c>
      <c r="K18" s="30" t="str">
        <f>IF(ISNUMBER('[1]Capital Composition'!J34),MAX('[1]Capital Composition'!J34,0),"")</f>
        <v/>
      </c>
      <c r="L18" s="30" t="str">
        <f>IF(ISNUMBER('[1]Capital Composition'!K34),MAX('[1]Capital Composition'!K34,0),"")</f>
        <v/>
      </c>
    </row>
    <row r="19" spans="1:12">
      <c r="A19" s="15">
        <f>1+A18</f>
        <v>10</v>
      </c>
      <c r="B19" s="85" t="s">
        <v>116</v>
      </c>
      <c r="C19" s="30" t="str">
        <f t="shared" ref="C19:L19" si="3">IF(AND(ISNUMBER(C17),ISNUMBER(C18)),MAX(0,C17-0.1*C18),"")</f>
        <v/>
      </c>
      <c r="D19" s="30" t="str">
        <f t="shared" si="3"/>
        <v/>
      </c>
      <c r="E19" s="30" t="str">
        <f t="shared" si="3"/>
        <v/>
      </c>
      <c r="F19" s="30" t="str">
        <f t="shared" si="3"/>
        <v/>
      </c>
      <c r="G19" s="30" t="str">
        <f t="shared" si="3"/>
        <v/>
      </c>
      <c r="H19" s="30" t="str">
        <f t="shared" si="3"/>
        <v/>
      </c>
      <c r="I19" s="30" t="str">
        <f t="shared" si="3"/>
        <v/>
      </c>
      <c r="J19" s="30" t="str">
        <f t="shared" si="3"/>
        <v/>
      </c>
      <c r="K19" s="30" t="str">
        <f>IF(AND(ISNUMBER(K17),ISNUMBER(K18)),MAX(0,K17-0.1*K18),"")</f>
        <v/>
      </c>
      <c r="L19" s="30" t="str">
        <f t="shared" si="3"/>
        <v/>
      </c>
    </row>
    <row r="20" spans="1:12">
      <c r="B20" s="86"/>
      <c r="C20" s="87"/>
      <c r="J20" s="15"/>
    </row>
    <row r="21" spans="1:12" ht="15.75">
      <c r="B21" s="88" t="s">
        <v>122</v>
      </c>
      <c r="C21" s="88"/>
      <c r="J21" s="15"/>
    </row>
    <row r="22" spans="1:12">
      <c r="A22" s="15">
        <f>+A19+1</f>
        <v>11</v>
      </c>
      <c r="B22" s="24" t="s">
        <v>123</v>
      </c>
      <c r="C22" s="19"/>
      <c r="D22" s="90"/>
      <c r="E22" s="90"/>
      <c r="F22" s="90"/>
      <c r="G22" s="90"/>
      <c r="H22" s="90"/>
      <c r="I22" s="90"/>
      <c r="J22" s="90"/>
      <c r="K22" s="90"/>
      <c r="L22" s="90"/>
    </row>
    <row r="23" spans="1:12">
      <c r="A23" s="15">
        <f>1+A22</f>
        <v>12</v>
      </c>
      <c r="B23" s="24" t="s">
        <v>124</v>
      </c>
      <c r="C23" s="30" t="str">
        <f>IF(ISNUMBER('[1]Capital Composition'!C34),MAX('[1]Capital Composition'!C34,0),"")</f>
        <v/>
      </c>
      <c r="D23" s="30" t="str">
        <f>IF(ISNUMBER('[1]Capital Composition'!D34),MAX('[1]Capital Composition'!D34,0),"")</f>
        <v/>
      </c>
      <c r="E23" s="30" t="str">
        <f>IF(ISNUMBER('[1]Capital Composition'!E34),MAX('[1]Capital Composition'!E34,0),"")</f>
        <v/>
      </c>
      <c r="F23" s="30" t="str">
        <f>IF(ISNUMBER('[1]Capital Composition'!F34),MAX('[1]Capital Composition'!F34,0),"")</f>
        <v/>
      </c>
      <c r="G23" s="30" t="str">
        <f>IF(ISNUMBER('[1]Capital Composition'!G34),MAX('[1]Capital Composition'!G34,0),"")</f>
        <v/>
      </c>
      <c r="H23" s="30" t="str">
        <f>IF(ISNUMBER('[1]Capital Composition'!H34),MAX('[1]Capital Composition'!H34,0),"")</f>
        <v/>
      </c>
      <c r="I23" s="30" t="str">
        <f>IF(ISNUMBER('[1]Capital Composition'!I34),MAX('[1]Capital Composition'!I34,0),"")</f>
        <v/>
      </c>
      <c r="J23" s="30" t="str">
        <f>IF(ISNUMBER('[1]Capital Composition'!J34),MAX('[1]Capital Composition'!J34,0),"")</f>
        <v/>
      </c>
      <c r="K23" s="30" t="str">
        <f>IF(ISNUMBER('[1]Capital Composition'!J34),MAX('[1]Capital Composition'!J34,0),"")</f>
        <v/>
      </c>
      <c r="L23" s="30" t="str">
        <f>IF(ISNUMBER('[1]Capital Composition'!K34),MAX('[1]Capital Composition'!K34,0),"")</f>
        <v/>
      </c>
    </row>
    <row r="24" spans="1:12">
      <c r="A24" s="15">
        <f>1+A23</f>
        <v>13</v>
      </c>
      <c r="B24" s="85" t="s">
        <v>116</v>
      </c>
      <c r="C24" s="30" t="str">
        <f t="shared" ref="C24:L24" si="4">IF(AND(ISNUMBER(C22),ISNUMBER(C23)),MAX(0,C22-0.1*C23),"")</f>
        <v/>
      </c>
      <c r="D24" s="30" t="str">
        <f t="shared" si="4"/>
        <v/>
      </c>
      <c r="E24" s="30" t="str">
        <f t="shared" si="4"/>
        <v/>
      </c>
      <c r="F24" s="30" t="str">
        <f t="shared" si="4"/>
        <v/>
      </c>
      <c r="G24" s="30" t="str">
        <f t="shared" si="4"/>
        <v/>
      </c>
      <c r="H24" s="30" t="str">
        <f t="shared" si="4"/>
        <v/>
      </c>
      <c r="I24" s="30" t="str">
        <f t="shared" si="4"/>
        <v/>
      </c>
      <c r="J24" s="30" t="str">
        <f t="shared" si="4"/>
        <v/>
      </c>
      <c r="K24" s="30" t="str">
        <f>IF(AND(ISNUMBER(K22),ISNUMBER(K23)),MAX(0,K22-0.1*K23),"")</f>
        <v/>
      </c>
      <c r="L24" s="30" t="str">
        <f t="shared" si="4"/>
        <v/>
      </c>
    </row>
    <row r="25" spans="1:12">
      <c r="B25" s="86"/>
      <c r="C25" s="87"/>
      <c r="J25" s="15"/>
    </row>
    <row r="26" spans="1:12" ht="15.75">
      <c r="B26" s="88" t="s">
        <v>125</v>
      </c>
      <c r="C26" s="88"/>
      <c r="J26" s="15"/>
    </row>
    <row r="27" spans="1:12">
      <c r="A27" s="15">
        <f>+A24+1</f>
        <v>14</v>
      </c>
      <c r="B27" s="24" t="s">
        <v>126</v>
      </c>
      <c r="C27" s="30" t="str">
        <f t="shared" ref="C27:L27" si="5">IF(AND(ISNUMBER(C10),ISNUMBER(C12)),C10-C12,"")</f>
        <v/>
      </c>
      <c r="D27" s="30" t="str">
        <f t="shared" si="5"/>
        <v/>
      </c>
      <c r="E27" s="30" t="str">
        <f t="shared" si="5"/>
        <v/>
      </c>
      <c r="F27" s="30" t="str">
        <f t="shared" si="5"/>
        <v/>
      </c>
      <c r="G27" s="30" t="str">
        <f t="shared" si="5"/>
        <v/>
      </c>
      <c r="H27" s="30" t="str">
        <f t="shared" si="5"/>
        <v/>
      </c>
      <c r="I27" s="30" t="str">
        <f t="shared" si="5"/>
        <v/>
      </c>
      <c r="J27" s="30" t="str">
        <f t="shared" si="5"/>
        <v/>
      </c>
      <c r="K27" s="30" t="str">
        <f>IF(AND(ISNUMBER(K10),ISNUMBER(K12)),K10-K12,"")</f>
        <v/>
      </c>
      <c r="L27" s="30" t="str">
        <f t="shared" si="5"/>
        <v/>
      </c>
    </row>
    <row r="28" spans="1:12">
      <c r="A28" s="15">
        <f>1+A27</f>
        <v>15</v>
      </c>
      <c r="B28" s="24" t="s">
        <v>127</v>
      </c>
      <c r="C28" s="30" t="str">
        <f t="shared" ref="C28:L28" si="6">IF(AND(ISNUMBER(C17),ISNUMBER(C19)),C17-C19,"")</f>
        <v/>
      </c>
      <c r="D28" s="30" t="str">
        <f t="shared" si="6"/>
        <v/>
      </c>
      <c r="E28" s="30" t="str">
        <f t="shared" si="6"/>
        <v/>
      </c>
      <c r="F28" s="30" t="str">
        <f t="shared" si="6"/>
        <v/>
      </c>
      <c r="G28" s="30" t="str">
        <f t="shared" si="6"/>
        <v/>
      </c>
      <c r="H28" s="30" t="str">
        <f t="shared" si="6"/>
        <v/>
      </c>
      <c r="I28" s="30" t="str">
        <f t="shared" si="6"/>
        <v/>
      </c>
      <c r="J28" s="30" t="str">
        <f t="shared" si="6"/>
        <v/>
      </c>
      <c r="K28" s="30" t="str">
        <f>IF(AND(ISNUMBER(K17),ISNUMBER(K19)),K17-K19,"")</f>
        <v/>
      </c>
      <c r="L28" s="30" t="str">
        <f t="shared" si="6"/>
        <v/>
      </c>
    </row>
    <row r="29" spans="1:12">
      <c r="A29" s="15">
        <f>1+A28</f>
        <v>16</v>
      </c>
      <c r="B29" s="24" t="s">
        <v>128</v>
      </c>
      <c r="C29" s="30" t="str">
        <f t="shared" ref="C29:L29" si="7">IF(AND(ISNUMBER(C22),ISNUMBER(C24)),C22-C24,"")</f>
        <v/>
      </c>
      <c r="D29" s="30" t="str">
        <f t="shared" si="7"/>
        <v/>
      </c>
      <c r="E29" s="30" t="str">
        <f t="shared" si="7"/>
        <v/>
      </c>
      <c r="F29" s="30" t="str">
        <f t="shared" si="7"/>
        <v/>
      </c>
      <c r="G29" s="30" t="str">
        <f t="shared" si="7"/>
        <v/>
      </c>
      <c r="H29" s="30" t="str">
        <f t="shared" si="7"/>
        <v/>
      </c>
      <c r="I29" s="30" t="str">
        <f t="shared" si="7"/>
        <v/>
      </c>
      <c r="J29" s="30" t="str">
        <f t="shared" si="7"/>
        <v/>
      </c>
      <c r="K29" s="30" t="str">
        <f>IF(AND(ISNUMBER(K22),ISNUMBER(K24)),K22-K24,"")</f>
        <v/>
      </c>
      <c r="L29" s="30" t="str">
        <f t="shared" si="7"/>
        <v/>
      </c>
    </row>
    <row r="30" spans="1:12">
      <c r="A30" s="15">
        <f>1+A29</f>
        <v>17</v>
      </c>
      <c r="B30" s="26" t="s">
        <v>129</v>
      </c>
      <c r="C30" s="30" t="str">
        <f t="shared" ref="C30:L30" si="8">IF(AND(ISNUMBER(C27),ISNUMBER(C28),ISNUMBER(C29)),SUM(C27:C29),"")</f>
        <v/>
      </c>
      <c r="D30" s="30" t="str">
        <f t="shared" si="8"/>
        <v/>
      </c>
      <c r="E30" s="30" t="str">
        <f t="shared" si="8"/>
        <v/>
      </c>
      <c r="F30" s="30" t="str">
        <f t="shared" si="8"/>
        <v/>
      </c>
      <c r="G30" s="30" t="str">
        <f t="shared" si="8"/>
        <v/>
      </c>
      <c r="H30" s="30" t="str">
        <f t="shared" si="8"/>
        <v/>
      </c>
      <c r="I30" s="30" t="str">
        <f t="shared" si="8"/>
        <v/>
      </c>
      <c r="J30" s="30" t="str">
        <f t="shared" si="8"/>
        <v/>
      </c>
      <c r="K30" s="30" t="str">
        <f>IF(AND(ISNUMBER(K27),ISNUMBER(K28),ISNUMBER(K29)),SUM(K27:K29),"")</f>
        <v/>
      </c>
      <c r="L30" s="30" t="str">
        <f t="shared" si="8"/>
        <v/>
      </c>
    </row>
    <row r="31" spans="1:12">
      <c r="B31" s="26"/>
      <c r="C31" s="87"/>
      <c r="D31" s="15"/>
      <c r="E31" s="15"/>
      <c r="F31" s="15"/>
      <c r="G31" s="15"/>
      <c r="H31" s="15"/>
      <c r="I31" s="15"/>
      <c r="J31" s="87"/>
    </row>
    <row r="32" spans="1:12">
      <c r="A32" s="15">
        <f>1+A30</f>
        <v>18</v>
      </c>
      <c r="B32" s="26" t="s">
        <v>130</v>
      </c>
      <c r="C32" s="30" t="str">
        <f>IF(AND(ISNUMBER(C30),ISNUMBER('[1]Capital Composition'!C40)),MAX(0,(C30-0.15*'[1]Capital Composition'!C40)/0.85),"")</f>
        <v/>
      </c>
      <c r="D32" s="30" t="str">
        <f>IF(AND(ISNUMBER(D30),ISNUMBER('[1]Capital Composition'!D40)),MAX(0,(D30-0.15*'[1]Capital Composition'!D40)/0.85),"")</f>
        <v/>
      </c>
      <c r="E32" s="30" t="str">
        <f>IF(AND(ISNUMBER(E30),ISNUMBER('[1]Capital Composition'!E40)),MAX(0,(E30-0.15*'[1]Capital Composition'!E40)/0.85),"")</f>
        <v/>
      </c>
      <c r="F32" s="30" t="str">
        <f>IF(AND(ISNUMBER(F30),ISNUMBER('[1]Capital Composition'!F40)),MAX(0,(F30-0.15*'[1]Capital Composition'!F40)/0.85),"")</f>
        <v/>
      </c>
      <c r="G32" s="30" t="str">
        <f>IF(AND(ISNUMBER(G30),ISNUMBER('[1]Capital Composition'!G40)),MAX(0,(G30-0.15*'[1]Capital Composition'!G40)/0.85),"")</f>
        <v/>
      </c>
      <c r="H32" s="30" t="str">
        <f>IF(AND(ISNUMBER(H30),ISNUMBER('[1]Capital Composition'!H40)),MAX(0,(H30-0.15*'[1]Capital Composition'!H40)/0.85),"")</f>
        <v/>
      </c>
      <c r="I32" s="30" t="str">
        <f>IF(AND(ISNUMBER(I30),ISNUMBER('[1]Capital Composition'!I40)),MAX(0,(I30-0.15*'[1]Capital Composition'!I40)/0.85),"")</f>
        <v/>
      </c>
      <c r="J32" s="30" t="str">
        <f>IF(AND(ISNUMBER(J30),ISNUMBER('[1]Capital Composition'!J40)),MAX(0,(J30-0.15*'[1]Capital Composition'!J40)/0.85),"")</f>
        <v/>
      </c>
      <c r="K32" s="30" t="str">
        <f>IF(AND(ISNUMBER(K30),ISNUMBER('[1]Capital Composition'!J40)),MAX(0,(K30-0.15*'[1]Capital Composition'!J40)/0.85),"")</f>
        <v/>
      </c>
      <c r="L32" s="30" t="str">
        <f>IF(AND(ISNUMBER(L30),ISNUMBER('[1]Capital Composition'!K40)),MAX(0,(L30-0.15*'[1]Capital Composition'!K40)/0.85),"")</f>
        <v/>
      </c>
    </row>
    <row r="33" spans="1:12">
      <c r="B33" s="26"/>
      <c r="C33" s="91"/>
      <c r="D33" s="91"/>
      <c r="E33" s="91"/>
      <c r="F33" s="91"/>
      <c r="G33" s="91"/>
      <c r="H33" s="91"/>
      <c r="I33" s="91"/>
      <c r="J33" s="87"/>
    </row>
    <row r="34" spans="1:12">
      <c r="B34" s="52" t="s">
        <v>82</v>
      </c>
      <c r="C34" s="91"/>
      <c r="D34" s="91"/>
      <c r="E34" s="91"/>
      <c r="F34" s="91"/>
      <c r="G34" s="91"/>
      <c r="H34" s="91"/>
      <c r="I34" s="91"/>
      <c r="J34" s="87"/>
    </row>
    <row r="35" spans="1:12">
      <c r="A35" s="4">
        <v>19</v>
      </c>
      <c r="B35" s="92" t="s">
        <v>83</v>
      </c>
      <c r="C35" s="93" t="str">
        <f t="shared" ref="C35:L35" si="9">IF(C41=0,"Yes","No")</f>
        <v>No</v>
      </c>
      <c r="D35" s="93" t="str">
        <f t="shared" si="9"/>
        <v>No</v>
      </c>
      <c r="E35" s="93" t="str">
        <f t="shared" si="9"/>
        <v>No</v>
      </c>
      <c r="F35" s="93" t="str">
        <f t="shared" si="9"/>
        <v>No</v>
      </c>
      <c r="G35" s="93" t="str">
        <f t="shared" si="9"/>
        <v>No</v>
      </c>
      <c r="H35" s="93" t="str">
        <f t="shared" si="9"/>
        <v>No</v>
      </c>
      <c r="I35" s="93" t="str">
        <f t="shared" si="9"/>
        <v>No</v>
      </c>
      <c r="J35" s="93" t="str">
        <f t="shared" si="9"/>
        <v>No</v>
      </c>
      <c r="K35" s="93" t="str">
        <f>IF(K41=0,"Yes","No")</f>
        <v>No</v>
      </c>
      <c r="L35" s="93" t="str">
        <f t="shared" si="9"/>
        <v>No</v>
      </c>
    </row>
    <row r="37" spans="1:12">
      <c r="A37" s="53" t="s">
        <v>84</v>
      </c>
      <c r="B37" s="2"/>
      <c r="C37" s="3"/>
    </row>
    <row r="38" spans="1:12">
      <c r="A38" s="213" t="s">
        <v>131</v>
      </c>
      <c r="B38" s="213"/>
      <c r="C38" s="213"/>
      <c r="D38" s="213"/>
      <c r="E38" s="213"/>
      <c r="F38" s="213"/>
      <c r="G38" s="213"/>
      <c r="H38" s="213"/>
      <c r="I38" s="213"/>
      <c r="J38" s="213"/>
      <c r="K38" s="213"/>
      <c r="L38" s="213"/>
    </row>
    <row r="39" spans="1:12">
      <c r="A39" s="213" t="s">
        <v>132</v>
      </c>
      <c r="B39" s="213"/>
      <c r="C39" s="213"/>
      <c r="D39" s="213"/>
      <c r="E39" s="213"/>
      <c r="F39" s="213"/>
      <c r="G39" s="213"/>
      <c r="H39" s="213"/>
      <c r="I39" s="213"/>
      <c r="J39" s="213"/>
      <c r="K39" s="213"/>
      <c r="L39" s="213"/>
    </row>
    <row r="40" spans="1:12">
      <c r="A40" s="94"/>
      <c r="B40" s="95"/>
      <c r="C40" s="60"/>
      <c r="D40" s="35"/>
      <c r="E40" s="35"/>
      <c r="F40" s="35"/>
      <c r="G40" s="35"/>
      <c r="H40" s="35"/>
      <c r="I40" s="35"/>
      <c r="J40" s="35"/>
      <c r="K40" s="35"/>
      <c r="L40" s="35"/>
    </row>
    <row r="41" spans="1:12">
      <c r="A41" s="96"/>
      <c r="B41" s="35"/>
      <c r="C41" s="97">
        <f t="shared" ref="C41:L41" si="10">SUM(C43:C67)</f>
        <v>5</v>
      </c>
      <c r="D41" s="97">
        <f t="shared" si="10"/>
        <v>5</v>
      </c>
      <c r="E41" s="97">
        <f t="shared" si="10"/>
        <v>5</v>
      </c>
      <c r="F41" s="97">
        <f t="shared" si="10"/>
        <v>5</v>
      </c>
      <c r="G41" s="97">
        <f t="shared" si="10"/>
        <v>5</v>
      </c>
      <c r="H41" s="97">
        <f t="shared" si="10"/>
        <v>5</v>
      </c>
      <c r="I41" s="97">
        <f t="shared" si="10"/>
        <v>5</v>
      </c>
      <c r="J41" s="97">
        <f t="shared" si="10"/>
        <v>5</v>
      </c>
      <c r="K41" s="97">
        <f>SUM(K43:K67)</f>
        <v>5</v>
      </c>
      <c r="L41" s="97">
        <f t="shared" si="10"/>
        <v>5</v>
      </c>
    </row>
    <row r="42" spans="1:12">
      <c r="A42" s="96"/>
      <c r="B42" s="35"/>
      <c r="C42" s="55"/>
      <c r="D42" s="55"/>
      <c r="E42" s="55"/>
      <c r="F42" s="55"/>
      <c r="G42" s="55"/>
      <c r="H42" s="55"/>
      <c r="I42" s="55"/>
      <c r="J42" s="55"/>
      <c r="K42" s="55"/>
      <c r="L42" s="55"/>
    </row>
    <row r="43" spans="1:12">
      <c r="A43" s="96"/>
      <c r="B43" s="35"/>
      <c r="C43" s="55">
        <f>IF(ISNUMBER(C8),0,1)</f>
        <v>1</v>
      </c>
      <c r="D43" s="55">
        <f t="shared" ref="D43:L43" si="11">IF(ISNUMBER(D8),0,1)</f>
        <v>1</v>
      </c>
      <c r="E43" s="55">
        <f t="shared" si="11"/>
        <v>1</v>
      </c>
      <c r="F43" s="55">
        <f t="shared" si="11"/>
        <v>1</v>
      </c>
      <c r="G43" s="55">
        <f t="shared" si="11"/>
        <v>1</v>
      </c>
      <c r="H43" s="55">
        <f t="shared" si="11"/>
        <v>1</v>
      </c>
      <c r="I43" s="55">
        <f t="shared" si="11"/>
        <v>1</v>
      </c>
      <c r="J43" s="55">
        <f t="shared" si="11"/>
        <v>1</v>
      </c>
      <c r="K43" s="55">
        <f>IF(ISNUMBER(K8),0,1)</f>
        <v>1</v>
      </c>
      <c r="L43" s="55">
        <f t="shared" si="11"/>
        <v>1</v>
      </c>
    </row>
    <row r="44" spans="1:12">
      <c r="A44" s="96"/>
      <c r="B44" s="35"/>
      <c r="C44" s="55">
        <f t="shared" ref="C44:L44" si="12">IF(ISNUMBER(C9),0,1)</f>
        <v>1</v>
      </c>
      <c r="D44" s="55">
        <f t="shared" si="12"/>
        <v>1</v>
      </c>
      <c r="E44" s="55">
        <f t="shared" si="12"/>
        <v>1</v>
      </c>
      <c r="F44" s="55">
        <f t="shared" si="12"/>
        <v>1</v>
      </c>
      <c r="G44" s="55">
        <f t="shared" si="12"/>
        <v>1</v>
      </c>
      <c r="H44" s="55">
        <f t="shared" si="12"/>
        <v>1</v>
      </c>
      <c r="I44" s="55">
        <f t="shared" si="12"/>
        <v>1</v>
      </c>
      <c r="J44" s="55">
        <f t="shared" si="12"/>
        <v>1</v>
      </c>
      <c r="K44" s="55">
        <f>IF(ISNUMBER(K9),0,1)</f>
        <v>1</v>
      </c>
      <c r="L44" s="55">
        <f t="shared" si="12"/>
        <v>1</v>
      </c>
    </row>
    <row r="45" spans="1:12">
      <c r="A45" s="96"/>
      <c r="B45" s="35"/>
      <c r="C45" s="55"/>
      <c r="D45" s="55"/>
      <c r="E45" s="55"/>
      <c r="F45" s="55"/>
      <c r="G45" s="55"/>
      <c r="H45" s="55"/>
      <c r="I45" s="55"/>
      <c r="J45" s="55"/>
      <c r="K45" s="55"/>
      <c r="L45" s="55"/>
    </row>
    <row r="46" spans="1:12">
      <c r="A46" s="96"/>
      <c r="B46" s="35"/>
      <c r="C46" s="55"/>
      <c r="D46" s="55"/>
      <c r="E46" s="55"/>
      <c r="F46" s="55"/>
      <c r="G46" s="55"/>
      <c r="H46" s="55"/>
      <c r="I46" s="55"/>
      <c r="J46" s="55"/>
      <c r="K46" s="55"/>
      <c r="L46" s="55"/>
    </row>
    <row r="47" spans="1:12">
      <c r="A47" s="96"/>
      <c r="B47" s="35"/>
      <c r="C47" s="55"/>
      <c r="D47" s="55"/>
      <c r="E47" s="55"/>
      <c r="F47" s="55"/>
      <c r="G47" s="55"/>
      <c r="H47" s="55"/>
      <c r="I47" s="55"/>
      <c r="J47" s="55"/>
      <c r="K47" s="55"/>
      <c r="L47" s="55"/>
    </row>
    <row r="48" spans="1:12">
      <c r="A48" s="96"/>
      <c r="B48" s="35"/>
      <c r="C48" s="55"/>
      <c r="D48" s="55"/>
      <c r="E48" s="55"/>
      <c r="F48" s="55"/>
      <c r="G48" s="55"/>
      <c r="H48" s="55"/>
      <c r="I48" s="55"/>
      <c r="J48" s="55"/>
      <c r="K48" s="55"/>
      <c r="L48" s="55"/>
    </row>
    <row r="49" spans="1:12">
      <c r="A49" s="96"/>
      <c r="B49" s="35"/>
      <c r="C49" s="55"/>
      <c r="D49" s="55"/>
      <c r="E49" s="55"/>
      <c r="F49" s="55"/>
      <c r="G49" s="55"/>
      <c r="H49" s="55"/>
      <c r="I49" s="55"/>
      <c r="J49" s="55"/>
      <c r="K49" s="55"/>
      <c r="L49" s="55"/>
    </row>
    <row r="50" spans="1:12">
      <c r="A50" s="55"/>
      <c r="B50" s="35"/>
      <c r="C50" s="55">
        <f t="shared" ref="C50:L51" si="13">IF(ISNUMBER(C15),0,1)</f>
        <v>1</v>
      </c>
      <c r="D50" s="55">
        <f t="shared" si="13"/>
        <v>1</v>
      </c>
      <c r="E50" s="55">
        <f t="shared" si="13"/>
        <v>1</v>
      </c>
      <c r="F50" s="55">
        <f t="shared" si="13"/>
        <v>1</v>
      </c>
      <c r="G50" s="55">
        <f t="shared" si="13"/>
        <v>1</v>
      </c>
      <c r="H50" s="55">
        <f t="shared" si="13"/>
        <v>1</v>
      </c>
      <c r="I50" s="55">
        <f t="shared" si="13"/>
        <v>1</v>
      </c>
      <c r="J50" s="55">
        <f t="shared" si="13"/>
        <v>1</v>
      </c>
      <c r="K50" s="55">
        <f>IF(ISNUMBER(K15),0,1)</f>
        <v>1</v>
      </c>
      <c r="L50" s="55">
        <f t="shared" si="13"/>
        <v>1</v>
      </c>
    </row>
    <row r="51" spans="1:12">
      <c r="A51" s="55"/>
      <c r="B51" s="35"/>
      <c r="C51" s="55">
        <f t="shared" si="13"/>
        <v>1</v>
      </c>
      <c r="D51" s="55">
        <f t="shared" si="13"/>
        <v>1</v>
      </c>
      <c r="E51" s="55">
        <f t="shared" si="13"/>
        <v>1</v>
      </c>
      <c r="F51" s="55">
        <f t="shared" si="13"/>
        <v>1</v>
      </c>
      <c r="G51" s="55">
        <f t="shared" si="13"/>
        <v>1</v>
      </c>
      <c r="H51" s="55">
        <f t="shared" si="13"/>
        <v>1</v>
      </c>
      <c r="I51" s="55">
        <f t="shared" si="13"/>
        <v>1</v>
      </c>
      <c r="J51" s="55">
        <f t="shared" si="13"/>
        <v>1</v>
      </c>
      <c r="K51" s="55">
        <f>IF(ISNUMBER(K16),0,1)</f>
        <v>1</v>
      </c>
      <c r="L51" s="55">
        <f t="shared" si="13"/>
        <v>1</v>
      </c>
    </row>
    <row r="52" spans="1:12">
      <c r="A52" s="55"/>
      <c r="B52" s="35"/>
      <c r="C52" s="55"/>
      <c r="D52" s="55"/>
      <c r="E52" s="55"/>
      <c r="F52" s="55"/>
      <c r="G52" s="55"/>
      <c r="H52" s="55"/>
      <c r="I52" s="55"/>
      <c r="J52" s="55"/>
      <c r="K52" s="55"/>
      <c r="L52" s="55"/>
    </row>
    <row r="53" spans="1:12">
      <c r="A53" s="55"/>
      <c r="B53" s="35"/>
      <c r="C53" s="55"/>
      <c r="D53" s="55"/>
      <c r="E53" s="55"/>
      <c r="F53" s="55"/>
      <c r="G53" s="55"/>
      <c r="H53" s="55"/>
      <c r="I53" s="55"/>
      <c r="J53" s="55"/>
      <c r="K53" s="55"/>
      <c r="L53" s="55"/>
    </row>
    <row r="54" spans="1:12">
      <c r="A54" s="55"/>
      <c r="B54" s="35"/>
      <c r="C54" s="55"/>
      <c r="D54" s="55"/>
      <c r="E54" s="55"/>
      <c r="F54" s="55"/>
      <c r="G54" s="55"/>
      <c r="H54" s="55"/>
      <c r="I54" s="55"/>
      <c r="J54" s="55"/>
      <c r="K54" s="55"/>
      <c r="L54" s="55"/>
    </row>
    <row r="55" spans="1:12">
      <c r="A55" s="55"/>
      <c r="B55" s="35"/>
      <c r="C55" s="55"/>
      <c r="D55" s="55"/>
      <c r="E55" s="55"/>
      <c r="F55" s="55"/>
      <c r="G55" s="55"/>
      <c r="H55" s="55"/>
      <c r="I55" s="55"/>
      <c r="J55" s="55"/>
      <c r="K55" s="55"/>
      <c r="L55" s="55"/>
    </row>
    <row r="56" spans="1:12">
      <c r="A56" s="55"/>
      <c r="B56" s="35"/>
      <c r="C56" s="55"/>
      <c r="D56" s="55"/>
      <c r="E56" s="55"/>
      <c r="F56" s="55"/>
      <c r="G56" s="55"/>
      <c r="H56" s="55"/>
      <c r="I56" s="55"/>
      <c r="J56" s="55"/>
      <c r="K56" s="55"/>
      <c r="L56" s="55"/>
    </row>
    <row r="57" spans="1:12">
      <c r="A57" s="55"/>
      <c r="B57" s="35"/>
      <c r="C57" s="55">
        <f t="shared" ref="C57:L57" si="14">IF(ISNUMBER(C22),0,1)</f>
        <v>1</v>
      </c>
      <c r="D57" s="55">
        <f t="shared" si="14"/>
        <v>1</v>
      </c>
      <c r="E57" s="55">
        <f t="shared" si="14"/>
        <v>1</v>
      </c>
      <c r="F57" s="55">
        <f t="shared" si="14"/>
        <v>1</v>
      </c>
      <c r="G57" s="55">
        <f t="shared" si="14"/>
        <v>1</v>
      </c>
      <c r="H57" s="55">
        <f t="shared" si="14"/>
        <v>1</v>
      </c>
      <c r="I57" s="55">
        <f t="shared" si="14"/>
        <v>1</v>
      </c>
      <c r="J57" s="55">
        <f t="shared" si="14"/>
        <v>1</v>
      </c>
      <c r="K57" s="55">
        <f>IF(ISNUMBER(K22),0,1)</f>
        <v>1</v>
      </c>
      <c r="L57" s="55">
        <f t="shared" si="14"/>
        <v>1</v>
      </c>
    </row>
    <row r="58" spans="1:12">
      <c r="A58" s="55"/>
      <c r="B58" s="35"/>
      <c r="C58" s="55"/>
      <c r="D58" s="55"/>
      <c r="E58" s="55"/>
      <c r="F58" s="55"/>
      <c r="G58" s="55"/>
      <c r="H58" s="55"/>
      <c r="I58" s="55"/>
      <c r="J58" s="55"/>
      <c r="K58" s="55"/>
      <c r="L58" s="55"/>
    </row>
    <row r="59" spans="1:12">
      <c r="A59" s="55"/>
      <c r="B59" s="35"/>
      <c r="C59" s="55"/>
      <c r="D59" s="55"/>
      <c r="E59" s="55"/>
      <c r="F59" s="55"/>
      <c r="G59" s="55"/>
      <c r="H59" s="55"/>
      <c r="I59" s="55"/>
      <c r="J59" s="55"/>
      <c r="K59" s="55"/>
      <c r="L59" s="55"/>
    </row>
    <row r="60" spans="1:12">
      <c r="A60" s="55"/>
      <c r="B60" s="35"/>
      <c r="C60" s="35"/>
      <c r="D60" s="35"/>
      <c r="E60" s="35"/>
      <c r="F60" s="35"/>
      <c r="G60" s="35"/>
      <c r="H60" s="35"/>
      <c r="I60" s="35"/>
      <c r="J60" s="35"/>
      <c r="K60" s="35"/>
      <c r="L60" s="35"/>
    </row>
    <row r="61" spans="1:12">
      <c r="A61" s="55"/>
      <c r="B61" s="55"/>
      <c r="C61" s="55"/>
      <c r="D61" s="55"/>
      <c r="E61" s="55"/>
      <c r="F61" s="55"/>
      <c r="G61" s="55"/>
      <c r="H61" s="55"/>
      <c r="I61" s="55"/>
      <c r="J61" s="55"/>
      <c r="K61" s="55"/>
      <c r="L61" s="55"/>
    </row>
    <row r="62" spans="1:12">
      <c r="A62" s="55"/>
      <c r="B62" s="55"/>
      <c r="C62" s="55"/>
      <c r="D62" s="55"/>
      <c r="E62" s="55"/>
      <c r="F62" s="55"/>
      <c r="G62" s="55"/>
      <c r="H62" s="55"/>
      <c r="I62" s="55"/>
      <c r="J62" s="55"/>
      <c r="K62" s="55"/>
      <c r="L62" s="55"/>
    </row>
    <row r="63" spans="1:12">
      <c r="A63" s="55"/>
      <c r="B63" s="55"/>
      <c r="C63" s="55"/>
      <c r="D63" s="55"/>
      <c r="E63" s="55"/>
      <c r="F63" s="55"/>
      <c r="G63" s="55"/>
      <c r="H63" s="55"/>
      <c r="I63" s="55"/>
      <c r="J63" s="55"/>
      <c r="K63" s="55"/>
      <c r="L63" s="55"/>
    </row>
    <row r="64" spans="1:12">
      <c r="A64" s="55"/>
      <c r="B64" s="55"/>
      <c r="C64" s="55"/>
      <c r="D64" s="55"/>
      <c r="E64" s="55"/>
      <c r="F64" s="55"/>
      <c r="G64" s="55"/>
      <c r="H64" s="55"/>
      <c r="I64" s="55"/>
      <c r="J64" s="55"/>
      <c r="K64" s="55"/>
      <c r="L64" s="55"/>
    </row>
    <row r="65" spans="1:12">
      <c r="A65" s="55"/>
      <c r="B65" s="55"/>
      <c r="C65" s="55"/>
      <c r="D65" s="55"/>
      <c r="E65" s="55"/>
      <c r="F65" s="55"/>
      <c r="G65" s="55"/>
      <c r="H65" s="55"/>
      <c r="I65" s="55"/>
      <c r="J65" s="55"/>
      <c r="K65" s="55"/>
      <c r="L65" s="55"/>
    </row>
    <row r="66" spans="1:12">
      <c r="A66" s="55"/>
      <c r="B66" s="55"/>
      <c r="C66" s="55"/>
      <c r="D66" s="55"/>
      <c r="E66" s="55"/>
      <c r="F66" s="55"/>
      <c r="G66" s="55"/>
      <c r="H66" s="55"/>
      <c r="I66" s="55"/>
      <c r="J66" s="55"/>
      <c r="K66" s="55"/>
      <c r="L66" s="55"/>
    </row>
    <row r="67" spans="1:12">
      <c r="A67" s="55"/>
      <c r="B67" s="55"/>
      <c r="C67" s="55"/>
      <c r="D67" s="55"/>
      <c r="E67" s="55"/>
      <c r="F67" s="55"/>
      <c r="G67" s="55"/>
      <c r="H67" s="55"/>
      <c r="I67" s="55"/>
      <c r="J67" s="55"/>
      <c r="K67" s="55"/>
      <c r="L67" s="55"/>
    </row>
    <row r="68" spans="1:12">
      <c r="A68" s="96"/>
      <c r="B68" s="55"/>
      <c r="C68" s="55"/>
      <c r="D68" s="55"/>
      <c r="E68" s="55"/>
      <c r="F68" s="55"/>
      <c r="G68" s="55"/>
      <c r="H68" s="55"/>
      <c r="I68" s="55"/>
      <c r="J68" s="55"/>
      <c r="K68" s="55"/>
      <c r="L68" s="55"/>
    </row>
    <row r="69" spans="1:12">
      <c r="A69" s="96"/>
      <c r="B69" s="55"/>
      <c r="C69" s="55"/>
      <c r="D69" s="55"/>
      <c r="E69" s="55"/>
      <c r="F69" s="55"/>
      <c r="G69" s="55"/>
      <c r="H69" s="55"/>
      <c r="I69" s="55"/>
      <c r="J69" s="55"/>
      <c r="K69" s="55"/>
      <c r="L69" s="55"/>
    </row>
    <row r="70" spans="1:12">
      <c r="A70" s="96"/>
      <c r="B70" s="55"/>
      <c r="C70" s="55"/>
      <c r="D70" s="55"/>
      <c r="E70" s="55"/>
      <c r="F70" s="55"/>
      <c r="G70" s="55"/>
      <c r="H70" s="55"/>
      <c r="I70" s="55"/>
      <c r="J70" s="55"/>
      <c r="K70" s="55"/>
      <c r="L70" s="55"/>
    </row>
    <row r="71" spans="1:12">
      <c r="A71" s="96"/>
      <c r="B71" s="55"/>
      <c r="C71" s="55"/>
      <c r="D71" s="55"/>
      <c r="E71" s="55"/>
      <c r="F71" s="55"/>
      <c r="G71" s="55"/>
      <c r="H71" s="55"/>
      <c r="I71" s="55"/>
      <c r="J71" s="55"/>
      <c r="K71" s="55"/>
      <c r="L71" s="55"/>
    </row>
    <row r="72" spans="1:12">
      <c r="A72" s="96"/>
      <c r="B72" s="55"/>
      <c r="C72" s="55"/>
      <c r="D72" s="55"/>
      <c r="E72" s="55"/>
      <c r="F72" s="55"/>
      <c r="G72" s="55"/>
      <c r="H72" s="55"/>
      <c r="I72" s="55"/>
      <c r="J72" s="55"/>
      <c r="K72" s="55"/>
      <c r="L72" s="55"/>
    </row>
  </sheetData>
  <mergeCells count="4">
    <mergeCell ref="D4:I4"/>
    <mergeCell ref="D5:I5"/>
    <mergeCell ref="A38:L38"/>
    <mergeCell ref="A39:L39"/>
  </mergeCells>
  <phoneticPr fontId="0" type="noConversion"/>
  <conditionalFormatting sqref="C8:L9 C15:L16 C22:L22">
    <cfRule type="cellIs" dxfId="0" priority="1" stopIfTrue="1" operator="lessThan">
      <formula>0</formula>
    </cfRule>
  </conditionalFormatting>
  <printOptions horizontalCentered="1"/>
  <pageMargins left="0.45" right="0.45" top="0.75" bottom="0.5" header="0.3" footer="0.3"/>
  <pageSetup scale="47" orientation="landscape" r:id="rId1"/>
  <headerFooter>
    <oddFooter>&amp;R&amp;A</oddFooter>
  </headerFooter>
</worksheet>
</file>

<file path=xl/worksheets/sheet4.xml><?xml version="1.0" encoding="utf-8"?>
<worksheet xmlns="http://schemas.openxmlformats.org/spreadsheetml/2006/main" xmlns:r="http://schemas.openxmlformats.org/officeDocument/2006/relationships">
  <sheetPr>
    <pageSetUpPr fitToPage="1"/>
  </sheetPr>
  <dimension ref="A1:L295"/>
  <sheetViews>
    <sheetView topLeftCell="A43" zoomScaleNormal="100" workbookViewId="0">
      <selection activeCell="A64" sqref="A64:IV64"/>
    </sheetView>
  </sheetViews>
  <sheetFormatPr defaultRowHeight="15"/>
  <cols>
    <col min="1" max="1" width="4" style="35" customWidth="1"/>
    <col min="2" max="2" width="88.140625" style="55" bestFit="1" customWidth="1"/>
    <col min="3" max="9" width="11.5703125" style="55" bestFit="1" customWidth="1"/>
    <col min="10" max="10" width="11.5703125" style="55" customWidth="1"/>
    <col min="11" max="12" width="11.140625" style="55" customWidth="1"/>
  </cols>
  <sheetData>
    <row r="1" spans="1:12" ht="15.75">
      <c r="A1" s="1" t="str">
        <f ca="1">"FDIC DFAST Y14A - Basel III &amp; Dodd-Frank Schedule:"&amp;" "&amp;'Basel III Cover Sheet'!$D$12&amp;" ("&amp;'Basel III Cover Sheet'!$B$23&amp; " Scenario)"</f>
        <v>FDIC DFAST Y14A - Basel III &amp; Dodd-Frank Schedule: XYZ (Baseline Scenario)</v>
      </c>
      <c r="B1" s="35"/>
      <c r="C1" s="35"/>
      <c r="D1" s="35"/>
      <c r="E1" s="35"/>
      <c r="F1" s="35"/>
      <c r="G1" s="35"/>
      <c r="H1" s="35"/>
      <c r="I1" s="35"/>
      <c r="J1" s="35"/>
      <c r="K1" s="35"/>
      <c r="L1" s="35"/>
    </row>
    <row r="2" spans="1:12" ht="18">
      <c r="A2" s="8"/>
      <c r="B2" s="6" t="s">
        <v>133</v>
      </c>
      <c r="C2" s="6"/>
      <c r="D2" s="6"/>
      <c r="E2" s="6"/>
      <c r="F2" s="6"/>
      <c r="G2" s="6"/>
      <c r="H2" s="6"/>
      <c r="I2" s="6"/>
      <c r="J2" s="8"/>
      <c r="K2" s="8"/>
      <c r="L2" s="8"/>
    </row>
    <row r="3" spans="1:12" ht="15.75">
      <c r="A3" s="8"/>
      <c r="B3" s="9" t="s">
        <v>2</v>
      </c>
      <c r="C3" s="9" t="s">
        <v>3</v>
      </c>
      <c r="D3" s="9" t="s">
        <v>4</v>
      </c>
      <c r="E3" s="10" t="s">
        <v>5</v>
      </c>
      <c r="F3" s="10" t="s">
        <v>6</v>
      </c>
      <c r="G3" s="10" t="s">
        <v>7</v>
      </c>
      <c r="H3" s="10" t="s">
        <v>8</v>
      </c>
      <c r="I3" s="10" t="s">
        <v>9</v>
      </c>
      <c r="J3" s="9" t="s">
        <v>10</v>
      </c>
      <c r="K3" s="9" t="s">
        <v>11</v>
      </c>
      <c r="L3" s="9" t="s">
        <v>191</v>
      </c>
    </row>
    <row r="4" spans="1:12">
      <c r="A4" s="98"/>
      <c r="B4" s="98"/>
      <c r="C4" s="99" t="s">
        <v>12</v>
      </c>
      <c r="D4" s="209" t="s">
        <v>12</v>
      </c>
      <c r="E4" s="209"/>
      <c r="F4" s="209"/>
      <c r="G4" s="209"/>
      <c r="H4" s="209"/>
      <c r="I4" s="209"/>
      <c r="J4" s="209"/>
      <c r="K4" s="209"/>
      <c r="L4" s="209"/>
    </row>
    <row r="5" spans="1:12">
      <c r="A5" s="98"/>
      <c r="B5" s="98"/>
      <c r="C5" s="99" t="s">
        <v>13</v>
      </c>
      <c r="D5" s="214" t="s">
        <v>14</v>
      </c>
      <c r="E5" s="214"/>
      <c r="F5" s="214"/>
      <c r="G5" s="214"/>
      <c r="H5" s="214"/>
      <c r="I5" s="214"/>
      <c r="J5" s="214"/>
      <c r="K5" s="214"/>
      <c r="L5" s="214"/>
    </row>
    <row r="6" spans="1:12">
      <c r="A6" s="98"/>
      <c r="B6" s="98"/>
      <c r="C6" s="13" t="str">
        <f ca="1">"Q3 "&amp;'Basel III Cover Sheet'!$D16</f>
        <v>Q3 2012</v>
      </c>
      <c r="D6" s="13" t="str">
        <f ca="1">"Q4 "&amp;'Basel III Cover Sheet'!$D16</f>
        <v>Q4 2012</v>
      </c>
      <c r="E6" s="13" t="str">
        <f ca="1">"Q1 "&amp;'Basel III Cover Sheet'!$D17</f>
        <v>Q1 2013</v>
      </c>
      <c r="F6" s="13" t="str">
        <f ca="1">"Q2 "&amp;'Basel III Cover Sheet'!$D17</f>
        <v>Q2 2013</v>
      </c>
      <c r="G6" s="13" t="str">
        <f ca="1">"Q3 "&amp;'Basel III Cover Sheet'!$D17</f>
        <v>Q3 2013</v>
      </c>
      <c r="H6" s="13" t="str">
        <f ca="1">"Q4 "&amp;'Basel III Cover Sheet'!$D17</f>
        <v>Q4 2013</v>
      </c>
      <c r="I6" s="13" t="str">
        <f ca="1">"Q1 "&amp;'Basel III Cover Sheet'!$D18</f>
        <v>Q1 2014</v>
      </c>
      <c r="J6" s="13" t="str">
        <f ca="1">"Q2 "&amp;'Basel III Cover Sheet'!$D18</f>
        <v>Q2 2014</v>
      </c>
      <c r="K6" s="13" t="str">
        <f ca="1">"Q3 "&amp;'Basel III Cover Sheet'!$D18</f>
        <v>Q3 2014</v>
      </c>
      <c r="L6" s="13" t="str">
        <f ca="1">"Q4 "&amp;'Basel III Cover Sheet'!$D18</f>
        <v>Q4 2014</v>
      </c>
    </row>
    <row r="7" spans="1:12">
      <c r="B7" s="100" t="s">
        <v>134</v>
      </c>
      <c r="C7" s="35"/>
      <c r="D7" s="101"/>
      <c r="E7" s="101"/>
      <c r="F7" s="101"/>
      <c r="G7" s="101"/>
      <c r="H7" s="101"/>
      <c r="I7" s="101"/>
      <c r="J7" s="101"/>
      <c r="K7" s="101"/>
      <c r="L7" s="101"/>
    </row>
    <row r="8" spans="1:12">
      <c r="A8" s="35">
        <f t="shared" ref="A8:A29" si="0">+A7+1</f>
        <v>1</v>
      </c>
      <c r="B8" s="102" t="s">
        <v>135</v>
      </c>
      <c r="C8" s="30" t="str">
        <f t="shared" ref="C8:L8" si="1">IF(AND(ISNUMBER(C9),ISNUMBER(C10)),SUM(C9,C10)," ")</f>
        <v xml:space="preserve"> </v>
      </c>
      <c r="D8" s="30" t="str">
        <f t="shared" si="1"/>
        <v xml:space="preserve"> </v>
      </c>
      <c r="E8" s="30" t="str">
        <f t="shared" si="1"/>
        <v xml:space="preserve"> </v>
      </c>
      <c r="F8" s="30" t="str">
        <f t="shared" si="1"/>
        <v xml:space="preserve"> </v>
      </c>
      <c r="G8" s="30" t="str">
        <f t="shared" si="1"/>
        <v xml:space="preserve"> </v>
      </c>
      <c r="H8" s="30" t="str">
        <f t="shared" si="1"/>
        <v xml:space="preserve"> </v>
      </c>
      <c r="I8" s="30" t="str">
        <f t="shared" si="1"/>
        <v xml:space="preserve"> </v>
      </c>
      <c r="J8" s="30" t="str">
        <f t="shared" si="1"/>
        <v xml:space="preserve"> </v>
      </c>
      <c r="K8" s="30" t="str">
        <f>IF(AND(ISNUMBER(K9),ISNUMBER(K10)),SUM(K9,K10)," ")</f>
        <v xml:space="preserve"> </v>
      </c>
      <c r="L8" s="30" t="str">
        <f t="shared" si="1"/>
        <v xml:space="preserve"> </v>
      </c>
    </row>
    <row r="9" spans="1:12">
      <c r="A9" s="35">
        <f t="shared" si="0"/>
        <v>2</v>
      </c>
      <c r="B9" s="103" t="s">
        <v>136</v>
      </c>
      <c r="C9" s="104"/>
      <c r="D9" s="104"/>
      <c r="E9" s="105"/>
      <c r="F9" s="104"/>
      <c r="G9" s="104"/>
      <c r="H9" s="104"/>
      <c r="I9" s="104"/>
      <c r="J9" s="23"/>
      <c r="K9" s="23"/>
      <c r="L9" s="23"/>
    </row>
    <row r="10" spans="1:12">
      <c r="A10" s="35">
        <f t="shared" si="0"/>
        <v>3</v>
      </c>
      <c r="B10" s="103" t="s">
        <v>137</v>
      </c>
      <c r="C10" s="106"/>
      <c r="D10" s="106"/>
      <c r="E10" s="107"/>
      <c r="F10" s="106"/>
      <c r="G10" s="106"/>
      <c r="H10" s="106"/>
      <c r="I10" s="106"/>
      <c r="J10" s="23"/>
      <c r="K10" s="23"/>
      <c r="L10" s="23"/>
    </row>
    <row r="11" spans="1:12">
      <c r="A11" s="35">
        <f t="shared" si="0"/>
        <v>4</v>
      </c>
      <c r="B11" s="102" t="s">
        <v>138</v>
      </c>
      <c r="C11" s="30" t="str">
        <f t="shared" ref="C11:L11" si="2">IF(AND(ISNUMBER(C12),ISNUMBER(C13)),SUM(C12,C13)," ")</f>
        <v xml:space="preserve"> </v>
      </c>
      <c r="D11" s="30" t="str">
        <f t="shared" si="2"/>
        <v xml:space="preserve"> </v>
      </c>
      <c r="E11" s="30" t="str">
        <f t="shared" si="2"/>
        <v xml:space="preserve"> </v>
      </c>
      <c r="F11" s="30" t="str">
        <f t="shared" si="2"/>
        <v xml:space="preserve"> </v>
      </c>
      <c r="G11" s="30" t="str">
        <f t="shared" si="2"/>
        <v xml:space="preserve"> </v>
      </c>
      <c r="H11" s="30" t="str">
        <f t="shared" si="2"/>
        <v xml:space="preserve"> </v>
      </c>
      <c r="I11" s="30" t="str">
        <f t="shared" si="2"/>
        <v xml:space="preserve"> </v>
      </c>
      <c r="J11" s="30" t="str">
        <f t="shared" si="2"/>
        <v xml:space="preserve"> </v>
      </c>
      <c r="K11" s="30" t="str">
        <f>IF(AND(ISNUMBER(K12),ISNUMBER(K13)),SUM(K12,K13)," ")</f>
        <v xml:space="preserve"> </v>
      </c>
      <c r="L11" s="30" t="str">
        <f t="shared" si="2"/>
        <v xml:space="preserve"> </v>
      </c>
    </row>
    <row r="12" spans="1:12">
      <c r="A12" s="35">
        <f t="shared" si="0"/>
        <v>5</v>
      </c>
      <c r="B12" s="103" t="s">
        <v>136</v>
      </c>
      <c r="C12" s="104"/>
      <c r="D12" s="104"/>
      <c r="E12" s="104"/>
      <c r="F12" s="104"/>
      <c r="G12" s="104"/>
      <c r="H12" s="104"/>
      <c r="I12" s="104"/>
      <c r="J12" s="23"/>
      <c r="K12" s="23"/>
      <c r="L12" s="23"/>
    </row>
    <row r="13" spans="1:12">
      <c r="A13" s="35">
        <f t="shared" si="0"/>
        <v>6</v>
      </c>
      <c r="B13" s="103" t="s">
        <v>137</v>
      </c>
      <c r="C13" s="106"/>
      <c r="D13" s="106"/>
      <c r="E13" s="106"/>
      <c r="F13" s="106"/>
      <c r="G13" s="106"/>
      <c r="H13" s="106"/>
      <c r="I13" s="106"/>
      <c r="J13" s="23"/>
      <c r="K13" s="23"/>
      <c r="L13" s="23"/>
    </row>
    <row r="14" spans="1:12">
      <c r="A14" s="35">
        <f t="shared" si="0"/>
        <v>7</v>
      </c>
      <c r="B14" s="102" t="s">
        <v>92</v>
      </c>
      <c r="C14" s="30" t="str">
        <f t="shared" ref="C14:L14" si="3">IF(AND(ISNUMBER(C15),ISNUMBER(C16)),SUM(C15,C16)," ")</f>
        <v xml:space="preserve"> </v>
      </c>
      <c r="D14" s="30" t="str">
        <f t="shared" si="3"/>
        <v xml:space="preserve"> </v>
      </c>
      <c r="E14" s="30" t="str">
        <f t="shared" si="3"/>
        <v xml:space="preserve"> </v>
      </c>
      <c r="F14" s="30" t="str">
        <f t="shared" si="3"/>
        <v xml:space="preserve"> </v>
      </c>
      <c r="G14" s="30" t="str">
        <f t="shared" si="3"/>
        <v xml:space="preserve"> </v>
      </c>
      <c r="H14" s="30" t="str">
        <f t="shared" si="3"/>
        <v xml:space="preserve"> </v>
      </c>
      <c r="I14" s="30" t="str">
        <f t="shared" si="3"/>
        <v xml:space="preserve"> </v>
      </c>
      <c r="J14" s="30" t="str">
        <f t="shared" si="3"/>
        <v xml:space="preserve"> </v>
      </c>
      <c r="K14" s="30" t="str">
        <f>IF(AND(ISNUMBER(K15),ISNUMBER(K16)),SUM(K15,K16)," ")</f>
        <v xml:space="preserve"> </v>
      </c>
      <c r="L14" s="30" t="str">
        <f t="shared" si="3"/>
        <v xml:space="preserve"> </v>
      </c>
    </row>
    <row r="15" spans="1:12">
      <c r="A15" s="35">
        <f t="shared" si="0"/>
        <v>8</v>
      </c>
      <c r="B15" s="103" t="s">
        <v>136</v>
      </c>
      <c r="C15" s="104"/>
      <c r="D15" s="104"/>
      <c r="E15" s="104"/>
      <c r="F15" s="104"/>
      <c r="G15" s="104"/>
      <c r="H15" s="104"/>
      <c r="I15" s="104"/>
      <c r="J15" s="23"/>
      <c r="K15" s="23"/>
      <c r="L15" s="23"/>
    </row>
    <row r="16" spans="1:12">
      <c r="A16" s="35">
        <f t="shared" si="0"/>
        <v>9</v>
      </c>
      <c r="B16" s="103" t="s">
        <v>137</v>
      </c>
      <c r="C16" s="106"/>
      <c r="D16" s="106"/>
      <c r="E16" s="106"/>
      <c r="F16" s="106"/>
      <c r="G16" s="106"/>
      <c r="H16" s="106"/>
      <c r="I16" s="106"/>
      <c r="J16" s="23"/>
      <c r="K16" s="23"/>
      <c r="L16" s="23"/>
    </row>
    <row r="17" spans="1:12">
      <c r="A17" s="35">
        <f t="shared" si="0"/>
        <v>10</v>
      </c>
      <c r="B17" s="102" t="s">
        <v>139</v>
      </c>
      <c r="C17" s="30" t="str">
        <f t="shared" ref="C17:L17" si="4">IF(AND(ISNUMBER(C18),ISNUMBER(C19)),SUM(C18,C19)," ")</f>
        <v xml:space="preserve"> </v>
      </c>
      <c r="D17" s="30" t="str">
        <f t="shared" si="4"/>
        <v xml:space="preserve"> </v>
      </c>
      <c r="E17" s="30" t="str">
        <f t="shared" si="4"/>
        <v xml:space="preserve"> </v>
      </c>
      <c r="F17" s="30" t="str">
        <f t="shared" si="4"/>
        <v xml:space="preserve"> </v>
      </c>
      <c r="G17" s="30" t="str">
        <f t="shared" si="4"/>
        <v xml:space="preserve"> </v>
      </c>
      <c r="H17" s="30" t="str">
        <f t="shared" si="4"/>
        <v xml:space="preserve"> </v>
      </c>
      <c r="I17" s="30" t="str">
        <f t="shared" si="4"/>
        <v xml:space="preserve"> </v>
      </c>
      <c r="J17" s="30" t="str">
        <f t="shared" si="4"/>
        <v xml:space="preserve"> </v>
      </c>
      <c r="K17" s="30" t="str">
        <f>IF(AND(ISNUMBER(K18),ISNUMBER(K19)),SUM(K18,K19)," ")</f>
        <v xml:space="preserve"> </v>
      </c>
      <c r="L17" s="30" t="str">
        <f t="shared" si="4"/>
        <v xml:space="preserve"> </v>
      </c>
    </row>
    <row r="18" spans="1:12">
      <c r="A18" s="35">
        <f t="shared" si="0"/>
        <v>11</v>
      </c>
      <c r="B18" s="103" t="s">
        <v>136</v>
      </c>
      <c r="C18" s="104"/>
      <c r="D18" s="104"/>
      <c r="E18" s="104"/>
      <c r="F18" s="104"/>
      <c r="G18" s="104"/>
      <c r="H18" s="104"/>
      <c r="I18" s="104"/>
      <c r="J18" s="23"/>
      <c r="K18" s="23"/>
      <c r="L18" s="23"/>
    </row>
    <row r="19" spans="1:12">
      <c r="A19" s="35">
        <f t="shared" si="0"/>
        <v>12</v>
      </c>
      <c r="B19" s="103" t="s">
        <v>137</v>
      </c>
      <c r="C19" s="108"/>
      <c r="D19" s="108"/>
      <c r="E19" s="108"/>
      <c r="F19" s="108"/>
      <c r="G19" s="108"/>
      <c r="H19" s="108"/>
      <c r="I19" s="108"/>
      <c r="J19" s="23"/>
      <c r="K19" s="23"/>
      <c r="L19" s="23"/>
    </row>
    <row r="20" spans="1:12">
      <c r="A20" s="35">
        <f t="shared" si="0"/>
        <v>13</v>
      </c>
      <c r="B20" s="102" t="s">
        <v>140</v>
      </c>
      <c r="C20" s="108"/>
      <c r="D20" s="108"/>
      <c r="E20" s="108"/>
      <c r="F20" s="108"/>
      <c r="G20" s="108"/>
      <c r="H20" s="108"/>
      <c r="I20" s="108"/>
      <c r="J20" s="23"/>
      <c r="K20" s="23"/>
      <c r="L20" s="23"/>
    </row>
    <row r="21" spans="1:12">
      <c r="A21" s="35">
        <f t="shared" si="0"/>
        <v>14</v>
      </c>
      <c r="B21" s="102" t="s">
        <v>141</v>
      </c>
      <c r="C21" s="109"/>
      <c r="D21" s="109"/>
      <c r="E21" s="109"/>
      <c r="F21" s="109"/>
      <c r="G21" s="109"/>
      <c r="H21" s="109"/>
      <c r="I21" s="109"/>
      <c r="J21" s="23"/>
      <c r="K21" s="23"/>
      <c r="L21" s="23"/>
    </row>
    <row r="22" spans="1:12">
      <c r="A22" s="35">
        <f t="shared" si="0"/>
        <v>15</v>
      </c>
      <c r="B22" s="102" t="s">
        <v>142</v>
      </c>
      <c r="C22" s="106"/>
      <c r="D22" s="106"/>
      <c r="E22" s="106"/>
      <c r="F22" s="106"/>
      <c r="G22" s="106"/>
      <c r="H22" s="106"/>
      <c r="I22" s="106"/>
      <c r="J22" s="23"/>
      <c r="K22" s="23"/>
      <c r="L22" s="23"/>
    </row>
    <row r="23" spans="1:12">
      <c r="A23" s="35">
        <f t="shared" si="0"/>
        <v>16</v>
      </c>
      <c r="B23" s="102" t="s">
        <v>143</v>
      </c>
      <c r="C23" s="30" t="str">
        <f t="shared" ref="C23:L23" si="5">IF(AND(ISNUMBER(C24),ISNUMBER(C27)),SUM(C24,C27)," ")</f>
        <v xml:space="preserve"> </v>
      </c>
      <c r="D23" s="30" t="str">
        <f t="shared" si="5"/>
        <v xml:space="preserve"> </v>
      </c>
      <c r="E23" s="30" t="str">
        <f t="shared" si="5"/>
        <v xml:space="preserve"> </v>
      </c>
      <c r="F23" s="30" t="str">
        <f t="shared" si="5"/>
        <v xml:space="preserve"> </v>
      </c>
      <c r="G23" s="30" t="str">
        <f t="shared" si="5"/>
        <v xml:space="preserve"> </v>
      </c>
      <c r="H23" s="30" t="str">
        <f t="shared" si="5"/>
        <v xml:space="preserve"> </v>
      </c>
      <c r="I23" s="30" t="str">
        <f t="shared" si="5"/>
        <v xml:space="preserve"> </v>
      </c>
      <c r="J23" s="30" t="str">
        <f t="shared" si="5"/>
        <v xml:space="preserve"> </v>
      </c>
      <c r="K23" s="30" t="str">
        <f>IF(AND(ISNUMBER(K24),ISNUMBER(K27)),SUM(K24,K27)," ")</f>
        <v xml:space="preserve"> </v>
      </c>
      <c r="L23" s="30" t="str">
        <f t="shared" si="5"/>
        <v xml:space="preserve"> </v>
      </c>
    </row>
    <row r="24" spans="1:12">
      <c r="A24" s="35">
        <f t="shared" si="0"/>
        <v>17</v>
      </c>
      <c r="B24" s="103" t="s">
        <v>144</v>
      </c>
      <c r="C24" s="30" t="str">
        <f t="shared" ref="C24:L24" si="6">IF(AND(ISNUMBER(C25),ISNUMBER(C26)),SUM(C25,C26)," ")</f>
        <v xml:space="preserve"> </v>
      </c>
      <c r="D24" s="30" t="str">
        <f t="shared" si="6"/>
        <v xml:space="preserve"> </v>
      </c>
      <c r="E24" s="30" t="str">
        <f t="shared" si="6"/>
        <v xml:space="preserve"> </v>
      </c>
      <c r="F24" s="30" t="str">
        <f t="shared" si="6"/>
        <v xml:space="preserve"> </v>
      </c>
      <c r="G24" s="30" t="str">
        <f t="shared" si="6"/>
        <v xml:space="preserve"> </v>
      </c>
      <c r="H24" s="30" t="str">
        <f t="shared" si="6"/>
        <v xml:space="preserve"> </v>
      </c>
      <c r="I24" s="30" t="str">
        <f t="shared" si="6"/>
        <v xml:space="preserve"> </v>
      </c>
      <c r="J24" s="30" t="str">
        <f t="shared" si="6"/>
        <v xml:space="preserve"> </v>
      </c>
      <c r="K24" s="30" t="str">
        <f>IF(AND(ISNUMBER(K25),ISNUMBER(K26)),SUM(K25,K26)," ")</f>
        <v xml:space="preserve"> </v>
      </c>
      <c r="L24" s="30" t="str">
        <f t="shared" si="6"/>
        <v xml:space="preserve"> </v>
      </c>
    </row>
    <row r="25" spans="1:12">
      <c r="A25" s="35">
        <f t="shared" si="0"/>
        <v>18</v>
      </c>
      <c r="B25" s="110" t="s">
        <v>145</v>
      </c>
      <c r="C25" s="104"/>
      <c r="D25" s="104"/>
      <c r="E25" s="104"/>
      <c r="F25" s="104"/>
      <c r="G25" s="104"/>
      <c r="H25" s="104"/>
      <c r="I25" s="104"/>
      <c r="J25" s="23"/>
      <c r="K25" s="23"/>
      <c r="L25" s="23"/>
    </row>
    <row r="26" spans="1:12">
      <c r="A26" s="35">
        <f t="shared" si="0"/>
        <v>19</v>
      </c>
      <c r="B26" s="110" t="s">
        <v>146</v>
      </c>
      <c r="C26" s="108"/>
      <c r="D26" s="108"/>
      <c r="E26" s="108"/>
      <c r="F26" s="108"/>
      <c r="G26" s="108"/>
      <c r="H26" s="108"/>
      <c r="I26" s="108"/>
      <c r="J26" s="23"/>
      <c r="K26" s="23"/>
      <c r="L26" s="23"/>
    </row>
    <row r="27" spans="1:12">
      <c r="A27" s="35">
        <f t="shared" si="0"/>
        <v>20</v>
      </c>
      <c r="B27" s="103" t="s">
        <v>147</v>
      </c>
      <c r="C27" s="108"/>
      <c r="D27" s="108"/>
      <c r="E27" s="108"/>
      <c r="F27" s="108"/>
      <c r="G27" s="108"/>
      <c r="H27" s="108"/>
      <c r="I27" s="108"/>
      <c r="J27" s="23"/>
      <c r="K27" s="23"/>
      <c r="L27" s="23"/>
    </row>
    <row r="28" spans="1:12">
      <c r="A28" s="35">
        <f t="shared" si="0"/>
        <v>21</v>
      </c>
      <c r="B28" s="102" t="s">
        <v>148</v>
      </c>
      <c r="C28" s="106"/>
      <c r="D28" s="106"/>
      <c r="E28" s="106"/>
      <c r="F28" s="106"/>
      <c r="G28" s="106"/>
      <c r="H28" s="106"/>
      <c r="I28" s="106"/>
      <c r="J28" s="23"/>
      <c r="K28" s="23"/>
      <c r="L28" s="23"/>
    </row>
    <row r="29" spans="1:12">
      <c r="A29" s="35">
        <f t="shared" si="0"/>
        <v>22</v>
      </c>
      <c r="B29" s="111" t="s">
        <v>149</v>
      </c>
      <c r="C29" s="30" t="str">
        <f t="shared" ref="C29:L29" si="7">IF(AND(ISNUMBER(C8),ISNUMBER(C11),ISNUMBER(C14),ISNUMBER(C17),ISNUMBER(C20),ISNUMBER(C21),ISNUMBER(C22),ISNUMBER(C23),ISNUMBER(C28)),SUM(C8,C11,C14,C17,C20,C21,C22,C23,C28),"")</f>
        <v/>
      </c>
      <c r="D29" s="30" t="str">
        <f t="shared" si="7"/>
        <v/>
      </c>
      <c r="E29" s="30" t="str">
        <f t="shared" si="7"/>
        <v/>
      </c>
      <c r="F29" s="30" t="str">
        <f t="shared" si="7"/>
        <v/>
      </c>
      <c r="G29" s="30" t="str">
        <f t="shared" si="7"/>
        <v/>
      </c>
      <c r="H29" s="30" t="str">
        <f t="shared" si="7"/>
        <v/>
      </c>
      <c r="I29" s="30" t="str">
        <f t="shared" si="7"/>
        <v/>
      </c>
      <c r="J29" s="30" t="str">
        <f t="shared" si="7"/>
        <v/>
      </c>
      <c r="K29" s="30" t="str">
        <f>IF(AND(ISNUMBER(K8),ISNUMBER(K11),ISNUMBER(K14),ISNUMBER(K17),ISNUMBER(K20),ISNUMBER(K21),ISNUMBER(K22),ISNUMBER(K23),ISNUMBER(K28)),SUM(K8,K11,K14,K17,K20,K21,K22,K23,K28),"")</f>
        <v/>
      </c>
      <c r="L29" s="30" t="str">
        <f t="shared" si="7"/>
        <v/>
      </c>
    </row>
    <row r="30" spans="1:12">
      <c r="B30" s="111"/>
      <c r="C30" s="91"/>
      <c r="D30" s="91"/>
      <c r="E30" s="91"/>
      <c r="F30" s="91"/>
      <c r="G30" s="91"/>
      <c r="H30" s="91"/>
      <c r="I30" s="91"/>
      <c r="J30" s="91"/>
      <c r="K30" s="91"/>
      <c r="L30" s="91"/>
    </row>
    <row r="31" spans="1:12">
      <c r="B31" s="100" t="s">
        <v>150</v>
      </c>
      <c r="C31" s="101"/>
      <c r="D31" s="101"/>
      <c r="E31" s="101"/>
      <c r="F31" s="101"/>
      <c r="G31" s="101"/>
      <c r="H31" s="101"/>
      <c r="I31" s="101"/>
      <c r="J31" s="101"/>
      <c r="K31" s="101"/>
      <c r="L31" s="101"/>
    </row>
    <row r="32" spans="1:12">
      <c r="A32" s="35">
        <f>+A29+1</f>
        <v>23</v>
      </c>
      <c r="B32" s="102" t="s">
        <v>151</v>
      </c>
      <c r="C32" s="108"/>
      <c r="D32" s="108"/>
      <c r="E32" s="108"/>
      <c r="F32" s="108"/>
      <c r="G32" s="108"/>
      <c r="H32" s="108"/>
      <c r="I32" s="108"/>
      <c r="J32" s="17"/>
      <c r="K32" s="17"/>
      <c r="L32" s="17"/>
    </row>
    <row r="33" spans="1:12">
      <c r="A33" s="35">
        <f t="shared" ref="A33:A48" si="8">+A32+1</f>
        <v>24</v>
      </c>
      <c r="B33" s="102" t="s">
        <v>152</v>
      </c>
      <c r="C33" s="108"/>
      <c r="D33" s="108"/>
      <c r="E33" s="108"/>
      <c r="F33" s="108"/>
      <c r="G33" s="108"/>
      <c r="H33" s="108"/>
      <c r="I33" s="108"/>
      <c r="J33" s="17"/>
      <c r="K33" s="17"/>
      <c r="L33" s="17"/>
    </row>
    <row r="34" spans="1:12">
      <c r="A34" s="35">
        <f t="shared" si="8"/>
        <v>25</v>
      </c>
      <c r="B34" s="102" t="s">
        <v>153</v>
      </c>
      <c r="C34" s="108"/>
      <c r="D34" s="108"/>
      <c r="E34" s="108"/>
      <c r="F34" s="108"/>
      <c r="G34" s="108"/>
      <c r="H34" s="108"/>
      <c r="I34" s="108"/>
      <c r="J34" s="17"/>
      <c r="K34" s="17"/>
      <c r="L34" s="17"/>
    </row>
    <row r="35" spans="1:12">
      <c r="A35" s="35">
        <f t="shared" si="8"/>
        <v>26</v>
      </c>
      <c r="B35" s="102" t="s">
        <v>154</v>
      </c>
      <c r="C35" s="106"/>
      <c r="D35" s="106"/>
      <c r="E35" s="106"/>
      <c r="F35" s="106"/>
      <c r="G35" s="106"/>
      <c r="H35" s="106"/>
      <c r="I35" s="106"/>
      <c r="J35" s="17"/>
      <c r="K35" s="17"/>
      <c r="L35" s="17"/>
    </row>
    <row r="36" spans="1:12" ht="17.25">
      <c r="A36" s="35">
        <f t="shared" si="8"/>
        <v>27</v>
      </c>
      <c r="B36" s="112" t="s">
        <v>155</v>
      </c>
      <c r="C36" s="30" t="str">
        <f t="shared" ref="C36:L36" si="9">IF(AND(ISNUMBER(C37),ISNUMBER(C38),ISNUMBER(C41)),MAX(C37,8%*C38)+C41,"")</f>
        <v/>
      </c>
      <c r="D36" s="30" t="str">
        <f t="shared" si="9"/>
        <v/>
      </c>
      <c r="E36" s="30" t="str">
        <f t="shared" si="9"/>
        <v/>
      </c>
      <c r="F36" s="30" t="str">
        <f t="shared" si="9"/>
        <v/>
      </c>
      <c r="G36" s="30" t="str">
        <f t="shared" si="9"/>
        <v/>
      </c>
      <c r="H36" s="30" t="str">
        <f t="shared" si="9"/>
        <v/>
      </c>
      <c r="I36" s="30" t="str">
        <f t="shared" si="9"/>
        <v/>
      </c>
      <c r="J36" s="30" t="str">
        <f t="shared" si="9"/>
        <v/>
      </c>
      <c r="K36" s="30" t="str">
        <f>IF(AND(ISNUMBER(K37),ISNUMBER(K38),ISNUMBER(K41)),MAX(K37,8%*K38)+K41,"")</f>
        <v/>
      </c>
      <c r="L36" s="30" t="str">
        <f t="shared" si="9"/>
        <v/>
      </c>
    </row>
    <row r="37" spans="1:12">
      <c r="A37" s="35">
        <f t="shared" si="8"/>
        <v>28</v>
      </c>
      <c r="B37" s="103" t="s">
        <v>156</v>
      </c>
      <c r="C37" s="113"/>
      <c r="D37" s="113"/>
      <c r="E37" s="113"/>
      <c r="F37" s="113"/>
      <c r="G37" s="113"/>
      <c r="H37" s="113"/>
      <c r="I37" s="113"/>
      <c r="J37" s="17"/>
      <c r="K37" s="17"/>
      <c r="L37" s="17"/>
    </row>
    <row r="38" spans="1:12">
      <c r="A38" s="35">
        <f t="shared" si="8"/>
        <v>29</v>
      </c>
      <c r="B38" s="103" t="s">
        <v>157</v>
      </c>
      <c r="C38" s="30" t="str">
        <f t="shared" ref="C38:L38" si="10">IF(AND(ISNUMBER(C39),ISNUMBER(C40)),MAX(C39,C40)," ")</f>
        <v xml:space="preserve"> </v>
      </c>
      <c r="D38" s="30" t="str">
        <f t="shared" si="10"/>
        <v xml:space="preserve"> </v>
      </c>
      <c r="E38" s="30" t="str">
        <f t="shared" si="10"/>
        <v xml:space="preserve"> </v>
      </c>
      <c r="F38" s="30" t="str">
        <f t="shared" si="10"/>
        <v xml:space="preserve"> </v>
      </c>
      <c r="G38" s="30" t="str">
        <f t="shared" si="10"/>
        <v xml:space="preserve"> </v>
      </c>
      <c r="H38" s="30" t="str">
        <f t="shared" si="10"/>
        <v xml:space="preserve"> </v>
      </c>
      <c r="I38" s="30" t="str">
        <f t="shared" si="10"/>
        <v xml:space="preserve"> </v>
      </c>
      <c r="J38" s="30" t="str">
        <f t="shared" si="10"/>
        <v xml:space="preserve"> </v>
      </c>
      <c r="K38" s="30" t="str">
        <f>IF(AND(ISNUMBER(K39),ISNUMBER(K40)),MAX(K39,K40)," ")</f>
        <v xml:space="preserve"> </v>
      </c>
      <c r="L38" s="30" t="str">
        <f t="shared" si="10"/>
        <v xml:space="preserve"> </v>
      </c>
    </row>
    <row r="39" spans="1:12">
      <c r="A39" s="35">
        <f t="shared" si="8"/>
        <v>30</v>
      </c>
      <c r="B39" s="111" t="s">
        <v>158</v>
      </c>
      <c r="C39" s="104"/>
      <c r="D39" s="104"/>
      <c r="E39" s="104"/>
      <c r="F39" s="104"/>
      <c r="G39" s="104"/>
      <c r="H39" s="104"/>
      <c r="I39" s="104"/>
      <c r="J39" s="17"/>
      <c r="K39" s="17"/>
      <c r="L39" s="17"/>
    </row>
    <row r="40" spans="1:12">
      <c r="A40" s="35">
        <f t="shared" si="8"/>
        <v>31</v>
      </c>
      <c r="B40" s="111" t="s">
        <v>159</v>
      </c>
      <c r="C40" s="106"/>
      <c r="D40" s="106"/>
      <c r="E40" s="106"/>
      <c r="F40" s="106"/>
      <c r="G40" s="106"/>
      <c r="H40" s="106"/>
      <c r="I40" s="106"/>
      <c r="J40" s="17"/>
      <c r="K40" s="17"/>
      <c r="L40" s="17"/>
    </row>
    <row r="41" spans="1:12">
      <c r="A41" s="35">
        <f t="shared" si="8"/>
        <v>32</v>
      </c>
      <c r="B41" s="103" t="s">
        <v>160</v>
      </c>
      <c r="C41" s="30" t="str">
        <f t="shared" ref="C41:L41" si="11">IF(AND(ISNUMBER(C42),ISNUMBER(C43)),MAX(C42,C43)," ")</f>
        <v xml:space="preserve"> </v>
      </c>
      <c r="D41" s="30" t="str">
        <f t="shared" si="11"/>
        <v xml:space="preserve"> </v>
      </c>
      <c r="E41" s="30" t="str">
        <f t="shared" si="11"/>
        <v xml:space="preserve"> </v>
      </c>
      <c r="F41" s="30" t="str">
        <f t="shared" si="11"/>
        <v xml:space="preserve"> </v>
      </c>
      <c r="G41" s="30" t="str">
        <f t="shared" si="11"/>
        <v xml:space="preserve"> </v>
      </c>
      <c r="H41" s="30" t="str">
        <f t="shared" si="11"/>
        <v xml:space="preserve"> </v>
      </c>
      <c r="I41" s="30" t="str">
        <f t="shared" si="11"/>
        <v xml:space="preserve"> </v>
      </c>
      <c r="J41" s="30" t="str">
        <f t="shared" si="11"/>
        <v xml:space="preserve"> </v>
      </c>
      <c r="K41" s="30" t="str">
        <f>IF(AND(ISNUMBER(K42),ISNUMBER(K43)),MAX(K42,K43)," ")</f>
        <v xml:space="preserve"> </v>
      </c>
      <c r="L41" s="30" t="str">
        <f t="shared" si="11"/>
        <v xml:space="preserve"> </v>
      </c>
    </row>
    <row r="42" spans="1:12">
      <c r="A42" s="35">
        <f t="shared" si="8"/>
        <v>33</v>
      </c>
      <c r="B42" s="111" t="s">
        <v>161</v>
      </c>
      <c r="C42" s="104"/>
      <c r="D42" s="104"/>
      <c r="E42" s="104"/>
      <c r="F42" s="104"/>
      <c r="G42" s="104"/>
      <c r="H42" s="104"/>
      <c r="I42" s="104"/>
      <c r="J42" s="17"/>
      <c r="K42" s="17"/>
      <c r="L42" s="17"/>
    </row>
    <row r="43" spans="1:12">
      <c r="A43" s="35">
        <f t="shared" si="8"/>
        <v>34</v>
      </c>
      <c r="B43" s="111" t="s">
        <v>162</v>
      </c>
      <c r="C43" s="106"/>
      <c r="D43" s="106"/>
      <c r="E43" s="106"/>
      <c r="F43" s="106"/>
      <c r="G43" s="106"/>
      <c r="H43" s="106"/>
      <c r="I43" s="106"/>
      <c r="J43" s="17"/>
      <c r="K43" s="17"/>
      <c r="L43" s="17"/>
    </row>
    <row r="44" spans="1:12" ht="17.25">
      <c r="A44" s="35">
        <f t="shared" si="8"/>
        <v>35</v>
      </c>
      <c r="B44" s="112" t="s">
        <v>163</v>
      </c>
      <c r="C44" s="30" t="str">
        <f>IF(AND(ISNUMBER(C45),ISNUMBER(C46)),MAX(C45,C46)," ")</f>
        <v xml:space="preserve"> </v>
      </c>
      <c r="D44" s="30" t="str">
        <f>IF(AND(ISNUMBER(D45),ISNUMBER(D46)),MAX(D45,D46)," ")</f>
        <v xml:space="preserve"> </v>
      </c>
      <c r="E44" s="30" t="str">
        <f>IF(AND(ISNUMBER(E45),ISNUMBER(E46)),MAX(E45,E46)," ")</f>
        <v xml:space="preserve"> </v>
      </c>
      <c r="F44" s="30" t="str">
        <f t="shared" ref="F44:L44" si="12">IF(AND(ISNUMBER(F45),ISNUMBER(F46)),SUM(F45,F46)," ")</f>
        <v xml:space="preserve"> </v>
      </c>
      <c r="G44" s="30" t="str">
        <f t="shared" si="12"/>
        <v xml:space="preserve"> </v>
      </c>
      <c r="H44" s="30" t="str">
        <f t="shared" si="12"/>
        <v xml:space="preserve"> </v>
      </c>
      <c r="I44" s="30" t="str">
        <f t="shared" si="12"/>
        <v xml:space="preserve"> </v>
      </c>
      <c r="J44" s="30" t="str">
        <f t="shared" si="12"/>
        <v xml:space="preserve"> </v>
      </c>
      <c r="K44" s="30" t="str">
        <f>IF(AND(ISNUMBER(K45),ISNUMBER(K46)),SUM(K45,K46)," ")</f>
        <v xml:space="preserve"> </v>
      </c>
      <c r="L44" s="30" t="str">
        <f t="shared" si="12"/>
        <v xml:space="preserve"> </v>
      </c>
    </row>
    <row r="45" spans="1:12">
      <c r="A45" s="35">
        <f t="shared" si="8"/>
        <v>36</v>
      </c>
      <c r="B45" s="111" t="s">
        <v>161</v>
      </c>
      <c r="C45" s="104"/>
      <c r="D45" s="104"/>
      <c r="E45" s="104"/>
      <c r="F45" s="104"/>
      <c r="G45" s="104"/>
      <c r="H45" s="104"/>
      <c r="I45" s="104"/>
      <c r="J45" s="17"/>
      <c r="K45" s="17"/>
      <c r="L45" s="17"/>
    </row>
    <row r="46" spans="1:12">
      <c r="A46" s="35">
        <f t="shared" si="8"/>
        <v>37</v>
      </c>
      <c r="B46" s="111" t="s">
        <v>162</v>
      </c>
      <c r="C46" s="108"/>
      <c r="D46" s="108"/>
      <c r="E46" s="108"/>
      <c r="F46" s="108"/>
      <c r="G46" s="108"/>
      <c r="H46" s="108"/>
      <c r="I46" s="108"/>
      <c r="J46" s="17"/>
      <c r="K46" s="17"/>
      <c r="L46" s="17"/>
    </row>
    <row r="47" spans="1:12">
      <c r="A47" s="35">
        <f t="shared" si="8"/>
        <v>38</v>
      </c>
      <c r="B47" s="102" t="s">
        <v>164</v>
      </c>
      <c r="C47" s="106"/>
      <c r="D47" s="106"/>
      <c r="E47" s="106"/>
      <c r="F47" s="106"/>
      <c r="G47" s="106"/>
      <c r="H47" s="106"/>
      <c r="I47" s="106"/>
      <c r="J47" s="17"/>
      <c r="K47" s="17"/>
      <c r="L47" s="17"/>
    </row>
    <row r="48" spans="1:12">
      <c r="A48" s="35">
        <f t="shared" si="8"/>
        <v>39</v>
      </c>
      <c r="B48" s="111" t="s">
        <v>165</v>
      </c>
      <c r="C48" s="114" t="str">
        <f>IF(AND(ISNUMBER(C32),ISNUMBER(C33),ISNUMBER(C34),ISNUMBER(C35),ISNUMBER(C36),ISNUMBER(C44),ISNUMBER(C47)),SUM(C32, C33,C34,C35,C36,C44,C47),"")</f>
        <v/>
      </c>
      <c r="D48" s="114" t="str">
        <f t="shared" ref="D48:L48" si="13">IF(AND(ISNUMBER(D32),ISNUMBER(D33),ISNUMBER(D34),ISNUMBER(D35),ISNUMBER(D36),ISNUMBER(D44),ISNUMBER(D47)),SUM(D32, D33,D34,D35,D36,D44,D47),"")</f>
        <v/>
      </c>
      <c r="E48" s="114" t="str">
        <f t="shared" si="13"/>
        <v/>
      </c>
      <c r="F48" s="114" t="str">
        <f t="shared" si="13"/>
        <v/>
      </c>
      <c r="G48" s="114" t="str">
        <f t="shared" si="13"/>
        <v/>
      </c>
      <c r="H48" s="114" t="str">
        <f t="shared" si="13"/>
        <v/>
      </c>
      <c r="I48" s="114" t="str">
        <f t="shared" si="13"/>
        <v/>
      </c>
      <c r="J48" s="114" t="str">
        <f t="shared" si="13"/>
        <v/>
      </c>
      <c r="K48" s="114" t="str">
        <f>IF(AND(ISNUMBER(K32),ISNUMBER(K33),ISNUMBER(K34),ISNUMBER(K35),ISNUMBER(K36),ISNUMBER(K44),ISNUMBER(K47)),SUM(K32, K33,K34,K35,K36,K44,K47),"")</f>
        <v/>
      </c>
      <c r="L48" s="114" t="str">
        <f t="shared" si="13"/>
        <v/>
      </c>
    </row>
    <row r="49" spans="1:12">
      <c r="B49" s="111"/>
      <c r="C49" s="91"/>
      <c r="D49" s="91"/>
      <c r="E49" s="91"/>
      <c r="F49" s="91"/>
      <c r="G49" s="91"/>
      <c r="H49" s="91"/>
      <c r="I49" s="91"/>
      <c r="J49" s="91"/>
      <c r="K49" s="91"/>
      <c r="L49" s="91"/>
    </row>
    <row r="50" spans="1:12">
      <c r="B50" s="100" t="s">
        <v>166</v>
      </c>
      <c r="C50" s="91"/>
      <c r="D50" s="91"/>
      <c r="E50" s="91"/>
      <c r="F50" s="91"/>
      <c r="G50" s="91"/>
      <c r="H50" s="91"/>
      <c r="I50" s="91"/>
      <c r="J50" s="91"/>
      <c r="K50" s="91"/>
      <c r="L50" s="91"/>
    </row>
    <row r="51" spans="1:12">
      <c r="A51" s="35">
        <f>+A48+1</f>
        <v>40</v>
      </c>
      <c r="B51" s="102" t="s">
        <v>167</v>
      </c>
      <c r="C51" s="108"/>
      <c r="D51" s="108"/>
      <c r="E51" s="108"/>
      <c r="F51" s="108"/>
      <c r="G51" s="108"/>
      <c r="H51" s="108"/>
      <c r="I51" s="108"/>
      <c r="J51" s="17"/>
      <c r="K51" s="17"/>
      <c r="L51" s="17"/>
    </row>
    <row r="52" spans="1:12">
      <c r="A52" s="35">
        <f>+A51+1</f>
        <v>41</v>
      </c>
      <c r="B52" s="102" t="s">
        <v>168</v>
      </c>
      <c r="C52" s="108"/>
      <c r="D52" s="108"/>
      <c r="E52" s="108"/>
      <c r="F52" s="108"/>
      <c r="G52" s="108"/>
      <c r="H52" s="108"/>
      <c r="I52" s="108"/>
      <c r="J52" s="17"/>
      <c r="K52" s="17"/>
      <c r="L52" s="17"/>
    </row>
    <row r="53" spans="1:12">
      <c r="A53" s="35">
        <f>+A52+1</f>
        <v>42</v>
      </c>
      <c r="B53" s="102" t="s">
        <v>169</v>
      </c>
      <c r="C53" s="108"/>
      <c r="D53" s="108"/>
      <c r="E53" s="108"/>
      <c r="F53" s="108"/>
      <c r="G53" s="108"/>
      <c r="H53" s="108"/>
      <c r="I53" s="108"/>
      <c r="J53" s="17"/>
      <c r="K53" s="17"/>
      <c r="L53" s="17"/>
    </row>
    <row r="54" spans="1:12">
      <c r="B54" s="115"/>
      <c r="C54" s="91"/>
      <c r="D54" s="91"/>
      <c r="E54" s="91"/>
      <c r="F54" s="91"/>
      <c r="G54" s="91"/>
      <c r="H54" s="91"/>
      <c r="I54" s="91"/>
      <c r="J54" s="91"/>
      <c r="K54" s="91"/>
      <c r="L54" s="91"/>
    </row>
    <row r="55" spans="1:12">
      <c r="A55" s="35">
        <f>+A53+1</f>
        <v>43</v>
      </c>
      <c r="B55" s="116" t="s">
        <v>170</v>
      </c>
      <c r="C55" s="30" t="str">
        <f t="shared" ref="C55:L55" si="14">IF(AND(ISNUMBER(C29),ISNUMBER(C48),ISNUMBER(C51),ISNUMBER(C52),ISNUMBER(C53)),SUM(C29,C48,C51,C52,C53),"")</f>
        <v/>
      </c>
      <c r="D55" s="30" t="str">
        <f t="shared" si="14"/>
        <v/>
      </c>
      <c r="E55" s="30" t="str">
        <f t="shared" si="14"/>
        <v/>
      </c>
      <c r="F55" s="30" t="str">
        <f t="shared" si="14"/>
        <v/>
      </c>
      <c r="G55" s="30" t="str">
        <f t="shared" si="14"/>
        <v/>
      </c>
      <c r="H55" s="30" t="str">
        <f t="shared" si="14"/>
        <v/>
      </c>
      <c r="I55" s="30" t="str">
        <f t="shared" si="14"/>
        <v/>
      </c>
      <c r="J55" s="30" t="str">
        <f t="shared" si="14"/>
        <v/>
      </c>
      <c r="K55" s="30" t="str">
        <f>IF(AND(ISNUMBER(K29),ISNUMBER(K48),ISNUMBER(K51),ISNUMBER(K52),ISNUMBER(K53)),SUM(K29,K48,K51,K52,K53),"")</f>
        <v/>
      </c>
      <c r="L55" s="30" t="str">
        <f t="shared" si="14"/>
        <v/>
      </c>
    </row>
    <row r="56" spans="1:12">
      <c r="B56" s="35"/>
      <c r="C56" s="60"/>
      <c r="D56" s="60"/>
      <c r="E56" s="60"/>
      <c r="F56" s="60"/>
      <c r="G56" s="60"/>
      <c r="H56" s="60"/>
      <c r="I56" s="60"/>
      <c r="J56" s="35"/>
      <c r="K56" s="35"/>
      <c r="L56" s="35"/>
    </row>
    <row r="57" spans="1:12">
      <c r="A57" s="117"/>
      <c r="B57" s="52" t="s">
        <v>82</v>
      </c>
      <c r="C57" s="118"/>
      <c r="D57" s="119"/>
      <c r="E57" s="119"/>
      <c r="F57" s="119"/>
      <c r="G57" s="119"/>
      <c r="H57" s="119"/>
      <c r="I57" s="35"/>
      <c r="J57" s="35"/>
      <c r="K57" s="35"/>
      <c r="L57" s="35"/>
    </row>
    <row r="58" spans="1:12" ht="30">
      <c r="A58" s="120">
        <v>44</v>
      </c>
      <c r="B58" s="121" t="s">
        <v>83</v>
      </c>
      <c r="C58" s="122" t="str">
        <f t="shared" ref="C58:L58" si="15">IF(C66=0,"Yes","No")</f>
        <v>No</v>
      </c>
      <c r="D58" s="122" t="str">
        <f t="shared" si="15"/>
        <v>No</v>
      </c>
      <c r="E58" s="122" t="str">
        <f t="shared" si="15"/>
        <v>No</v>
      </c>
      <c r="F58" s="122" t="str">
        <f t="shared" si="15"/>
        <v>No</v>
      </c>
      <c r="G58" s="122" t="str">
        <f t="shared" si="15"/>
        <v>No</v>
      </c>
      <c r="H58" s="122" t="str">
        <f t="shared" si="15"/>
        <v>No</v>
      </c>
      <c r="I58" s="122" t="str">
        <f t="shared" si="15"/>
        <v>No</v>
      </c>
      <c r="J58" s="122" t="str">
        <f t="shared" si="15"/>
        <v>No</v>
      </c>
      <c r="K58" s="122" t="str">
        <f>IF(K66=0,"Yes","No")</f>
        <v>No</v>
      </c>
      <c r="L58" s="122" t="str">
        <f t="shared" si="15"/>
        <v>No</v>
      </c>
    </row>
    <row r="59" spans="1:12">
      <c r="B59" s="35"/>
      <c r="C59" s="215"/>
      <c r="D59" s="215"/>
      <c r="E59" s="215"/>
      <c r="F59" s="215"/>
      <c r="G59" s="215"/>
      <c r="H59" s="215"/>
      <c r="I59" s="215"/>
      <c r="J59" s="35"/>
      <c r="K59" s="35"/>
      <c r="L59" s="35"/>
    </row>
    <row r="60" spans="1:12">
      <c r="A60" s="53" t="s">
        <v>84</v>
      </c>
      <c r="B60" s="35"/>
      <c r="C60" s="60"/>
      <c r="D60" s="123"/>
      <c r="E60" s="35"/>
      <c r="F60" s="35"/>
      <c r="G60" s="35"/>
      <c r="H60" s="35"/>
      <c r="I60" s="35"/>
      <c r="J60" s="35"/>
      <c r="K60" s="35"/>
      <c r="L60" s="35"/>
    </row>
    <row r="61" spans="1:12" ht="17.25">
      <c r="A61" s="216" t="s">
        <v>171</v>
      </c>
      <c r="B61" s="216"/>
      <c r="C61" s="216"/>
      <c r="D61" s="216"/>
      <c r="E61" s="216"/>
      <c r="F61" s="216"/>
      <c r="G61" s="216"/>
      <c r="H61" s="216"/>
      <c r="I61" s="216"/>
      <c r="J61" s="216"/>
      <c r="K61" s="216"/>
      <c r="L61" s="216"/>
    </row>
    <row r="62" spans="1:12" ht="17.25">
      <c r="A62" s="216" t="s">
        <v>172</v>
      </c>
      <c r="B62" s="216"/>
      <c r="C62" s="216"/>
      <c r="D62" s="216"/>
      <c r="E62" s="216"/>
      <c r="F62" s="216"/>
      <c r="G62" s="216"/>
      <c r="H62" s="216"/>
      <c r="I62" s="216"/>
      <c r="J62" s="216"/>
      <c r="K62" s="216"/>
      <c r="L62" s="216"/>
    </row>
    <row r="63" spans="1:12" ht="17.25">
      <c r="A63" s="216" t="s">
        <v>173</v>
      </c>
      <c r="B63" s="216"/>
      <c r="C63" s="216"/>
      <c r="D63" s="216"/>
      <c r="E63" s="216"/>
      <c r="F63" s="216"/>
      <c r="G63" s="216"/>
      <c r="H63" s="216"/>
      <c r="I63" s="216"/>
      <c r="J63" s="216"/>
      <c r="K63" s="216"/>
      <c r="L63" s="216"/>
    </row>
    <row r="64" spans="1:12" ht="30" customHeight="1">
      <c r="A64" s="213" t="s">
        <v>174</v>
      </c>
      <c r="B64" s="213"/>
      <c r="C64" s="213"/>
      <c r="D64" s="213"/>
      <c r="E64" s="213"/>
      <c r="F64" s="213"/>
      <c r="G64" s="213"/>
      <c r="H64" s="213"/>
      <c r="I64" s="213"/>
      <c r="J64" s="213"/>
      <c r="K64" s="213"/>
      <c r="L64" s="213"/>
    </row>
    <row r="65" spans="1:12">
      <c r="B65" s="35"/>
      <c r="C65" s="35"/>
      <c r="D65" s="35"/>
      <c r="E65" s="35"/>
      <c r="F65" s="35"/>
      <c r="G65" s="35"/>
      <c r="H65" s="35"/>
      <c r="I65" s="35"/>
      <c r="J65" s="35"/>
      <c r="K65" s="35"/>
      <c r="L65" s="35"/>
    </row>
    <row r="66" spans="1:12">
      <c r="A66" s="55"/>
      <c r="C66" s="97">
        <f t="shared" ref="C66:L66" si="16">SUM(C68:C113)</f>
        <v>31</v>
      </c>
      <c r="D66" s="97">
        <f t="shared" si="16"/>
        <v>31</v>
      </c>
      <c r="E66" s="97">
        <f t="shared" si="16"/>
        <v>31</v>
      </c>
      <c r="F66" s="97">
        <f t="shared" si="16"/>
        <v>31</v>
      </c>
      <c r="G66" s="97">
        <f t="shared" si="16"/>
        <v>31</v>
      </c>
      <c r="H66" s="97">
        <f t="shared" si="16"/>
        <v>31</v>
      </c>
      <c r="I66" s="97">
        <f t="shared" si="16"/>
        <v>31</v>
      </c>
      <c r="J66" s="97">
        <f t="shared" si="16"/>
        <v>31</v>
      </c>
      <c r="K66" s="97">
        <f>SUM(K68:K113)</f>
        <v>31</v>
      </c>
      <c r="L66" s="97">
        <f t="shared" si="16"/>
        <v>31</v>
      </c>
    </row>
    <row r="67" spans="1:12">
      <c r="A67" s="55"/>
    </row>
    <row r="68" spans="1:12">
      <c r="A68" s="55"/>
    </row>
    <row r="69" spans="1:12">
      <c r="A69" s="55"/>
      <c r="C69" s="55">
        <f>IF(ISNUMBER(C9),0,1)</f>
        <v>1</v>
      </c>
      <c r="D69" s="55">
        <f t="shared" ref="D69:L70" si="17">IF(ISNUMBER(D9),0,1)</f>
        <v>1</v>
      </c>
      <c r="E69" s="55">
        <f t="shared" si="17"/>
        <v>1</v>
      </c>
      <c r="F69" s="55">
        <f t="shared" si="17"/>
        <v>1</v>
      </c>
      <c r="G69" s="55">
        <f t="shared" si="17"/>
        <v>1</v>
      </c>
      <c r="H69" s="55">
        <f t="shared" si="17"/>
        <v>1</v>
      </c>
      <c r="I69" s="55">
        <f t="shared" si="17"/>
        <v>1</v>
      </c>
      <c r="J69" s="55">
        <f t="shared" si="17"/>
        <v>1</v>
      </c>
      <c r="K69" s="55">
        <f>IF(ISNUMBER(K9),0,1)</f>
        <v>1</v>
      </c>
      <c r="L69" s="55">
        <f t="shared" si="17"/>
        <v>1</v>
      </c>
    </row>
    <row r="70" spans="1:12">
      <c r="A70" s="55"/>
      <c r="C70" s="55">
        <f>IF(ISNUMBER(C10),0,1)</f>
        <v>1</v>
      </c>
      <c r="D70" s="55">
        <f t="shared" si="17"/>
        <v>1</v>
      </c>
      <c r="E70" s="55">
        <f t="shared" si="17"/>
        <v>1</v>
      </c>
      <c r="F70" s="55">
        <f t="shared" si="17"/>
        <v>1</v>
      </c>
      <c r="G70" s="55">
        <f t="shared" si="17"/>
        <v>1</v>
      </c>
      <c r="H70" s="55">
        <f t="shared" si="17"/>
        <v>1</v>
      </c>
      <c r="I70" s="55">
        <f t="shared" si="17"/>
        <v>1</v>
      </c>
      <c r="J70" s="55">
        <f t="shared" si="17"/>
        <v>1</v>
      </c>
      <c r="K70" s="55">
        <f>IF(ISNUMBER(K10),0,1)</f>
        <v>1</v>
      </c>
      <c r="L70" s="55">
        <f t="shared" si="17"/>
        <v>1</v>
      </c>
    </row>
    <row r="71" spans="1:12">
      <c r="A71" s="55"/>
    </row>
    <row r="72" spans="1:12">
      <c r="A72" s="55"/>
      <c r="C72" s="55">
        <f t="shared" ref="C72:L73" si="18">IF(ISNUMBER(C12),0,1)</f>
        <v>1</v>
      </c>
      <c r="D72" s="55">
        <f t="shared" si="18"/>
        <v>1</v>
      </c>
      <c r="E72" s="55">
        <f t="shared" si="18"/>
        <v>1</v>
      </c>
      <c r="F72" s="55">
        <f t="shared" si="18"/>
        <v>1</v>
      </c>
      <c r="G72" s="55">
        <f t="shared" si="18"/>
        <v>1</v>
      </c>
      <c r="H72" s="55">
        <f t="shared" si="18"/>
        <v>1</v>
      </c>
      <c r="I72" s="55">
        <f t="shared" si="18"/>
        <v>1</v>
      </c>
      <c r="J72" s="55">
        <f t="shared" si="18"/>
        <v>1</v>
      </c>
      <c r="K72" s="55">
        <f>IF(ISNUMBER(K12),0,1)</f>
        <v>1</v>
      </c>
      <c r="L72" s="55">
        <f t="shared" si="18"/>
        <v>1</v>
      </c>
    </row>
    <row r="73" spans="1:12">
      <c r="A73" s="55"/>
      <c r="C73" s="55">
        <f t="shared" si="18"/>
        <v>1</v>
      </c>
      <c r="D73" s="55">
        <f t="shared" si="18"/>
        <v>1</v>
      </c>
      <c r="E73" s="55">
        <f t="shared" si="18"/>
        <v>1</v>
      </c>
      <c r="F73" s="55">
        <f t="shared" si="18"/>
        <v>1</v>
      </c>
      <c r="G73" s="55">
        <f t="shared" si="18"/>
        <v>1</v>
      </c>
      <c r="H73" s="55">
        <f t="shared" si="18"/>
        <v>1</v>
      </c>
      <c r="I73" s="55">
        <f t="shared" si="18"/>
        <v>1</v>
      </c>
      <c r="J73" s="55">
        <f t="shared" si="18"/>
        <v>1</v>
      </c>
      <c r="K73" s="55">
        <f>IF(ISNUMBER(K13),0,1)</f>
        <v>1</v>
      </c>
      <c r="L73" s="55">
        <f t="shared" si="18"/>
        <v>1</v>
      </c>
    </row>
    <row r="74" spans="1:12">
      <c r="A74" s="55"/>
    </row>
    <row r="75" spans="1:12">
      <c r="A75" s="55"/>
      <c r="C75" s="55">
        <f t="shared" ref="C75:L76" si="19">IF(ISNUMBER(C15),0,1)</f>
        <v>1</v>
      </c>
      <c r="D75" s="55">
        <f t="shared" si="19"/>
        <v>1</v>
      </c>
      <c r="E75" s="55">
        <f t="shared" si="19"/>
        <v>1</v>
      </c>
      <c r="F75" s="55">
        <f t="shared" si="19"/>
        <v>1</v>
      </c>
      <c r="G75" s="55">
        <f t="shared" si="19"/>
        <v>1</v>
      </c>
      <c r="H75" s="55">
        <f t="shared" si="19"/>
        <v>1</v>
      </c>
      <c r="I75" s="55">
        <f t="shared" si="19"/>
        <v>1</v>
      </c>
      <c r="J75" s="55">
        <f t="shared" si="19"/>
        <v>1</v>
      </c>
      <c r="K75" s="55">
        <f>IF(ISNUMBER(K15),0,1)</f>
        <v>1</v>
      </c>
      <c r="L75" s="55">
        <f t="shared" si="19"/>
        <v>1</v>
      </c>
    </row>
    <row r="76" spans="1:12">
      <c r="A76" s="55"/>
      <c r="C76" s="55">
        <f t="shared" si="19"/>
        <v>1</v>
      </c>
      <c r="D76" s="55">
        <f t="shared" si="19"/>
        <v>1</v>
      </c>
      <c r="E76" s="55">
        <f t="shared" si="19"/>
        <v>1</v>
      </c>
      <c r="F76" s="55">
        <f t="shared" si="19"/>
        <v>1</v>
      </c>
      <c r="G76" s="55">
        <f t="shared" si="19"/>
        <v>1</v>
      </c>
      <c r="H76" s="55">
        <f t="shared" si="19"/>
        <v>1</v>
      </c>
      <c r="I76" s="55">
        <f t="shared" si="19"/>
        <v>1</v>
      </c>
      <c r="J76" s="55">
        <f t="shared" si="19"/>
        <v>1</v>
      </c>
      <c r="K76" s="55">
        <f>IF(ISNUMBER(K16),0,1)</f>
        <v>1</v>
      </c>
      <c r="L76" s="55">
        <f t="shared" si="19"/>
        <v>1</v>
      </c>
    </row>
    <row r="77" spans="1:12">
      <c r="A77" s="55"/>
    </row>
    <row r="78" spans="1:12">
      <c r="A78" s="55"/>
      <c r="C78" s="55">
        <f t="shared" ref="C78:L82" si="20">IF(ISNUMBER(C18),0,1)</f>
        <v>1</v>
      </c>
      <c r="D78" s="55">
        <f t="shared" si="20"/>
        <v>1</v>
      </c>
      <c r="E78" s="55">
        <f t="shared" si="20"/>
        <v>1</v>
      </c>
      <c r="F78" s="55">
        <f t="shared" si="20"/>
        <v>1</v>
      </c>
      <c r="G78" s="55">
        <f t="shared" si="20"/>
        <v>1</v>
      </c>
      <c r="H78" s="55">
        <f t="shared" si="20"/>
        <v>1</v>
      </c>
      <c r="I78" s="55">
        <f t="shared" si="20"/>
        <v>1</v>
      </c>
      <c r="J78" s="55">
        <f t="shared" si="20"/>
        <v>1</v>
      </c>
      <c r="K78" s="55">
        <f>IF(ISNUMBER(K18),0,1)</f>
        <v>1</v>
      </c>
      <c r="L78" s="55">
        <f t="shared" si="20"/>
        <v>1</v>
      </c>
    </row>
    <row r="79" spans="1:12">
      <c r="A79" s="55"/>
      <c r="C79" s="55">
        <f t="shared" si="20"/>
        <v>1</v>
      </c>
      <c r="D79" s="55">
        <f t="shared" si="20"/>
        <v>1</v>
      </c>
      <c r="E79" s="55">
        <f t="shared" si="20"/>
        <v>1</v>
      </c>
      <c r="F79" s="55">
        <f t="shared" si="20"/>
        <v>1</v>
      </c>
      <c r="G79" s="55">
        <f t="shared" si="20"/>
        <v>1</v>
      </c>
      <c r="H79" s="55">
        <f t="shared" si="20"/>
        <v>1</v>
      </c>
      <c r="I79" s="55">
        <f t="shared" si="20"/>
        <v>1</v>
      </c>
      <c r="J79" s="55">
        <f t="shared" si="20"/>
        <v>1</v>
      </c>
      <c r="K79" s="55">
        <f>IF(ISNUMBER(K19),0,1)</f>
        <v>1</v>
      </c>
      <c r="L79" s="55">
        <f t="shared" si="20"/>
        <v>1</v>
      </c>
    </row>
    <row r="80" spans="1:12">
      <c r="A80" s="55"/>
      <c r="C80" s="55">
        <f t="shared" si="20"/>
        <v>1</v>
      </c>
      <c r="D80" s="55">
        <f t="shared" si="20"/>
        <v>1</v>
      </c>
      <c r="E80" s="55">
        <f t="shared" si="20"/>
        <v>1</v>
      </c>
      <c r="F80" s="55">
        <f t="shared" si="20"/>
        <v>1</v>
      </c>
      <c r="G80" s="55">
        <f t="shared" si="20"/>
        <v>1</v>
      </c>
      <c r="H80" s="55">
        <f t="shared" si="20"/>
        <v>1</v>
      </c>
      <c r="I80" s="55">
        <f t="shared" si="20"/>
        <v>1</v>
      </c>
      <c r="J80" s="55">
        <f t="shared" si="20"/>
        <v>1</v>
      </c>
      <c r="K80" s="55">
        <f>IF(ISNUMBER(K20),0,1)</f>
        <v>1</v>
      </c>
      <c r="L80" s="55">
        <f t="shared" si="20"/>
        <v>1</v>
      </c>
    </row>
    <row r="81" spans="1:12">
      <c r="A81" s="55"/>
      <c r="C81" s="55">
        <f t="shared" si="20"/>
        <v>1</v>
      </c>
      <c r="D81" s="55">
        <f t="shared" si="20"/>
        <v>1</v>
      </c>
      <c r="E81" s="55">
        <f t="shared" si="20"/>
        <v>1</v>
      </c>
      <c r="F81" s="55">
        <f t="shared" si="20"/>
        <v>1</v>
      </c>
      <c r="G81" s="55">
        <f t="shared" si="20"/>
        <v>1</v>
      </c>
      <c r="H81" s="55">
        <f t="shared" si="20"/>
        <v>1</v>
      </c>
      <c r="I81" s="55">
        <f t="shared" si="20"/>
        <v>1</v>
      </c>
      <c r="J81" s="55">
        <f t="shared" si="20"/>
        <v>1</v>
      </c>
      <c r="K81" s="55">
        <f>IF(ISNUMBER(K21),0,1)</f>
        <v>1</v>
      </c>
      <c r="L81" s="55">
        <f t="shared" si="20"/>
        <v>1</v>
      </c>
    </row>
    <row r="82" spans="1:12">
      <c r="A82" s="55"/>
      <c r="C82" s="55">
        <f t="shared" si="20"/>
        <v>1</v>
      </c>
      <c r="D82" s="55">
        <f t="shared" si="20"/>
        <v>1</v>
      </c>
      <c r="E82" s="55">
        <f t="shared" si="20"/>
        <v>1</v>
      </c>
      <c r="F82" s="55">
        <f t="shared" si="20"/>
        <v>1</v>
      </c>
      <c r="G82" s="55">
        <f t="shared" si="20"/>
        <v>1</v>
      </c>
      <c r="H82" s="55">
        <f t="shared" si="20"/>
        <v>1</v>
      </c>
      <c r="I82" s="55">
        <f t="shared" si="20"/>
        <v>1</v>
      </c>
      <c r="J82" s="55">
        <f t="shared" si="20"/>
        <v>1</v>
      </c>
      <c r="K82" s="55">
        <f>IF(ISNUMBER(K22),0,1)</f>
        <v>1</v>
      </c>
      <c r="L82" s="55">
        <f t="shared" si="20"/>
        <v>1</v>
      </c>
    </row>
    <row r="83" spans="1:12">
      <c r="A83" s="55"/>
    </row>
    <row r="84" spans="1:12">
      <c r="A84" s="55"/>
    </row>
    <row r="85" spans="1:12">
      <c r="A85" s="55"/>
      <c r="C85" s="55">
        <f t="shared" ref="C85:L88" si="21">IF(ISNUMBER(C25),0,1)</f>
        <v>1</v>
      </c>
      <c r="D85" s="55">
        <f t="shared" si="21"/>
        <v>1</v>
      </c>
      <c r="E85" s="55">
        <f t="shared" si="21"/>
        <v>1</v>
      </c>
      <c r="F85" s="55">
        <f t="shared" si="21"/>
        <v>1</v>
      </c>
      <c r="G85" s="55">
        <f t="shared" si="21"/>
        <v>1</v>
      </c>
      <c r="H85" s="55">
        <f t="shared" si="21"/>
        <v>1</v>
      </c>
      <c r="I85" s="55">
        <f t="shared" si="21"/>
        <v>1</v>
      </c>
      <c r="J85" s="55">
        <f t="shared" si="21"/>
        <v>1</v>
      </c>
      <c r="K85" s="55">
        <f>IF(ISNUMBER(K25),0,1)</f>
        <v>1</v>
      </c>
      <c r="L85" s="55">
        <f t="shared" si="21"/>
        <v>1</v>
      </c>
    </row>
    <row r="86" spans="1:12">
      <c r="A86" s="55"/>
      <c r="C86" s="55">
        <f t="shared" si="21"/>
        <v>1</v>
      </c>
      <c r="D86" s="55">
        <f t="shared" si="21"/>
        <v>1</v>
      </c>
      <c r="E86" s="55">
        <f t="shared" si="21"/>
        <v>1</v>
      </c>
      <c r="F86" s="55">
        <f t="shared" si="21"/>
        <v>1</v>
      </c>
      <c r="G86" s="55">
        <f t="shared" si="21"/>
        <v>1</v>
      </c>
      <c r="H86" s="55">
        <f t="shared" si="21"/>
        <v>1</v>
      </c>
      <c r="I86" s="55">
        <f t="shared" si="21"/>
        <v>1</v>
      </c>
      <c r="J86" s="55">
        <f t="shared" si="21"/>
        <v>1</v>
      </c>
      <c r="K86" s="55">
        <f>IF(ISNUMBER(K26),0,1)</f>
        <v>1</v>
      </c>
      <c r="L86" s="55">
        <f t="shared" si="21"/>
        <v>1</v>
      </c>
    </row>
    <row r="87" spans="1:12">
      <c r="A87" s="55"/>
      <c r="C87" s="55">
        <f t="shared" si="21"/>
        <v>1</v>
      </c>
      <c r="D87" s="55">
        <f t="shared" si="21"/>
        <v>1</v>
      </c>
      <c r="E87" s="55">
        <f t="shared" si="21"/>
        <v>1</v>
      </c>
      <c r="F87" s="55">
        <f t="shared" si="21"/>
        <v>1</v>
      </c>
      <c r="G87" s="55">
        <f t="shared" si="21"/>
        <v>1</v>
      </c>
      <c r="H87" s="55">
        <f t="shared" si="21"/>
        <v>1</v>
      </c>
      <c r="I87" s="55">
        <f t="shared" si="21"/>
        <v>1</v>
      </c>
      <c r="J87" s="55">
        <f t="shared" si="21"/>
        <v>1</v>
      </c>
      <c r="K87" s="55">
        <f>IF(ISNUMBER(K27),0,1)</f>
        <v>1</v>
      </c>
      <c r="L87" s="55">
        <f t="shared" si="21"/>
        <v>1</v>
      </c>
    </row>
    <row r="88" spans="1:12">
      <c r="A88" s="55"/>
      <c r="C88" s="55">
        <f t="shared" si="21"/>
        <v>1</v>
      </c>
      <c r="D88" s="55">
        <f t="shared" si="21"/>
        <v>1</v>
      </c>
      <c r="E88" s="55">
        <f t="shared" si="21"/>
        <v>1</v>
      </c>
      <c r="F88" s="55">
        <f t="shared" si="21"/>
        <v>1</v>
      </c>
      <c r="G88" s="55">
        <f t="shared" si="21"/>
        <v>1</v>
      </c>
      <c r="H88" s="55">
        <f t="shared" si="21"/>
        <v>1</v>
      </c>
      <c r="I88" s="55">
        <f t="shared" si="21"/>
        <v>1</v>
      </c>
      <c r="J88" s="55">
        <f t="shared" si="21"/>
        <v>1</v>
      </c>
      <c r="K88" s="55">
        <f>IF(ISNUMBER(K28),0,1)</f>
        <v>1</v>
      </c>
      <c r="L88" s="55">
        <f t="shared" si="21"/>
        <v>1</v>
      </c>
    </row>
    <row r="89" spans="1:12">
      <c r="A89" s="55"/>
    </row>
    <row r="90" spans="1:12">
      <c r="A90" s="55"/>
    </row>
    <row r="91" spans="1:12">
      <c r="A91" s="55"/>
    </row>
    <row r="92" spans="1:12">
      <c r="A92" s="55"/>
      <c r="C92" s="55">
        <f t="shared" ref="C92:L95" si="22">IF(ISNUMBER(C32),0,1)</f>
        <v>1</v>
      </c>
      <c r="D92" s="55">
        <f t="shared" si="22"/>
        <v>1</v>
      </c>
      <c r="E92" s="55">
        <f t="shared" si="22"/>
        <v>1</v>
      </c>
      <c r="F92" s="55">
        <f t="shared" si="22"/>
        <v>1</v>
      </c>
      <c r="G92" s="55">
        <f t="shared" si="22"/>
        <v>1</v>
      </c>
      <c r="H92" s="55">
        <f t="shared" si="22"/>
        <v>1</v>
      </c>
      <c r="I92" s="55">
        <f t="shared" si="22"/>
        <v>1</v>
      </c>
      <c r="J92" s="55">
        <f t="shared" si="22"/>
        <v>1</v>
      </c>
      <c r="K92" s="55">
        <f>IF(ISNUMBER(K32),0,1)</f>
        <v>1</v>
      </c>
      <c r="L92" s="55">
        <f t="shared" si="22"/>
        <v>1</v>
      </c>
    </row>
    <row r="93" spans="1:12">
      <c r="A93" s="55"/>
      <c r="C93" s="55">
        <f t="shared" si="22"/>
        <v>1</v>
      </c>
      <c r="D93" s="55">
        <f t="shared" si="22"/>
        <v>1</v>
      </c>
      <c r="E93" s="55">
        <f t="shared" si="22"/>
        <v>1</v>
      </c>
      <c r="F93" s="55">
        <f t="shared" si="22"/>
        <v>1</v>
      </c>
      <c r="G93" s="55">
        <f t="shared" si="22"/>
        <v>1</v>
      </c>
      <c r="H93" s="55">
        <f t="shared" si="22"/>
        <v>1</v>
      </c>
      <c r="I93" s="55">
        <f t="shared" si="22"/>
        <v>1</v>
      </c>
      <c r="J93" s="55">
        <f t="shared" si="22"/>
        <v>1</v>
      </c>
      <c r="K93" s="55">
        <f>IF(ISNUMBER(K33),0,1)</f>
        <v>1</v>
      </c>
      <c r="L93" s="55">
        <f t="shared" si="22"/>
        <v>1</v>
      </c>
    </row>
    <row r="94" spans="1:12">
      <c r="A94" s="55"/>
      <c r="C94" s="55">
        <f t="shared" si="22"/>
        <v>1</v>
      </c>
      <c r="D94" s="55">
        <f t="shared" si="22"/>
        <v>1</v>
      </c>
      <c r="E94" s="55">
        <f t="shared" si="22"/>
        <v>1</v>
      </c>
      <c r="F94" s="55">
        <f t="shared" si="22"/>
        <v>1</v>
      </c>
      <c r="G94" s="55">
        <f t="shared" si="22"/>
        <v>1</v>
      </c>
      <c r="H94" s="55">
        <f t="shared" si="22"/>
        <v>1</v>
      </c>
      <c r="I94" s="55">
        <f t="shared" si="22"/>
        <v>1</v>
      </c>
      <c r="J94" s="55">
        <f t="shared" si="22"/>
        <v>1</v>
      </c>
      <c r="K94" s="55">
        <f>IF(ISNUMBER(K34),0,1)</f>
        <v>1</v>
      </c>
      <c r="L94" s="55">
        <f t="shared" si="22"/>
        <v>1</v>
      </c>
    </row>
    <row r="95" spans="1:12">
      <c r="A95" s="55"/>
      <c r="C95" s="55">
        <f t="shared" si="22"/>
        <v>1</v>
      </c>
      <c r="D95" s="55">
        <f t="shared" si="22"/>
        <v>1</v>
      </c>
      <c r="E95" s="55">
        <f t="shared" si="22"/>
        <v>1</v>
      </c>
      <c r="F95" s="55">
        <f t="shared" si="22"/>
        <v>1</v>
      </c>
      <c r="G95" s="55">
        <f t="shared" si="22"/>
        <v>1</v>
      </c>
      <c r="H95" s="55">
        <f t="shared" si="22"/>
        <v>1</v>
      </c>
      <c r="I95" s="55">
        <f t="shared" si="22"/>
        <v>1</v>
      </c>
      <c r="J95" s="55">
        <f t="shared" si="22"/>
        <v>1</v>
      </c>
      <c r="K95" s="55">
        <f>IF(ISNUMBER(K35),0,1)</f>
        <v>1</v>
      </c>
      <c r="L95" s="55">
        <f t="shared" si="22"/>
        <v>1</v>
      </c>
    </row>
    <row r="96" spans="1:12">
      <c r="A96" s="55"/>
    </row>
    <row r="97" spans="1:12">
      <c r="A97" s="55"/>
      <c r="C97" s="55">
        <f>IF(ISNUMBER(C37),0,1)</f>
        <v>1</v>
      </c>
      <c r="D97" s="55">
        <f t="shared" ref="D97:L97" si="23">IF(ISNUMBER(D37),0,1)</f>
        <v>1</v>
      </c>
      <c r="E97" s="55">
        <f t="shared" si="23"/>
        <v>1</v>
      </c>
      <c r="F97" s="55">
        <f t="shared" si="23"/>
        <v>1</v>
      </c>
      <c r="G97" s="55">
        <f t="shared" si="23"/>
        <v>1</v>
      </c>
      <c r="H97" s="55">
        <f t="shared" si="23"/>
        <v>1</v>
      </c>
      <c r="I97" s="55">
        <f t="shared" si="23"/>
        <v>1</v>
      </c>
      <c r="J97" s="55">
        <f t="shared" si="23"/>
        <v>1</v>
      </c>
      <c r="K97" s="55">
        <f>IF(ISNUMBER(K37),0,1)</f>
        <v>1</v>
      </c>
      <c r="L97" s="55">
        <f t="shared" si="23"/>
        <v>1</v>
      </c>
    </row>
    <row r="98" spans="1:12">
      <c r="A98" s="55"/>
    </row>
    <row r="99" spans="1:12">
      <c r="A99" s="55"/>
      <c r="C99" s="55">
        <f t="shared" ref="C99:L100" si="24">IF(ISNUMBER(C39),0,1)</f>
        <v>1</v>
      </c>
      <c r="D99" s="55">
        <f t="shared" si="24"/>
        <v>1</v>
      </c>
      <c r="E99" s="55">
        <f t="shared" si="24"/>
        <v>1</v>
      </c>
      <c r="F99" s="55">
        <f t="shared" si="24"/>
        <v>1</v>
      </c>
      <c r="G99" s="55">
        <f t="shared" si="24"/>
        <v>1</v>
      </c>
      <c r="H99" s="55">
        <f t="shared" si="24"/>
        <v>1</v>
      </c>
      <c r="I99" s="55">
        <f t="shared" si="24"/>
        <v>1</v>
      </c>
      <c r="J99" s="55">
        <f t="shared" si="24"/>
        <v>1</v>
      </c>
      <c r="K99" s="55">
        <f>IF(ISNUMBER(K39),0,1)</f>
        <v>1</v>
      </c>
      <c r="L99" s="55">
        <f t="shared" si="24"/>
        <v>1</v>
      </c>
    </row>
    <row r="100" spans="1:12">
      <c r="A100" s="55"/>
      <c r="C100" s="55">
        <f t="shared" si="24"/>
        <v>1</v>
      </c>
      <c r="D100" s="55">
        <f t="shared" si="24"/>
        <v>1</v>
      </c>
      <c r="E100" s="55">
        <f t="shared" si="24"/>
        <v>1</v>
      </c>
      <c r="F100" s="55">
        <f t="shared" si="24"/>
        <v>1</v>
      </c>
      <c r="G100" s="55">
        <f t="shared" si="24"/>
        <v>1</v>
      </c>
      <c r="H100" s="55">
        <f t="shared" si="24"/>
        <v>1</v>
      </c>
      <c r="I100" s="55">
        <f t="shared" si="24"/>
        <v>1</v>
      </c>
      <c r="J100" s="55">
        <f t="shared" si="24"/>
        <v>1</v>
      </c>
      <c r="K100" s="55">
        <f>IF(ISNUMBER(K40),0,1)</f>
        <v>1</v>
      </c>
      <c r="L100" s="55">
        <f t="shared" si="24"/>
        <v>1</v>
      </c>
    </row>
    <row r="101" spans="1:12">
      <c r="A101" s="55"/>
    </row>
    <row r="102" spans="1:12">
      <c r="A102" s="55"/>
      <c r="C102" s="55">
        <f t="shared" ref="C102:L103" si="25">IF(ISNUMBER(C42),0,1)</f>
        <v>1</v>
      </c>
      <c r="D102" s="55">
        <f t="shared" si="25"/>
        <v>1</v>
      </c>
      <c r="E102" s="55">
        <f t="shared" si="25"/>
        <v>1</v>
      </c>
      <c r="F102" s="55">
        <f t="shared" si="25"/>
        <v>1</v>
      </c>
      <c r="G102" s="55">
        <f t="shared" si="25"/>
        <v>1</v>
      </c>
      <c r="H102" s="55">
        <f t="shared" si="25"/>
        <v>1</v>
      </c>
      <c r="I102" s="55">
        <f t="shared" si="25"/>
        <v>1</v>
      </c>
      <c r="J102" s="55">
        <f t="shared" si="25"/>
        <v>1</v>
      </c>
      <c r="K102" s="55">
        <f>IF(ISNUMBER(K42),0,1)</f>
        <v>1</v>
      </c>
      <c r="L102" s="55">
        <f t="shared" si="25"/>
        <v>1</v>
      </c>
    </row>
    <row r="103" spans="1:12">
      <c r="A103" s="55"/>
      <c r="C103" s="55">
        <f t="shared" si="25"/>
        <v>1</v>
      </c>
      <c r="D103" s="55">
        <f t="shared" si="25"/>
        <v>1</v>
      </c>
      <c r="E103" s="55">
        <f t="shared" si="25"/>
        <v>1</v>
      </c>
      <c r="F103" s="55">
        <f t="shared" si="25"/>
        <v>1</v>
      </c>
      <c r="G103" s="55">
        <f t="shared" si="25"/>
        <v>1</v>
      </c>
      <c r="H103" s="55">
        <f t="shared" si="25"/>
        <v>1</v>
      </c>
      <c r="I103" s="55">
        <f t="shared" si="25"/>
        <v>1</v>
      </c>
      <c r="J103" s="55">
        <f t="shared" si="25"/>
        <v>1</v>
      </c>
      <c r="K103" s="55">
        <f>IF(ISNUMBER(K43),0,1)</f>
        <v>1</v>
      </c>
      <c r="L103" s="55">
        <f t="shared" si="25"/>
        <v>1</v>
      </c>
    </row>
    <row r="104" spans="1:12">
      <c r="A104" s="55"/>
    </row>
    <row r="105" spans="1:12">
      <c r="A105" s="55"/>
      <c r="C105" s="55">
        <f t="shared" ref="C105:L108" si="26">IF(ISNUMBER(C45),0,1)</f>
        <v>1</v>
      </c>
      <c r="D105" s="55">
        <f t="shared" si="26"/>
        <v>1</v>
      </c>
      <c r="E105" s="55">
        <f t="shared" si="26"/>
        <v>1</v>
      </c>
      <c r="F105" s="55">
        <f t="shared" si="26"/>
        <v>1</v>
      </c>
      <c r="G105" s="55">
        <f t="shared" si="26"/>
        <v>1</v>
      </c>
      <c r="H105" s="55">
        <f t="shared" si="26"/>
        <v>1</v>
      </c>
      <c r="I105" s="55">
        <f t="shared" si="26"/>
        <v>1</v>
      </c>
      <c r="J105" s="55">
        <f t="shared" si="26"/>
        <v>1</v>
      </c>
      <c r="K105" s="55">
        <f>IF(ISNUMBER(K45),0,1)</f>
        <v>1</v>
      </c>
      <c r="L105" s="55">
        <f t="shared" si="26"/>
        <v>1</v>
      </c>
    </row>
    <row r="106" spans="1:12">
      <c r="A106" s="55"/>
      <c r="C106" s="55">
        <f t="shared" si="26"/>
        <v>1</v>
      </c>
      <c r="D106" s="55">
        <f t="shared" si="26"/>
        <v>1</v>
      </c>
      <c r="E106" s="55">
        <f t="shared" si="26"/>
        <v>1</v>
      </c>
      <c r="F106" s="55">
        <f t="shared" si="26"/>
        <v>1</v>
      </c>
      <c r="G106" s="55">
        <f t="shared" si="26"/>
        <v>1</v>
      </c>
      <c r="H106" s="55">
        <f t="shared" si="26"/>
        <v>1</v>
      </c>
      <c r="I106" s="55">
        <f t="shared" si="26"/>
        <v>1</v>
      </c>
      <c r="J106" s="55">
        <f t="shared" si="26"/>
        <v>1</v>
      </c>
      <c r="K106" s="55">
        <f>IF(ISNUMBER(K46),0,1)</f>
        <v>1</v>
      </c>
      <c r="L106" s="55">
        <f t="shared" si="26"/>
        <v>1</v>
      </c>
    </row>
    <row r="107" spans="1:12">
      <c r="A107" s="55"/>
      <c r="C107" s="55">
        <f t="shared" si="26"/>
        <v>1</v>
      </c>
      <c r="D107" s="55">
        <f t="shared" si="26"/>
        <v>1</v>
      </c>
      <c r="E107" s="55">
        <f t="shared" si="26"/>
        <v>1</v>
      </c>
      <c r="F107" s="55">
        <f t="shared" si="26"/>
        <v>1</v>
      </c>
      <c r="G107" s="55">
        <f t="shared" si="26"/>
        <v>1</v>
      </c>
      <c r="H107" s="55">
        <f t="shared" si="26"/>
        <v>1</v>
      </c>
      <c r="I107" s="55">
        <f t="shared" si="26"/>
        <v>1</v>
      </c>
      <c r="J107" s="55">
        <f t="shared" si="26"/>
        <v>1</v>
      </c>
      <c r="K107" s="55">
        <f>IF(ISNUMBER(K47),0,1)</f>
        <v>1</v>
      </c>
      <c r="L107" s="55">
        <f t="shared" si="26"/>
        <v>1</v>
      </c>
    </row>
    <row r="108" spans="1:12">
      <c r="A108" s="55"/>
      <c r="C108" s="55">
        <f t="shared" si="26"/>
        <v>1</v>
      </c>
      <c r="D108" s="55">
        <f t="shared" si="26"/>
        <v>1</v>
      </c>
      <c r="E108" s="55">
        <f t="shared" si="26"/>
        <v>1</v>
      </c>
      <c r="F108" s="55">
        <f t="shared" si="26"/>
        <v>1</v>
      </c>
      <c r="G108" s="55">
        <f t="shared" si="26"/>
        <v>1</v>
      </c>
      <c r="H108" s="55">
        <f t="shared" si="26"/>
        <v>1</v>
      </c>
      <c r="I108" s="55">
        <f t="shared" si="26"/>
        <v>1</v>
      </c>
      <c r="J108" s="55">
        <f t="shared" si="26"/>
        <v>1</v>
      </c>
      <c r="K108" s="55">
        <f>IF(ISNUMBER(K48),0,1)</f>
        <v>1</v>
      </c>
      <c r="L108" s="55">
        <f t="shared" si="26"/>
        <v>1</v>
      </c>
    </row>
    <row r="109" spans="1:12">
      <c r="A109" s="55"/>
    </row>
    <row r="110" spans="1:12">
      <c r="A110" s="55"/>
    </row>
    <row r="111" spans="1:12">
      <c r="A111" s="55"/>
      <c r="C111" s="55">
        <f t="shared" ref="C111:L113" si="27">IF(ISNUMBER(C51),0,1)</f>
        <v>1</v>
      </c>
      <c r="D111" s="55">
        <f t="shared" si="27"/>
        <v>1</v>
      </c>
      <c r="E111" s="55">
        <f t="shared" si="27"/>
        <v>1</v>
      </c>
      <c r="F111" s="55">
        <f t="shared" si="27"/>
        <v>1</v>
      </c>
      <c r="G111" s="55">
        <f t="shared" si="27"/>
        <v>1</v>
      </c>
      <c r="H111" s="55">
        <f t="shared" si="27"/>
        <v>1</v>
      </c>
      <c r="I111" s="55">
        <f t="shared" si="27"/>
        <v>1</v>
      </c>
      <c r="J111" s="55">
        <f t="shared" si="27"/>
        <v>1</v>
      </c>
      <c r="K111" s="55">
        <f>IF(ISNUMBER(K51),0,1)</f>
        <v>1</v>
      </c>
      <c r="L111" s="55">
        <f t="shared" si="27"/>
        <v>1</v>
      </c>
    </row>
    <row r="112" spans="1:12">
      <c r="A112" s="55"/>
      <c r="C112" s="55">
        <f t="shared" si="27"/>
        <v>1</v>
      </c>
      <c r="D112" s="55">
        <f t="shared" si="27"/>
        <v>1</v>
      </c>
      <c r="E112" s="55">
        <f t="shared" si="27"/>
        <v>1</v>
      </c>
      <c r="F112" s="55">
        <f t="shared" si="27"/>
        <v>1</v>
      </c>
      <c r="G112" s="55">
        <f t="shared" si="27"/>
        <v>1</v>
      </c>
      <c r="H112" s="55">
        <f t="shared" si="27"/>
        <v>1</v>
      </c>
      <c r="I112" s="55">
        <f t="shared" si="27"/>
        <v>1</v>
      </c>
      <c r="J112" s="55">
        <f t="shared" si="27"/>
        <v>1</v>
      </c>
      <c r="K112" s="55">
        <f>IF(ISNUMBER(K52),0,1)</f>
        <v>1</v>
      </c>
      <c r="L112" s="55">
        <f t="shared" si="27"/>
        <v>1</v>
      </c>
    </row>
    <row r="113" spans="1:12">
      <c r="A113" s="55"/>
      <c r="C113" s="55">
        <f t="shared" si="27"/>
        <v>1</v>
      </c>
      <c r="D113" s="55">
        <f t="shared" si="27"/>
        <v>1</v>
      </c>
      <c r="E113" s="55">
        <f t="shared" si="27"/>
        <v>1</v>
      </c>
      <c r="F113" s="55">
        <f t="shared" si="27"/>
        <v>1</v>
      </c>
      <c r="G113" s="55">
        <f t="shared" si="27"/>
        <v>1</v>
      </c>
      <c r="H113" s="55">
        <f t="shared" si="27"/>
        <v>1</v>
      </c>
      <c r="I113" s="55">
        <f t="shared" si="27"/>
        <v>1</v>
      </c>
      <c r="J113" s="55">
        <f t="shared" si="27"/>
        <v>1</v>
      </c>
      <c r="K113" s="55">
        <f>IF(ISNUMBER(K53),0,1)</f>
        <v>1</v>
      </c>
      <c r="L113" s="55">
        <f t="shared" si="27"/>
        <v>1</v>
      </c>
    </row>
    <row r="114" spans="1:12">
      <c r="A114" s="55"/>
    </row>
    <row r="115" spans="1:12">
      <c r="A115" s="55"/>
    </row>
    <row r="116" spans="1:12">
      <c r="A116" s="55"/>
    </row>
    <row r="117" spans="1:12">
      <c r="A117" s="55"/>
    </row>
    <row r="118" spans="1:12">
      <c r="A118" s="55"/>
    </row>
    <row r="119" spans="1:12">
      <c r="A119" s="55"/>
    </row>
    <row r="120" spans="1:12">
      <c r="A120" s="55"/>
    </row>
    <row r="121" spans="1:12">
      <c r="A121" s="55"/>
    </row>
    <row r="122" spans="1:12">
      <c r="A122" s="55"/>
    </row>
    <row r="123" spans="1:12">
      <c r="A123" s="55"/>
    </row>
    <row r="124" spans="1:12">
      <c r="A124" s="55"/>
    </row>
    <row r="125" spans="1:12">
      <c r="A125" s="55"/>
    </row>
    <row r="126" spans="1:12">
      <c r="A126" s="55"/>
    </row>
    <row r="127" spans="1:12">
      <c r="A127" s="55"/>
    </row>
    <row r="128" spans="1:12">
      <c r="A128" s="55"/>
    </row>
    <row r="129" spans="1:1">
      <c r="A129" s="55"/>
    </row>
    <row r="130" spans="1:1">
      <c r="A130" s="55"/>
    </row>
    <row r="131" spans="1:1">
      <c r="A131" s="55"/>
    </row>
    <row r="132" spans="1:1">
      <c r="A132" s="55"/>
    </row>
    <row r="133" spans="1:1">
      <c r="A133" s="55"/>
    </row>
    <row r="134" spans="1:1">
      <c r="A134" s="55"/>
    </row>
    <row r="135" spans="1:1">
      <c r="A135" s="55"/>
    </row>
    <row r="136" spans="1:1">
      <c r="A136" s="55"/>
    </row>
    <row r="137" spans="1:1">
      <c r="A137" s="55"/>
    </row>
    <row r="138" spans="1:1">
      <c r="A138" s="55"/>
    </row>
    <row r="139" spans="1:1">
      <c r="A139" s="55"/>
    </row>
    <row r="140" spans="1:1">
      <c r="A140" s="55"/>
    </row>
    <row r="141" spans="1:1">
      <c r="A141" s="55"/>
    </row>
    <row r="142" spans="1:1">
      <c r="A142" s="55"/>
    </row>
    <row r="143" spans="1:1">
      <c r="A143" s="55"/>
    </row>
    <row r="144" spans="1:1">
      <c r="A144" s="55"/>
    </row>
    <row r="145" spans="1:1">
      <c r="A145" s="55"/>
    </row>
    <row r="146" spans="1:1">
      <c r="A146" s="55"/>
    </row>
    <row r="147" spans="1:1">
      <c r="A147" s="55"/>
    </row>
    <row r="148" spans="1:1">
      <c r="A148" s="55"/>
    </row>
    <row r="149" spans="1:1">
      <c r="A149" s="55"/>
    </row>
    <row r="150" spans="1:1">
      <c r="A150" s="55"/>
    </row>
    <row r="151" spans="1:1">
      <c r="A151" s="55"/>
    </row>
    <row r="152" spans="1:1">
      <c r="A152" s="55"/>
    </row>
    <row r="153" spans="1:1">
      <c r="A153" s="55"/>
    </row>
    <row r="154" spans="1:1">
      <c r="A154" s="55"/>
    </row>
    <row r="155" spans="1:1">
      <c r="A155" s="55"/>
    </row>
    <row r="156" spans="1:1">
      <c r="A156" s="55"/>
    </row>
    <row r="157" spans="1:1">
      <c r="A157" s="55"/>
    </row>
    <row r="158" spans="1:1">
      <c r="A158" s="55"/>
    </row>
    <row r="159" spans="1:1">
      <c r="A159" s="55"/>
    </row>
    <row r="160" spans="1:1">
      <c r="A160" s="55"/>
    </row>
    <row r="161" spans="1:1">
      <c r="A161" s="55"/>
    </row>
    <row r="162" spans="1:1">
      <c r="A162" s="55"/>
    </row>
    <row r="163" spans="1:1">
      <c r="A163" s="55"/>
    </row>
    <row r="164" spans="1:1">
      <c r="A164" s="55"/>
    </row>
    <row r="165" spans="1:1">
      <c r="A165" s="55"/>
    </row>
    <row r="166" spans="1:1">
      <c r="A166" s="55"/>
    </row>
    <row r="167" spans="1:1">
      <c r="A167" s="55"/>
    </row>
    <row r="168" spans="1:1">
      <c r="A168" s="55"/>
    </row>
    <row r="169" spans="1:1">
      <c r="A169" s="55"/>
    </row>
    <row r="170" spans="1:1">
      <c r="A170" s="55"/>
    </row>
    <row r="171" spans="1:1">
      <c r="A171" s="55"/>
    </row>
    <row r="172" spans="1:1">
      <c r="A172" s="55"/>
    </row>
    <row r="173" spans="1:1">
      <c r="A173" s="55"/>
    </row>
    <row r="174" spans="1:1">
      <c r="A174" s="55"/>
    </row>
    <row r="175" spans="1:1">
      <c r="A175" s="55"/>
    </row>
    <row r="176" spans="1:1">
      <c r="A176" s="55"/>
    </row>
    <row r="177" spans="1:1">
      <c r="A177" s="55"/>
    </row>
    <row r="178" spans="1:1">
      <c r="A178" s="55"/>
    </row>
    <row r="179" spans="1:1">
      <c r="A179" s="55"/>
    </row>
    <row r="180" spans="1:1">
      <c r="A180" s="55"/>
    </row>
    <row r="181" spans="1:1">
      <c r="A181" s="55"/>
    </row>
    <row r="182" spans="1:1">
      <c r="A182" s="55"/>
    </row>
    <row r="183" spans="1:1">
      <c r="A183" s="55"/>
    </row>
    <row r="184" spans="1:1">
      <c r="A184" s="55"/>
    </row>
    <row r="185" spans="1:1">
      <c r="A185" s="55"/>
    </row>
    <row r="186" spans="1:1">
      <c r="A186" s="55"/>
    </row>
    <row r="187" spans="1:1">
      <c r="A187" s="55"/>
    </row>
    <row r="188" spans="1:1">
      <c r="A188" s="55"/>
    </row>
    <row r="189" spans="1:1">
      <c r="A189" s="55"/>
    </row>
    <row r="190" spans="1:1">
      <c r="A190" s="55"/>
    </row>
    <row r="191" spans="1:1">
      <c r="A191" s="55"/>
    </row>
    <row r="192" spans="1:1">
      <c r="A192" s="55"/>
    </row>
    <row r="193" spans="1:1">
      <c r="A193" s="55"/>
    </row>
    <row r="194" spans="1:1">
      <c r="A194" s="55"/>
    </row>
    <row r="195" spans="1:1">
      <c r="A195" s="55"/>
    </row>
    <row r="196" spans="1:1">
      <c r="A196" s="55"/>
    </row>
    <row r="197" spans="1:1">
      <c r="A197" s="55"/>
    </row>
    <row r="198" spans="1:1">
      <c r="A198" s="55"/>
    </row>
    <row r="199" spans="1:1">
      <c r="A199" s="55"/>
    </row>
    <row r="200" spans="1:1">
      <c r="A200" s="55"/>
    </row>
    <row r="201" spans="1:1">
      <c r="A201" s="55"/>
    </row>
    <row r="202" spans="1:1">
      <c r="A202" s="55"/>
    </row>
    <row r="203" spans="1:1">
      <c r="A203" s="55"/>
    </row>
    <row r="204" spans="1:1">
      <c r="A204" s="55"/>
    </row>
    <row r="205" spans="1:1">
      <c r="A205" s="55"/>
    </row>
    <row r="206" spans="1:1">
      <c r="A206" s="55"/>
    </row>
    <row r="207" spans="1:1">
      <c r="A207" s="55"/>
    </row>
    <row r="208" spans="1:1">
      <c r="A208" s="55"/>
    </row>
    <row r="209" spans="1:1">
      <c r="A209" s="55"/>
    </row>
    <row r="210" spans="1:1">
      <c r="A210" s="55"/>
    </row>
    <row r="211" spans="1:1">
      <c r="A211" s="55"/>
    </row>
    <row r="212" spans="1:1">
      <c r="A212" s="55"/>
    </row>
    <row r="213" spans="1:1">
      <c r="A213" s="55"/>
    </row>
    <row r="214" spans="1:1">
      <c r="A214" s="55"/>
    </row>
    <row r="215" spans="1:1">
      <c r="A215" s="55"/>
    </row>
    <row r="216" spans="1:1">
      <c r="A216" s="55"/>
    </row>
    <row r="217" spans="1:1">
      <c r="A217" s="55"/>
    </row>
    <row r="218" spans="1:1">
      <c r="A218" s="55"/>
    </row>
    <row r="219" spans="1:1">
      <c r="A219" s="55"/>
    </row>
    <row r="220" spans="1:1">
      <c r="A220" s="55"/>
    </row>
    <row r="221" spans="1:1">
      <c r="A221" s="55"/>
    </row>
    <row r="222" spans="1:1">
      <c r="A222" s="55"/>
    </row>
    <row r="223" spans="1:1">
      <c r="A223" s="55"/>
    </row>
    <row r="224" spans="1:1">
      <c r="A224" s="55"/>
    </row>
    <row r="225" spans="1:12">
      <c r="A225" s="55"/>
    </row>
    <row r="226" spans="1:12">
      <c r="A226" s="55"/>
    </row>
    <row r="227" spans="1:12">
      <c r="A227" s="55"/>
    </row>
    <row r="228" spans="1:12">
      <c r="B228" s="35"/>
      <c r="C228" s="35"/>
      <c r="D228" s="35"/>
      <c r="E228" s="35"/>
      <c r="F228" s="35"/>
      <c r="G228" s="35"/>
      <c r="H228" s="35"/>
      <c r="I228" s="35"/>
      <c r="J228" s="35"/>
      <c r="K228" s="35"/>
      <c r="L228" s="35"/>
    </row>
    <row r="229" spans="1:12">
      <c r="B229" s="35"/>
      <c r="C229" s="35"/>
      <c r="D229" s="35"/>
      <c r="E229" s="35"/>
      <c r="F229" s="35"/>
      <c r="G229" s="35"/>
      <c r="H229" s="35"/>
      <c r="I229" s="35"/>
      <c r="J229" s="35"/>
      <c r="K229" s="35"/>
      <c r="L229" s="35"/>
    </row>
    <row r="230" spans="1:12">
      <c r="B230" s="35"/>
      <c r="C230" s="35"/>
      <c r="D230" s="35"/>
      <c r="E230" s="35"/>
      <c r="F230" s="35"/>
      <c r="G230" s="35"/>
      <c r="H230" s="35"/>
      <c r="I230" s="35"/>
      <c r="J230" s="35"/>
      <c r="K230" s="35"/>
      <c r="L230" s="35"/>
    </row>
    <row r="231" spans="1:12">
      <c r="B231" s="35"/>
      <c r="C231" s="35"/>
      <c r="D231" s="35"/>
      <c r="E231" s="35"/>
      <c r="F231" s="35"/>
      <c r="G231" s="35"/>
      <c r="H231" s="35"/>
      <c r="I231" s="35"/>
      <c r="J231" s="35"/>
      <c r="K231" s="35"/>
      <c r="L231" s="35"/>
    </row>
    <row r="232" spans="1:12">
      <c r="B232" s="35"/>
      <c r="C232" s="35"/>
      <c r="D232" s="35"/>
      <c r="E232" s="35"/>
      <c r="F232" s="35"/>
      <c r="G232" s="35"/>
      <c r="H232" s="35"/>
      <c r="I232" s="35"/>
      <c r="J232" s="35"/>
      <c r="K232" s="35"/>
      <c r="L232" s="35"/>
    </row>
    <row r="233" spans="1:12">
      <c r="B233" s="35"/>
      <c r="C233" s="35"/>
      <c r="D233" s="35"/>
      <c r="E233" s="35"/>
      <c r="F233" s="35"/>
      <c r="G233" s="35"/>
      <c r="H233" s="35"/>
      <c r="I233" s="35"/>
      <c r="J233" s="35"/>
      <c r="K233" s="35"/>
      <c r="L233" s="35"/>
    </row>
    <row r="234" spans="1:12">
      <c r="B234" s="35"/>
      <c r="C234" s="35"/>
      <c r="D234" s="35"/>
      <c r="E234" s="35"/>
      <c r="F234" s="35"/>
      <c r="G234" s="35"/>
      <c r="H234" s="35"/>
      <c r="I234" s="35"/>
      <c r="J234" s="35"/>
      <c r="K234" s="35"/>
      <c r="L234" s="35"/>
    </row>
    <row r="235" spans="1:12">
      <c r="B235" s="35"/>
      <c r="C235" s="35"/>
      <c r="D235" s="35"/>
      <c r="E235" s="35"/>
      <c r="F235" s="35"/>
      <c r="G235" s="35"/>
      <c r="H235" s="35"/>
      <c r="I235" s="35"/>
      <c r="J235" s="35"/>
      <c r="K235" s="35"/>
      <c r="L235" s="35"/>
    </row>
    <row r="236" spans="1:12">
      <c r="B236" s="35"/>
      <c r="C236" s="35"/>
      <c r="D236" s="35"/>
      <c r="E236" s="35"/>
      <c r="F236" s="35"/>
      <c r="G236" s="35"/>
      <c r="H236" s="35"/>
      <c r="I236" s="35"/>
      <c r="J236" s="35"/>
      <c r="K236" s="35"/>
      <c r="L236" s="35"/>
    </row>
    <row r="237" spans="1:12">
      <c r="B237" s="35"/>
      <c r="C237" s="35"/>
      <c r="D237" s="35"/>
      <c r="E237" s="35"/>
      <c r="F237" s="35"/>
      <c r="G237" s="35"/>
      <c r="H237" s="35"/>
      <c r="I237" s="35"/>
      <c r="J237" s="35"/>
      <c r="K237" s="35"/>
      <c r="L237" s="35"/>
    </row>
    <row r="238" spans="1:12">
      <c r="B238" s="35"/>
      <c r="C238" s="35"/>
      <c r="D238" s="35"/>
      <c r="E238" s="35"/>
      <c r="F238" s="35"/>
      <c r="G238" s="35"/>
      <c r="H238" s="35"/>
      <c r="I238" s="35"/>
      <c r="J238" s="35"/>
      <c r="K238" s="35"/>
      <c r="L238" s="35"/>
    </row>
    <row r="239" spans="1:12">
      <c r="B239" s="35"/>
      <c r="C239" s="35"/>
      <c r="D239" s="35"/>
      <c r="E239" s="35"/>
      <c r="F239" s="35"/>
      <c r="G239" s="35"/>
      <c r="H239" s="35"/>
      <c r="I239" s="35"/>
      <c r="J239" s="35"/>
      <c r="K239" s="35"/>
      <c r="L239" s="35"/>
    </row>
    <row r="240" spans="1:12">
      <c r="B240" s="35"/>
      <c r="C240" s="35"/>
      <c r="D240" s="35"/>
      <c r="E240" s="35"/>
      <c r="F240" s="35"/>
      <c r="G240" s="35"/>
      <c r="H240" s="35"/>
      <c r="I240" s="35"/>
      <c r="J240" s="35"/>
      <c r="K240" s="35"/>
      <c r="L240" s="35"/>
    </row>
    <row r="241" spans="2:12">
      <c r="B241" s="35"/>
      <c r="C241" s="35"/>
      <c r="D241" s="35"/>
      <c r="E241" s="35"/>
      <c r="F241" s="35"/>
      <c r="G241" s="35"/>
      <c r="H241" s="35"/>
      <c r="I241" s="35"/>
      <c r="J241" s="35"/>
      <c r="K241" s="35"/>
      <c r="L241" s="35"/>
    </row>
    <row r="242" spans="2:12">
      <c r="B242" s="35"/>
      <c r="C242" s="35"/>
      <c r="D242" s="35"/>
      <c r="E242" s="35"/>
      <c r="F242" s="35"/>
      <c r="G242" s="35"/>
      <c r="H242" s="35"/>
      <c r="I242" s="35"/>
      <c r="J242" s="35"/>
      <c r="K242" s="35"/>
      <c r="L242" s="35"/>
    </row>
    <row r="243" spans="2:12">
      <c r="B243" s="35"/>
      <c r="C243" s="35"/>
      <c r="D243" s="35"/>
      <c r="E243" s="35"/>
      <c r="F243" s="35"/>
      <c r="G243" s="35"/>
      <c r="H243" s="35"/>
      <c r="I243" s="35"/>
      <c r="J243" s="35"/>
      <c r="K243" s="35"/>
      <c r="L243" s="35"/>
    </row>
    <row r="244" spans="2:12">
      <c r="B244" s="35"/>
      <c r="C244" s="35"/>
      <c r="D244" s="35"/>
      <c r="E244" s="35"/>
      <c r="F244" s="35"/>
      <c r="G244" s="35"/>
      <c r="H244" s="35"/>
      <c r="I244" s="35"/>
      <c r="J244" s="35"/>
      <c r="K244" s="35"/>
      <c r="L244" s="35"/>
    </row>
    <row r="245" spans="2:12">
      <c r="B245" s="35"/>
      <c r="C245" s="35"/>
      <c r="D245" s="35"/>
      <c r="E245" s="35"/>
      <c r="F245" s="35"/>
      <c r="G245" s="35"/>
      <c r="H245" s="35"/>
      <c r="I245" s="35"/>
      <c r="J245" s="35"/>
      <c r="K245" s="35"/>
      <c r="L245" s="35"/>
    </row>
    <row r="246" spans="2:12">
      <c r="B246" s="35"/>
      <c r="C246" s="35"/>
      <c r="D246" s="35"/>
      <c r="E246" s="35"/>
      <c r="F246" s="35"/>
      <c r="G246" s="35"/>
      <c r="H246" s="35"/>
      <c r="I246" s="35"/>
      <c r="J246" s="35"/>
      <c r="K246" s="35"/>
      <c r="L246" s="35"/>
    </row>
    <row r="247" spans="2:12">
      <c r="B247" s="35"/>
      <c r="C247" s="35"/>
      <c r="D247" s="35"/>
      <c r="E247" s="35"/>
      <c r="F247" s="35"/>
      <c r="G247" s="35"/>
      <c r="H247" s="35"/>
      <c r="I247" s="35"/>
      <c r="J247" s="35"/>
      <c r="K247" s="35"/>
      <c r="L247" s="35"/>
    </row>
    <row r="248" spans="2:12">
      <c r="B248" s="35"/>
      <c r="C248" s="35"/>
      <c r="D248" s="35"/>
      <c r="E248" s="35"/>
      <c r="F248" s="35"/>
      <c r="G248" s="35"/>
      <c r="H248" s="35"/>
      <c r="I248" s="35"/>
      <c r="J248" s="35"/>
      <c r="K248" s="35"/>
      <c r="L248" s="35"/>
    </row>
    <row r="249" spans="2:12">
      <c r="B249" s="35"/>
      <c r="C249" s="35"/>
      <c r="D249" s="35"/>
      <c r="E249" s="35"/>
      <c r="F249" s="35"/>
      <c r="G249" s="35"/>
      <c r="H249" s="35"/>
      <c r="I249" s="35"/>
      <c r="J249" s="35"/>
      <c r="K249" s="35"/>
      <c r="L249" s="35"/>
    </row>
    <row r="250" spans="2:12">
      <c r="B250" s="35"/>
      <c r="C250" s="35"/>
      <c r="D250" s="35"/>
      <c r="E250" s="35"/>
      <c r="F250" s="35"/>
      <c r="G250" s="35"/>
      <c r="H250" s="35"/>
      <c r="I250" s="35"/>
      <c r="J250" s="35"/>
      <c r="K250" s="35"/>
      <c r="L250" s="35"/>
    </row>
    <row r="251" spans="2:12">
      <c r="B251" s="35"/>
      <c r="C251" s="35"/>
      <c r="D251" s="35"/>
      <c r="E251" s="35"/>
      <c r="F251" s="35"/>
      <c r="G251" s="35"/>
      <c r="H251" s="35"/>
      <c r="I251" s="35"/>
      <c r="J251" s="35"/>
      <c r="K251" s="35"/>
      <c r="L251" s="35"/>
    </row>
    <row r="252" spans="2:12">
      <c r="B252" s="35"/>
      <c r="C252" s="35"/>
      <c r="D252" s="35"/>
      <c r="E252" s="35"/>
      <c r="F252" s="35"/>
      <c r="G252" s="35"/>
      <c r="H252" s="35"/>
      <c r="I252" s="35"/>
      <c r="J252" s="35"/>
      <c r="K252" s="35"/>
      <c r="L252" s="35"/>
    </row>
    <row r="253" spans="2:12">
      <c r="B253" s="35"/>
      <c r="C253" s="35"/>
      <c r="D253" s="35"/>
      <c r="E253" s="35"/>
      <c r="F253" s="35"/>
      <c r="G253" s="35"/>
      <c r="H253" s="35"/>
      <c r="I253" s="35"/>
      <c r="J253" s="35"/>
      <c r="K253" s="35"/>
      <c r="L253" s="35"/>
    </row>
    <row r="254" spans="2:12">
      <c r="B254" s="35"/>
      <c r="C254" s="35"/>
      <c r="D254" s="35"/>
      <c r="E254" s="35"/>
      <c r="F254" s="35"/>
      <c r="G254" s="35"/>
      <c r="H254" s="35"/>
      <c r="I254" s="35"/>
      <c r="J254" s="35"/>
      <c r="K254" s="35"/>
      <c r="L254" s="35"/>
    </row>
    <row r="255" spans="2:12">
      <c r="B255" s="35"/>
      <c r="C255" s="35"/>
      <c r="D255" s="35"/>
      <c r="E255" s="35"/>
      <c r="F255" s="35"/>
      <c r="G255" s="35"/>
      <c r="H255" s="35"/>
      <c r="I255" s="35"/>
      <c r="J255" s="35"/>
      <c r="K255" s="35"/>
      <c r="L255" s="35"/>
    </row>
    <row r="256" spans="2:12">
      <c r="B256" s="35"/>
      <c r="C256" s="35"/>
      <c r="D256" s="35"/>
      <c r="E256" s="35"/>
      <c r="F256" s="35"/>
      <c r="G256" s="35"/>
      <c r="H256" s="35"/>
      <c r="I256" s="35"/>
      <c r="J256" s="35"/>
      <c r="K256" s="35"/>
      <c r="L256" s="35"/>
    </row>
    <row r="257" spans="2:12">
      <c r="B257" s="35"/>
      <c r="C257" s="35"/>
      <c r="D257" s="35"/>
      <c r="E257" s="35"/>
      <c r="F257" s="35"/>
      <c r="G257" s="35"/>
      <c r="H257" s="35"/>
      <c r="I257" s="35"/>
      <c r="J257" s="35"/>
      <c r="K257" s="35"/>
      <c r="L257" s="35"/>
    </row>
    <row r="267" spans="2:12">
      <c r="B267" s="35"/>
      <c r="C267" s="35"/>
      <c r="D267" s="35"/>
      <c r="E267" s="35"/>
      <c r="F267" s="35"/>
      <c r="G267" s="35"/>
      <c r="H267" s="35"/>
      <c r="I267" s="35"/>
      <c r="J267" s="35"/>
      <c r="K267" s="35"/>
      <c r="L267" s="35"/>
    </row>
    <row r="268" spans="2:12">
      <c r="B268" s="35"/>
      <c r="C268" s="35"/>
      <c r="D268" s="35"/>
      <c r="E268" s="35"/>
      <c r="F268" s="35"/>
      <c r="G268" s="35"/>
      <c r="H268" s="35"/>
      <c r="I268" s="35"/>
      <c r="J268" s="35"/>
      <c r="K268" s="35"/>
      <c r="L268" s="35"/>
    </row>
    <row r="269" spans="2:12">
      <c r="B269" s="35"/>
      <c r="C269" s="35"/>
      <c r="D269" s="35"/>
      <c r="E269" s="35"/>
      <c r="F269" s="35"/>
      <c r="G269" s="35"/>
      <c r="H269" s="35"/>
      <c r="I269" s="35"/>
      <c r="J269" s="35"/>
      <c r="K269" s="35"/>
      <c r="L269" s="35"/>
    </row>
    <row r="270" spans="2:12">
      <c r="B270" s="35"/>
      <c r="C270" s="35"/>
      <c r="D270" s="35"/>
      <c r="E270" s="35"/>
      <c r="F270" s="35"/>
      <c r="G270" s="35"/>
      <c r="H270" s="35"/>
      <c r="I270" s="35"/>
      <c r="J270" s="35"/>
      <c r="K270" s="35"/>
      <c r="L270" s="35"/>
    </row>
    <row r="271" spans="2:12">
      <c r="B271" s="35"/>
      <c r="C271" s="35"/>
      <c r="D271" s="35"/>
      <c r="E271" s="35"/>
      <c r="F271" s="35"/>
      <c r="G271" s="35"/>
      <c r="H271" s="35"/>
      <c r="I271" s="35"/>
      <c r="J271" s="35"/>
      <c r="K271" s="35"/>
      <c r="L271" s="35"/>
    </row>
    <row r="272" spans="2:12">
      <c r="B272" s="35"/>
      <c r="C272" s="35"/>
      <c r="D272" s="35"/>
      <c r="E272" s="35"/>
      <c r="F272" s="35"/>
      <c r="G272" s="35"/>
      <c r="H272" s="35"/>
      <c r="I272" s="35"/>
      <c r="J272" s="35"/>
      <c r="K272" s="35"/>
      <c r="L272" s="35"/>
    </row>
    <row r="273" spans="2:12">
      <c r="B273" s="35"/>
      <c r="C273" s="35"/>
      <c r="D273" s="35"/>
      <c r="E273" s="35"/>
      <c r="F273" s="35"/>
      <c r="G273" s="35"/>
      <c r="H273" s="35"/>
      <c r="I273" s="35"/>
      <c r="J273" s="35"/>
      <c r="K273" s="35"/>
      <c r="L273" s="35"/>
    </row>
    <row r="274" spans="2:12">
      <c r="B274" s="35"/>
      <c r="C274" s="35"/>
      <c r="D274" s="35"/>
      <c r="E274" s="35"/>
      <c r="F274" s="35"/>
      <c r="G274" s="35"/>
      <c r="H274" s="35"/>
      <c r="I274" s="35"/>
      <c r="J274" s="35"/>
      <c r="K274" s="35"/>
      <c r="L274" s="35"/>
    </row>
    <row r="275" spans="2:12">
      <c r="B275" s="35"/>
      <c r="C275" s="35"/>
      <c r="D275" s="35"/>
      <c r="E275" s="35"/>
      <c r="F275" s="35"/>
      <c r="G275" s="35"/>
      <c r="H275" s="35"/>
      <c r="I275" s="35"/>
      <c r="J275" s="35"/>
      <c r="K275" s="35"/>
      <c r="L275" s="35"/>
    </row>
    <row r="276" spans="2:12">
      <c r="B276" s="35"/>
      <c r="C276" s="35"/>
      <c r="D276" s="35"/>
      <c r="E276" s="35"/>
      <c r="F276" s="35"/>
      <c r="G276" s="35"/>
      <c r="H276" s="35"/>
      <c r="I276" s="35"/>
      <c r="J276" s="35"/>
      <c r="K276" s="35"/>
      <c r="L276" s="35"/>
    </row>
    <row r="277" spans="2:12">
      <c r="B277" s="35"/>
      <c r="C277" s="35"/>
      <c r="D277" s="35"/>
      <c r="E277" s="35"/>
      <c r="F277" s="35"/>
      <c r="G277" s="35"/>
      <c r="H277" s="35"/>
      <c r="I277" s="35"/>
      <c r="J277" s="35"/>
      <c r="K277" s="35"/>
      <c r="L277" s="35"/>
    </row>
    <row r="278" spans="2:12">
      <c r="B278" s="35"/>
      <c r="C278" s="35"/>
      <c r="D278" s="35"/>
      <c r="E278" s="35"/>
      <c r="F278" s="35"/>
      <c r="G278" s="35"/>
      <c r="H278" s="35"/>
      <c r="I278" s="35"/>
      <c r="J278" s="35"/>
      <c r="K278" s="35"/>
      <c r="L278" s="35"/>
    </row>
    <row r="279" spans="2:12">
      <c r="B279" s="35"/>
      <c r="C279" s="35"/>
      <c r="D279" s="35"/>
      <c r="E279" s="35"/>
      <c r="F279" s="35"/>
      <c r="G279" s="35"/>
      <c r="H279" s="35"/>
      <c r="I279" s="35"/>
      <c r="J279" s="35"/>
      <c r="K279" s="35"/>
      <c r="L279" s="35"/>
    </row>
    <row r="280" spans="2:12">
      <c r="B280" s="35"/>
      <c r="C280" s="35"/>
      <c r="D280" s="35"/>
      <c r="E280" s="35"/>
      <c r="F280" s="35"/>
      <c r="G280" s="35"/>
      <c r="H280" s="35"/>
      <c r="I280" s="35"/>
      <c r="J280" s="35"/>
      <c r="K280" s="35"/>
      <c r="L280" s="35"/>
    </row>
    <row r="281" spans="2:12">
      <c r="B281" s="35"/>
      <c r="C281" s="35"/>
      <c r="D281" s="35"/>
      <c r="E281" s="35"/>
      <c r="F281" s="35"/>
      <c r="G281" s="35"/>
      <c r="H281" s="35"/>
      <c r="I281" s="35"/>
      <c r="J281" s="35"/>
      <c r="K281" s="35"/>
      <c r="L281" s="35"/>
    </row>
    <row r="282" spans="2:12">
      <c r="B282" s="35"/>
      <c r="C282" s="35"/>
      <c r="D282" s="35"/>
      <c r="E282" s="35"/>
      <c r="F282" s="35"/>
      <c r="G282" s="35"/>
      <c r="H282" s="35"/>
      <c r="I282" s="35"/>
      <c r="J282" s="35"/>
      <c r="K282" s="35"/>
      <c r="L282" s="35"/>
    </row>
    <row r="283" spans="2:12">
      <c r="B283" s="35"/>
      <c r="C283" s="35"/>
      <c r="D283" s="35"/>
      <c r="E283" s="35"/>
      <c r="F283" s="35"/>
      <c r="G283" s="35"/>
      <c r="H283" s="35"/>
      <c r="I283" s="35"/>
      <c r="J283" s="35"/>
      <c r="K283" s="35"/>
      <c r="L283" s="35"/>
    </row>
    <row r="284" spans="2:12">
      <c r="B284" s="35"/>
      <c r="C284" s="35"/>
      <c r="D284" s="35"/>
      <c r="E284" s="35"/>
      <c r="F284" s="35"/>
      <c r="G284" s="35"/>
      <c r="H284" s="35"/>
      <c r="I284" s="35"/>
      <c r="J284" s="35"/>
      <c r="K284" s="35"/>
      <c r="L284" s="35"/>
    </row>
    <row r="285" spans="2:12">
      <c r="B285" s="35"/>
      <c r="C285" s="35"/>
      <c r="D285" s="35"/>
      <c r="E285" s="35"/>
      <c r="F285" s="35"/>
      <c r="G285" s="35"/>
      <c r="H285" s="35"/>
      <c r="I285" s="35"/>
      <c r="J285" s="35"/>
      <c r="K285" s="35"/>
      <c r="L285" s="35"/>
    </row>
    <row r="286" spans="2:12">
      <c r="B286" s="35"/>
      <c r="C286" s="35"/>
      <c r="D286" s="35"/>
      <c r="E286" s="35"/>
      <c r="F286" s="35"/>
      <c r="G286" s="35"/>
      <c r="H286" s="35"/>
      <c r="I286" s="35"/>
      <c r="J286" s="35"/>
      <c r="K286" s="35"/>
      <c r="L286" s="35"/>
    </row>
    <row r="287" spans="2:12">
      <c r="B287" s="35"/>
      <c r="C287" s="35"/>
      <c r="D287" s="35"/>
      <c r="E287" s="35"/>
      <c r="F287" s="35"/>
      <c r="G287" s="35"/>
      <c r="H287" s="35"/>
      <c r="I287" s="35"/>
      <c r="J287" s="35"/>
      <c r="K287" s="35"/>
      <c r="L287" s="35"/>
    </row>
    <row r="288" spans="2:12">
      <c r="B288" s="35"/>
      <c r="C288" s="35"/>
      <c r="D288" s="35"/>
      <c r="E288" s="35"/>
      <c r="F288" s="35"/>
      <c r="G288" s="35"/>
      <c r="H288" s="35"/>
      <c r="I288" s="35"/>
      <c r="J288" s="35"/>
      <c r="K288" s="35"/>
      <c r="L288" s="35"/>
    </row>
    <row r="289" spans="2:12">
      <c r="B289" s="35"/>
      <c r="C289" s="35"/>
      <c r="D289" s="35"/>
      <c r="E289" s="35"/>
      <c r="F289" s="35"/>
      <c r="G289" s="35"/>
      <c r="H289" s="35"/>
      <c r="I289" s="35"/>
      <c r="J289" s="35"/>
      <c r="K289" s="35"/>
      <c r="L289" s="35"/>
    </row>
    <row r="290" spans="2:12">
      <c r="B290" s="35"/>
      <c r="C290" s="35"/>
      <c r="D290" s="35"/>
      <c r="E290" s="35"/>
      <c r="F290" s="35"/>
      <c r="G290" s="35"/>
      <c r="H290" s="35"/>
      <c r="I290" s="35"/>
      <c r="J290" s="35"/>
      <c r="K290" s="35"/>
      <c r="L290" s="35"/>
    </row>
    <row r="291" spans="2:12">
      <c r="B291" s="35"/>
      <c r="C291" s="35"/>
      <c r="D291" s="35"/>
      <c r="E291" s="35"/>
      <c r="F291" s="35"/>
      <c r="G291" s="35"/>
      <c r="H291" s="35"/>
      <c r="I291" s="35"/>
      <c r="J291" s="35"/>
      <c r="K291" s="35"/>
      <c r="L291" s="35"/>
    </row>
    <row r="292" spans="2:12">
      <c r="B292" s="35"/>
      <c r="C292" s="35"/>
      <c r="D292" s="35"/>
      <c r="E292" s="35"/>
      <c r="F292" s="35"/>
      <c r="G292" s="35"/>
      <c r="H292" s="35"/>
      <c r="I292" s="35"/>
      <c r="J292" s="35"/>
      <c r="K292" s="35"/>
      <c r="L292" s="35"/>
    </row>
    <row r="293" spans="2:12">
      <c r="B293" s="35"/>
      <c r="C293" s="35"/>
      <c r="D293" s="35"/>
      <c r="E293" s="35"/>
      <c r="F293" s="35"/>
      <c r="G293" s="35"/>
      <c r="H293" s="35"/>
      <c r="I293" s="35"/>
      <c r="J293" s="35"/>
      <c r="K293" s="35"/>
      <c r="L293" s="35"/>
    </row>
    <row r="294" spans="2:12">
      <c r="B294" s="35"/>
      <c r="C294" s="35"/>
      <c r="D294" s="35"/>
      <c r="E294" s="35"/>
      <c r="F294" s="35"/>
      <c r="G294" s="35"/>
      <c r="H294" s="35"/>
      <c r="I294" s="35"/>
      <c r="J294" s="35"/>
      <c r="K294" s="35"/>
      <c r="L294" s="35"/>
    </row>
    <row r="295" spans="2:12">
      <c r="B295" s="35"/>
      <c r="C295" s="35"/>
      <c r="D295" s="35"/>
      <c r="E295" s="35"/>
      <c r="F295" s="35"/>
      <c r="G295" s="35"/>
      <c r="H295" s="35"/>
      <c r="I295" s="35"/>
      <c r="J295" s="35"/>
      <c r="K295" s="35"/>
      <c r="L295" s="35"/>
    </row>
  </sheetData>
  <mergeCells count="7">
    <mergeCell ref="A64:L64"/>
    <mergeCell ref="D4:L4"/>
    <mergeCell ref="D5:L5"/>
    <mergeCell ref="C59:I59"/>
    <mergeCell ref="A61:L61"/>
    <mergeCell ref="A62:L62"/>
    <mergeCell ref="A63:L63"/>
  </mergeCells>
  <phoneticPr fontId="0" type="noConversion"/>
  <printOptions horizontalCentered="1"/>
  <pageMargins left="0.45" right="0.45" top="0.75" bottom="0.35" header="0.3" footer="0.25"/>
  <pageSetup scale="54" orientation="landscape" r:id="rId1"/>
  <headerFooter>
    <oddFooter>&amp;R&amp;A</oddFooter>
  </headerFooter>
</worksheet>
</file>

<file path=xl/worksheets/sheet5.xml><?xml version="1.0" encoding="utf-8"?>
<worksheet xmlns="http://schemas.openxmlformats.org/spreadsheetml/2006/main" xmlns:r="http://schemas.openxmlformats.org/officeDocument/2006/relationships">
  <sheetPr>
    <pageSetUpPr fitToPage="1"/>
  </sheetPr>
  <dimension ref="A1:L275"/>
  <sheetViews>
    <sheetView topLeftCell="A25" workbookViewId="0">
      <selection activeCell="A44" sqref="A44:IV44"/>
    </sheetView>
  </sheetViews>
  <sheetFormatPr defaultRowHeight="15"/>
  <cols>
    <col min="1" max="1" width="4" style="35" customWidth="1"/>
    <col min="2" max="2" width="88.140625" style="55" bestFit="1" customWidth="1"/>
    <col min="3" max="9" width="11.5703125" style="55" bestFit="1" customWidth="1"/>
    <col min="10" max="10" width="11.5703125" style="55" customWidth="1"/>
    <col min="11" max="12" width="11.140625" style="55" customWidth="1"/>
  </cols>
  <sheetData>
    <row r="1" spans="1:12" ht="15.75">
      <c r="A1" s="1" t="str">
        <f ca="1">"FDIC DFAST Y14A - Basel III &amp; Dodd-Frank Schedule:"&amp;" "&amp;'Basel III Cover Sheet'!$D$12&amp;" ("&amp;'Basel III Cover Sheet'!$B$23&amp; " Scenario)"</f>
        <v>FDIC DFAST Y14A - Basel III &amp; Dodd-Frank Schedule: XYZ (Baseline Scenario)</v>
      </c>
      <c r="B1" s="35"/>
      <c r="C1" s="217" t="s">
        <v>175</v>
      </c>
      <c r="D1" s="217"/>
      <c r="E1" s="217"/>
      <c r="F1" s="217"/>
      <c r="G1" s="217"/>
      <c r="H1" s="217"/>
      <c r="I1" s="217"/>
      <c r="J1" s="217"/>
      <c r="K1" s="217"/>
      <c r="L1" s="217"/>
    </row>
    <row r="2" spans="1:12" ht="18">
      <c r="A2" s="8"/>
      <c r="B2" s="6" t="s">
        <v>133</v>
      </c>
      <c r="C2" s="6"/>
      <c r="D2" s="6"/>
      <c r="E2" s="6"/>
      <c r="F2" s="6"/>
      <c r="G2" s="6"/>
      <c r="H2" s="6"/>
      <c r="I2" s="6"/>
      <c r="J2" s="8"/>
      <c r="K2" s="8"/>
      <c r="L2" s="8"/>
    </row>
    <row r="3" spans="1:12" ht="15.75">
      <c r="A3" s="8"/>
      <c r="B3" s="9" t="s">
        <v>2</v>
      </c>
      <c r="C3" s="9" t="s">
        <v>3</v>
      </c>
      <c r="D3" s="9" t="s">
        <v>4</v>
      </c>
      <c r="E3" s="10" t="s">
        <v>5</v>
      </c>
      <c r="F3" s="10" t="s">
        <v>6</v>
      </c>
      <c r="G3" s="10" t="s">
        <v>7</v>
      </c>
      <c r="H3" s="10" t="s">
        <v>8</v>
      </c>
      <c r="I3" s="10" t="s">
        <v>9</v>
      </c>
      <c r="J3" s="9" t="s">
        <v>10</v>
      </c>
      <c r="K3" s="9" t="s">
        <v>11</v>
      </c>
      <c r="L3" s="9" t="s">
        <v>191</v>
      </c>
    </row>
    <row r="4" spans="1:12">
      <c r="A4" s="98"/>
      <c r="B4" s="98"/>
      <c r="C4" s="99" t="s">
        <v>12</v>
      </c>
      <c r="D4" s="209" t="s">
        <v>12</v>
      </c>
      <c r="E4" s="209"/>
      <c r="F4" s="209"/>
      <c r="G4" s="209"/>
      <c r="H4" s="209"/>
      <c r="I4" s="209"/>
      <c r="J4" s="209"/>
      <c r="K4" s="209"/>
      <c r="L4" s="209"/>
    </row>
    <row r="5" spans="1:12">
      <c r="A5" s="98"/>
      <c r="B5" s="98"/>
      <c r="C5" s="99" t="s">
        <v>13</v>
      </c>
      <c r="D5" s="214" t="s">
        <v>14</v>
      </c>
      <c r="E5" s="214"/>
      <c r="F5" s="214"/>
      <c r="G5" s="214"/>
      <c r="H5" s="214"/>
      <c r="I5" s="214"/>
      <c r="J5" s="214"/>
      <c r="K5" s="214"/>
      <c r="L5" s="214"/>
    </row>
    <row r="6" spans="1:12">
      <c r="A6" s="98"/>
      <c r="B6" s="98"/>
      <c r="C6" s="13" t="str">
        <f ca="1">"Q3 "&amp;'Basel III Cover Sheet'!$D16</f>
        <v>Q3 2012</v>
      </c>
      <c r="D6" s="13" t="str">
        <f ca="1">"Q4 "&amp;'Basel III Cover Sheet'!$D16</f>
        <v>Q4 2012</v>
      </c>
      <c r="E6" s="13" t="str">
        <f ca="1">"Q1 "&amp;'Basel III Cover Sheet'!$D17</f>
        <v>Q1 2013</v>
      </c>
      <c r="F6" s="13" t="str">
        <f ca="1">"Q2 "&amp;'Basel III Cover Sheet'!$D17</f>
        <v>Q2 2013</v>
      </c>
      <c r="G6" s="13" t="str">
        <f ca="1">"Q3 "&amp;'Basel III Cover Sheet'!$D17</f>
        <v>Q3 2013</v>
      </c>
      <c r="H6" s="13" t="str">
        <f ca="1">"Q4 "&amp;'Basel III Cover Sheet'!$D17</f>
        <v>Q4 2013</v>
      </c>
      <c r="I6" s="13" t="str">
        <f ca="1">"Q1 "&amp;'Basel III Cover Sheet'!$D18</f>
        <v>Q1 2014</v>
      </c>
      <c r="J6" s="13" t="str">
        <f ca="1">"Q2 "&amp;'Basel III Cover Sheet'!$D18</f>
        <v>Q2 2014</v>
      </c>
      <c r="K6" s="13" t="str">
        <f ca="1">"Q3 "&amp;'Basel III Cover Sheet'!$D18</f>
        <v>Q3 2014</v>
      </c>
      <c r="L6" s="13" t="str">
        <f ca="1">"Q4 "&amp;'Basel III Cover Sheet'!$D18</f>
        <v>Q4 2014</v>
      </c>
    </row>
    <row r="7" spans="1:12">
      <c r="B7" s="100" t="s">
        <v>176</v>
      </c>
      <c r="C7" s="35"/>
      <c r="D7" s="101"/>
      <c r="E7" s="101"/>
      <c r="F7" s="101"/>
      <c r="G7" s="101"/>
      <c r="H7" s="101"/>
      <c r="I7" s="101"/>
      <c r="J7" s="101"/>
      <c r="K7" s="101"/>
      <c r="L7" s="101"/>
    </row>
    <row r="8" spans="1:12">
      <c r="A8" s="35">
        <f>+A7+1</f>
        <v>1</v>
      </c>
      <c r="B8" s="102" t="s">
        <v>177</v>
      </c>
      <c r="C8" s="17"/>
      <c r="D8" s="17"/>
      <c r="E8" s="17"/>
      <c r="F8" s="17"/>
      <c r="G8" s="17"/>
      <c r="H8" s="17"/>
      <c r="I8" s="17"/>
      <c r="J8" s="17"/>
      <c r="K8" s="17"/>
      <c r="L8" s="17"/>
    </row>
    <row r="9" spans="1:12">
      <c r="A9" s="35">
        <f>+A8+1</f>
        <v>2</v>
      </c>
      <c r="B9" s="102" t="s">
        <v>178</v>
      </c>
      <c r="C9" s="17"/>
      <c r="D9" s="17"/>
      <c r="E9" s="17"/>
      <c r="F9" s="17"/>
      <c r="G9" s="17"/>
      <c r="H9" s="17"/>
      <c r="I9" s="17"/>
      <c r="J9" s="17"/>
      <c r="K9" s="17"/>
      <c r="L9" s="17"/>
    </row>
    <row r="10" spans="1:12">
      <c r="A10" s="35">
        <f>+A9+1</f>
        <v>3</v>
      </c>
      <c r="B10" s="111" t="s">
        <v>149</v>
      </c>
      <c r="C10" s="30" t="str">
        <f>IF(AND(ISNUMBER(C8),ISNUMBER(C9)),SUM(C8,C9),"")</f>
        <v/>
      </c>
      <c r="D10" s="30" t="str">
        <f t="shared" ref="D10:L10" si="0">IF(AND(ISNUMBER(D8),ISNUMBER(D9)),SUM(D8,D9),"")</f>
        <v/>
      </c>
      <c r="E10" s="30" t="str">
        <f t="shared" si="0"/>
        <v/>
      </c>
      <c r="F10" s="30" t="str">
        <f t="shared" si="0"/>
        <v/>
      </c>
      <c r="G10" s="30" t="str">
        <f t="shared" si="0"/>
        <v/>
      </c>
      <c r="H10" s="30" t="str">
        <f t="shared" si="0"/>
        <v/>
      </c>
      <c r="I10" s="30" t="str">
        <f t="shared" si="0"/>
        <v/>
      </c>
      <c r="J10" s="30" t="str">
        <f t="shared" si="0"/>
        <v/>
      </c>
      <c r="K10" s="30" t="str">
        <f>IF(AND(ISNUMBER(K8),ISNUMBER(K9)),SUM(K8,K9),"")</f>
        <v/>
      </c>
      <c r="L10" s="30" t="str">
        <f t="shared" si="0"/>
        <v/>
      </c>
    </row>
    <row r="11" spans="1:12">
      <c r="B11" s="111"/>
      <c r="C11" s="91"/>
      <c r="D11" s="91"/>
      <c r="E11" s="91"/>
      <c r="F11" s="91"/>
      <c r="G11" s="91"/>
      <c r="H11" s="91"/>
      <c r="I11" s="91"/>
      <c r="J11" s="91"/>
      <c r="K11" s="91"/>
      <c r="L11" s="91"/>
    </row>
    <row r="12" spans="1:12">
      <c r="B12" s="100" t="s">
        <v>150</v>
      </c>
      <c r="C12" s="101"/>
      <c r="D12" s="101"/>
      <c r="E12" s="101"/>
      <c r="F12" s="101"/>
      <c r="G12" s="101"/>
      <c r="H12" s="101"/>
      <c r="I12" s="101"/>
      <c r="J12" s="101"/>
      <c r="K12" s="101"/>
      <c r="L12" s="101"/>
    </row>
    <row r="13" spans="1:12">
      <c r="A13" s="35">
        <f>+A10+1</f>
        <v>4</v>
      </c>
      <c r="B13" s="102" t="s">
        <v>151</v>
      </c>
      <c r="C13" s="17"/>
      <c r="D13" s="17"/>
      <c r="E13" s="17"/>
      <c r="F13" s="17"/>
      <c r="G13" s="17"/>
      <c r="H13" s="17"/>
      <c r="I13" s="17"/>
      <c r="J13" s="17"/>
      <c r="K13" s="17"/>
      <c r="L13" s="17"/>
    </row>
    <row r="14" spans="1:12">
      <c r="A14" s="35">
        <f t="shared" ref="A14:A29" si="1">+A13+1</f>
        <v>5</v>
      </c>
      <c r="B14" s="102" t="s">
        <v>152</v>
      </c>
      <c r="C14" s="17"/>
      <c r="D14" s="17"/>
      <c r="E14" s="17"/>
      <c r="F14" s="17"/>
      <c r="G14" s="17"/>
      <c r="H14" s="17"/>
      <c r="I14" s="17"/>
      <c r="J14" s="17"/>
      <c r="K14" s="17"/>
      <c r="L14" s="17"/>
    </row>
    <row r="15" spans="1:12">
      <c r="A15" s="35">
        <f t="shared" si="1"/>
        <v>6</v>
      </c>
      <c r="B15" s="102" t="s">
        <v>153</v>
      </c>
      <c r="C15" s="17"/>
      <c r="D15" s="17"/>
      <c r="E15" s="17"/>
      <c r="F15" s="17"/>
      <c r="G15" s="17"/>
      <c r="H15" s="17"/>
      <c r="I15" s="17"/>
      <c r="J15" s="17"/>
      <c r="K15" s="17"/>
      <c r="L15" s="17"/>
    </row>
    <row r="16" spans="1:12">
      <c r="A16" s="35">
        <f t="shared" si="1"/>
        <v>7</v>
      </c>
      <c r="B16" s="102" t="s">
        <v>154</v>
      </c>
      <c r="C16" s="17"/>
      <c r="D16" s="17"/>
      <c r="E16" s="17"/>
      <c r="F16" s="17"/>
      <c r="G16" s="17"/>
      <c r="H16" s="17"/>
      <c r="I16" s="17"/>
      <c r="J16" s="17"/>
      <c r="K16" s="17"/>
      <c r="L16" s="17"/>
    </row>
    <row r="17" spans="1:12" ht="17.25">
      <c r="A17" s="35">
        <f t="shared" si="1"/>
        <v>8</v>
      </c>
      <c r="B17" s="112" t="s">
        <v>155</v>
      </c>
      <c r="C17" s="30" t="str">
        <f t="shared" ref="C17:L17" si="2">IF(AND(ISNUMBER(C18),ISNUMBER(C19),ISNUMBER(C22)),MAX(C18,8%*C19)+C22,"")</f>
        <v/>
      </c>
      <c r="D17" s="30" t="str">
        <f t="shared" si="2"/>
        <v/>
      </c>
      <c r="E17" s="30" t="str">
        <f t="shared" si="2"/>
        <v/>
      </c>
      <c r="F17" s="30" t="str">
        <f t="shared" si="2"/>
        <v/>
      </c>
      <c r="G17" s="30" t="str">
        <f t="shared" si="2"/>
        <v/>
      </c>
      <c r="H17" s="30" t="str">
        <f t="shared" si="2"/>
        <v/>
      </c>
      <c r="I17" s="30" t="str">
        <f t="shared" si="2"/>
        <v/>
      </c>
      <c r="J17" s="30" t="str">
        <f t="shared" si="2"/>
        <v/>
      </c>
      <c r="K17" s="30" t="str">
        <f>IF(AND(ISNUMBER(K18),ISNUMBER(K19),ISNUMBER(K22)),MAX(K18,8%*K19)+K22,"")</f>
        <v/>
      </c>
      <c r="L17" s="30" t="str">
        <f t="shared" si="2"/>
        <v/>
      </c>
    </row>
    <row r="18" spans="1:12">
      <c r="A18" s="35">
        <f t="shared" si="1"/>
        <v>9</v>
      </c>
      <c r="B18" s="103" t="s">
        <v>156</v>
      </c>
      <c r="C18" s="17"/>
      <c r="D18" s="17"/>
      <c r="E18" s="17"/>
      <c r="F18" s="17"/>
      <c r="G18" s="17"/>
      <c r="H18" s="17"/>
      <c r="I18" s="17"/>
      <c r="J18" s="17"/>
      <c r="K18" s="17"/>
      <c r="L18" s="17"/>
    </row>
    <row r="19" spans="1:12">
      <c r="A19" s="35">
        <f t="shared" si="1"/>
        <v>10</v>
      </c>
      <c r="B19" s="103" t="s">
        <v>157</v>
      </c>
      <c r="C19" s="30" t="str">
        <f t="shared" ref="C19:L19" si="3">IF(AND(ISNUMBER(C20),ISNUMBER(C21)),MAX(C20,C21)," ")</f>
        <v xml:space="preserve"> </v>
      </c>
      <c r="D19" s="30" t="str">
        <f t="shared" si="3"/>
        <v xml:space="preserve"> </v>
      </c>
      <c r="E19" s="30" t="str">
        <f t="shared" si="3"/>
        <v xml:space="preserve"> </v>
      </c>
      <c r="F19" s="30" t="str">
        <f t="shared" si="3"/>
        <v xml:space="preserve"> </v>
      </c>
      <c r="G19" s="30" t="str">
        <f t="shared" si="3"/>
        <v xml:space="preserve"> </v>
      </c>
      <c r="H19" s="30" t="str">
        <f t="shared" si="3"/>
        <v xml:space="preserve"> </v>
      </c>
      <c r="I19" s="30" t="str">
        <f t="shared" si="3"/>
        <v xml:space="preserve"> </v>
      </c>
      <c r="J19" s="30" t="str">
        <f t="shared" si="3"/>
        <v xml:space="preserve"> </v>
      </c>
      <c r="K19" s="30" t="str">
        <f>IF(AND(ISNUMBER(K20),ISNUMBER(K21)),MAX(K20,K21)," ")</f>
        <v xml:space="preserve"> </v>
      </c>
      <c r="L19" s="30" t="str">
        <f t="shared" si="3"/>
        <v xml:space="preserve"> </v>
      </c>
    </row>
    <row r="20" spans="1:12">
      <c r="A20" s="35">
        <f t="shared" si="1"/>
        <v>11</v>
      </c>
      <c r="B20" s="111" t="s">
        <v>158</v>
      </c>
      <c r="C20" s="17"/>
      <c r="D20" s="17"/>
      <c r="E20" s="17"/>
      <c r="F20" s="17"/>
      <c r="G20" s="17"/>
      <c r="H20" s="17"/>
      <c r="I20" s="17"/>
      <c r="J20" s="17"/>
      <c r="K20" s="17"/>
      <c r="L20" s="17"/>
    </row>
    <row r="21" spans="1:12">
      <c r="A21" s="35">
        <f t="shared" si="1"/>
        <v>12</v>
      </c>
      <c r="B21" s="111" t="s">
        <v>159</v>
      </c>
      <c r="C21" s="17"/>
      <c r="D21" s="17"/>
      <c r="E21" s="17"/>
      <c r="F21" s="17"/>
      <c r="G21" s="17"/>
      <c r="H21" s="17"/>
      <c r="I21" s="17"/>
      <c r="J21" s="17"/>
      <c r="K21" s="17"/>
      <c r="L21" s="17"/>
    </row>
    <row r="22" spans="1:12">
      <c r="A22" s="35">
        <f t="shared" si="1"/>
        <v>13</v>
      </c>
      <c r="B22" s="103" t="s">
        <v>160</v>
      </c>
      <c r="C22" s="30" t="str">
        <f t="shared" ref="C22:L22" si="4">IF(AND(ISNUMBER(C23),ISNUMBER(C24)),MAX(C23,C24)," ")</f>
        <v xml:space="preserve"> </v>
      </c>
      <c r="D22" s="30" t="str">
        <f t="shared" si="4"/>
        <v xml:space="preserve"> </v>
      </c>
      <c r="E22" s="30" t="str">
        <f t="shared" si="4"/>
        <v xml:space="preserve"> </v>
      </c>
      <c r="F22" s="30" t="str">
        <f t="shared" si="4"/>
        <v xml:space="preserve"> </v>
      </c>
      <c r="G22" s="30" t="str">
        <f t="shared" si="4"/>
        <v xml:space="preserve"> </v>
      </c>
      <c r="H22" s="30" t="str">
        <f t="shared" si="4"/>
        <v xml:space="preserve"> </v>
      </c>
      <c r="I22" s="30" t="str">
        <f t="shared" si="4"/>
        <v xml:space="preserve"> </v>
      </c>
      <c r="J22" s="30" t="str">
        <f t="shared" si="4"/>
        <v xml:space="preserve"> </v>
      </c>
      <c r="K22" s="30" t="str">
        <f>IF(AND(ISNUMBER(K23),ISNUMBER(K24)),MAX(K23,K24)," ")</f>
        <v xml:space="preserve"> </v>
      </c>
      <c r="L22" s="30" t="str">
        <f t="shared" si="4"/>
        <v xml:space="preserve"> </v>
      </c>
    </row>
    <row r="23" spans="1:12">
      <c r="A23" s="35">
        <f t="shared" si="1"/>
        <v>14</v>
      </c>
      <c r="B23" s="111" t="s">
        <v>161</v>
      </c>
      <c r="C23" s="17"/>
      <c r="D23" s="17"/>
      <c r="E23" s="17"/>
      <c r="F23" s="17"/>
      <c r="G23" s="17"/>
      <c r="H23" s="17"/>
      <c r="I23" s="17"/>
      <c r="J23" s="17"/>
      <c r="K23" s="17"/>
      <c r="L23" s="17"/>
    </row>
    <row r="24" spans="1:12">
      <c r="A24" s="35">
        <f t="shared" si="1"/>
        <v>15</v>
      </c>
      <c r="B24" s="111" t="s">
        <v>162</v>
      </c>
      <c r="C24" s="17"/>
      <c r="D24" s="17"/>
      <c r="E24" s="17"/>
      <c r="F24" s="17"/>
      <c r="G24" s="17"/>
      <c r="H24" s="17"/>
      <c r="I24" s="17"/>
      <c r="J24" s="17"/>
      <c r="K24" s="17"/>
      <c r="L24" s="17"/>
    </row>
    <row r="25" spans="1:12" ht="17.25">
      <c r="A25" s="35">
        <f t="shared" si="1"/>
        <v>16</v>
      </c>
      <c r="B25" s="112" t="s">
        <v>163</v>
      </c>
      <c r="C25" s="30" t="str">
        <f>IF(AND(ISNUMBER(C26),ISNUMBER(C27)),MAX(C26,C27)," ")</f>
        <v xml:space="preserve"> </v>
      </c>
      <c r="D25" s="30" t="str">
        <f>IF(AND(ISNUMBER(D26),ISNUMBER(D27)),MAX(D26,D27)," ")</f>
        <v xml:space="preserve"> </v>
      </c>
      <c r="E25" s="30" t="str">
        <f>IF(AND(ISNUMBER(E26),ISNUMBER(E27)),MAX(E26,E27)," ")</f>
        <v xml:space="preserve"> </v>
      </c>
      <c r="F25" s="30" t="str">
        <f t="shared" ref="F25:L25" si="5">IF(AND(ISNUMBER(F26),ISNUMBER(F27)),SUM(F26,F27)," ")</f>
        <v xml:space="preserve"> </v>
      </c>
      <c r="G25" s="30" t="str">
        <f t="shared" si="5"/>
        <v xml:space="preserve"> </v>
      </c>
      <c r="H25" s="30" t="str">
        <f t="shared" si="5"/>
        <v xml:space="preserve"> </v>
      </c>
      <c r="I25" s="30" t="str">
        <f t="shared" si="5"/>
        <v xml:space="preserve"> </v>
      </c>
      <c r="J25" s="30" t="str">
        <f t="shared" si="5"/>
        <v xml:space="preserve"> </v>
      </c>
      <c r="K25" s="30" t="str">
        <f>IF(AND(ISNUMBER(K26),ISNUMBER(K27)),SUM(K26,K27)," ")</f>
        <v xml:space="preserve"> </v>
      </c>
      <c r="L25" s="30" t="str">
        <f t="shared" si="5"/>
        <v xml:space="preserve"> </v>
      </c>
    </row>
    <row r="26" spans="1:12">
      <c r="A26" s="35">
        <f t="shared" si="1"/>
        <v>17</v>
      </c>
      <c r="B26" s="111" t="s">
        <v>161</v>
      </c>
      <c r="C26" s="17"/>
      <c r="D26" s="17"/>
      <c r="E26" s="17"/>
      <c r="F26" s="17"/>
      <c r="G26" s="17"/>
      <c r="H26" s="17"/>
      <c r="I26" s="17"/>
      <c r="J26" s="17"/>
      <c r="K26" s="17"/>
      <c r="L26" s="17"/>
    </row>
    <row r="27" spans="1:12">
      <c r="A27" s="35">
        <f t="shared" si="1"/>
        <v>18</v>
      </c>
      <c r="B27" s="111" t="s">
        <v>162</v>
      </c>
      <c r="C27" s="17"/>
      <c r="D27" s="17"/>
      <c r="E27" s="17"/>
      <c r="F27" s="17"/>
      <c r="G27" s="17"/>
      <c r="H27" s="17"/>
      <c r="I27" s="17"/>
      <c r="J27" s="17"/>
      <c r="K27" s="17"/>
      <c r="L27" s="17"/>
    </row>
    <row r="28" spans="1:12">
      <c r="A28" s="35">
        <f t="shared" si="1"/>
        <v>19</v>
      </c>
      <c r="B28" s="102" t="s">
        <v>164</v>
      </c>
      <c r="C28" s="17"/>
      <c r="D28" s="17"/>
      <c r="E28" s="17"/>
      <c r="F28" s="17"/>
      <c r="G28" s="17"/>
      <c r="H28" s="17"/>
      <c r="I28" s="17"/>
      <c r="J28" s="17"/>
      <c r="K28" s="17"/>
      <c r="L28" s="17"/>
    </row>
    <row r="29" spans="1:12">
      <c r="A29" s="35">
        <f t="shared" si="1"/>
        <v>20</v>
      </c>
      <c r="B29" s="111" t="s">
        <v>165</v>
      </c>
      <c r="C29" s="114" t="str">
        <f>IF(AND(ISNUMBER(C13),ISNUMBER(C14),ISNUMBER(C15),ISNUMBER(C16),ISNUMBER(C17),ISNUMBER(C25),ISNUMBER(C28)),SUM(C13, C14,C15,C16,C17,C25,C28),"")</f>
        <v/>
      </c>
      <c r="D29" s="114" t="str">
        <f t="shared" ref="D29:L29" si="6">IF(AND(ISNUMBER(D13),ISNUMBER(D14),ISNUMBER(D15),ISNUMBER(D16),ISNUMBER(D17),ISNUMBER(D25),ISNUMBER(D28)),SUM(D13, D14,D15,D16,D17,D25,D28),"")</f>
        <v/>
      </c>
      <c r="E29" s="114" t="str">
        <f t="shared" si="6"/>
        <v/>
      </c>
      <c r="F29" s="114" t="str">
        <f t="shared" si="6"/>
        <v/>
      </c>
      <c r="G29" s="114" t="str">
        <f t="shared" si="6"/>
        <v/>
      </c>
      <c r="H29" s="114" t="str">
        <f t="shared" si="6"/>
        <v/>
      </c>
      <c r="I29" s="114" t="str">
        <f t="shared" si="6"/>
        <v/>
      </c>
      <c r="J29" s="114" t="str">
        <f t="shared" si="6"/>
        <v/>
      </c>
      <c r="K29" s="114" t="str">
        <f>IF(AND(ISNUMBER(K13),ISNUMBER(K14),ISNUMBER(K15),ISNUMBER(K16),ISNUMBER(K17),ISNUMBER(K25),ISNUMBER(K28)),SUM(K13, K14,K15,K16,K17,K25,K28),"")</f>
        <v/>
      </c>
      <c r="L29" s="114" t="str">
        <f t="shared" si="6"/>
        <v/>
      </c>
    </row>
    <row r="30" spans="1:12">
      <c r="B30" s="111"/>
      <c r="C30" s="91"/>
      <c r="D30" s="91"/>
      <c r="E30" s="91"/>
      <c r="F30" s="91"/>
      <c r="G30" s="91"/>
      <c r="H30" s="91"/>
      <c r="I30" s="91"/>
      <c r="J30" s="91"/>
      <c r="K30" s="91"/>
      <c r="L30" s="91"/>
    </row>
    <row r="31" spans="1:12">
      <c r="B31" s="100" t="s">
        <v>166</v>
      </c>
      <c r="C31" s="91"/>
      <c r="D31" s="91"/>
      <c r="E31" s="91"/>
      <c r="F31" s="91"/>
      <c r="G31" s="91"/>
      <c r="H31" s="91"/>
      <c r="I31" s="91"/>
      <c r="J31" s="91"/>
      <c r="K31" s="91"/>
      <c r="L31" s="91"/>
    </row>
    <row r="32" spans="1:12">
      <c r="A32" s="35">
        <f>+A29+1</f>
        <v>21</v>
      </c>
      <c r="B32" s="102" t="s">
        <v>167</v>
      </c>
      <c r="C32" s="17"/>
      <c r="D32" s="17"/>
      <c r="E32" s="17"/>
      <c r="F32" s="17"/>
      <c r="G32" s="17"/>
      <c r="H32" s="17"/>
      <c r="I32" s="17"/>
      <c r="J32" s="17"/>
      <c r="K32" s="17"/>
      <c r="L32" s="17"/>
    </row>
    <row r="33" spans="1:12">
      <c r="A33" s="35">
        <f>+A32+1</f>
        <v>22</v>
      </c>
      <c r="B33" s="102" t="s">
        <v>169</v>
      </c>
      <c r="C33" s="17"/>
      <c r="D33" s="17"/>
      <c r="E33" s="17"/>
      <c r="F33" s="17"/>
      <c r="G33" s="17"/>
      <c r="H33" s="17"/>
      <c r="I33" s="17"/>
      <c r="J33" s="17"/>
      <c r="K33" s="17"/>
      <c r="L33" s="17"/>
    </row>
    <row r="34" spans="1:12">
      <c r="B34" s="115"/>
      <c r="C34" s="91"/>
      <c r="D34" s="91"/>
      <c r="E34" s="91"/>
      <c r="F34" s="91"/>
      <c r="G34" s="91"/>
      <c r="H34" s="91"/>
      <c r="I34" s="91"/>
      <c r="J34" s="91"/>
      <c r="K34" s="91"/>
      <c r="L34" s="91"/>
    </row>
    <row r="35" spans="1:12">
      <c r="A35" s="35">
        <f>+A33+1</f>
        <v>23</v>
      </c>
      <c r="B35" s="116" t="s">
        <v>170</v>
      </c>
      <c r="C35" s="30" t="str">
        <f>IF(AND(ISNUMBER(C10),ISNUMBER(C29),ISNUMBER(C32),ISNUMBER(C33)),SUM(C10,C29,C32,C33),"")</f>
        <v/>
      </c>
      <c r="D35" s="30" t="str">
        <f t="shared" ref="D35:L35" si="7">IF(AND(ISNUMBER(D10),ISNUMBER(D29),ISNUMBER(D32),ISNUMBER(D33)),SUM(D10,D29,D32,D33),"")</f>
        <v/>
      </c>
      <c r="E35" s="30" t="str">
        <f t="shared" si="7"/>
        <v/>
      </c>
      <c r="F35" s="30" t="str">
        <f t="shared" si="7"/>
        <v/>
      </c>
      <c r="G35" s="30" t="str">
        <f t="shared" si="7"/>
        <v/>
      </c>
      <c r="H35" s="30" t="str">
        <f t="shared" si="7"/>
        <v/>
      </c>
      <c r="I35" s="30" t="str">
        <f t="shared" si="7"/>
        <v/>
      </c>
      <c r="J35" s="30" t="str">
        <f t="shared" si="7"/>
        <v/>
      </c>
      <c r="K35" s="30" t="str">
        <f>IF(AND(ISNUMBER(K10),ISNUMBER(K29),ISNUMBER(K32),ISNUMBER(K33)),SUM(K10,K29,K32,K33),"")</f>
        <v/>
      </c>
      <c r="L35" s="30" t="str">
        <f t="shared" si="7"/>
        <v/>
      </c>
    </row>
    <row r="36" spans="1:12">
      <c r="B36" s="35"/>
      <c r="C36" s="60"/>
      <c r="D36" s="60"/>
      <c r="E36" s="60"/>
      <c r="F36" s="60"/>
      <c r="G36" s="60"/>
      <c r="H36" s="60"/>
      <c r="I36" s="60"/>
      <c r="J36" s="35"/>
      <c r="K36" s="35"/>
      <c r="L36" s="35"/>
    </row>
    <row r="37" spans="1:12">
      <c r="A37" s="117"/>
      <c r="B37" s="52" t="s">
        <v>82</v>
      </c>
      <c r="C37" s="118"/>
      <c r="D37" s="119"/>
      <c r="E37" s="119"/>
      <c r="F37" s="119"/>
      <c r="G37" s="119"/>
      <c r="H37" s="119"/>
      <c r="I37" s="35"/>
      <c r="J37" s="35"/>
      <c r="K37" s="35"/>
      <c r="L37" s="35"/>
    </row>
    <row r="38" spans="1:12" ht="30">
      <c r="A38" s="35">
        <f>+A35+1</f>
        <v>24</v>
      </c>
      <c r="B38" s="121" t="s">
        <v>83</v>
      </c>
      <c r="C38" s="122" t="str">
        <f t="shared" ref="C38:L38" si="8">IF(C46=0,"Yes","No")</f>
        <v>No</v>
      </c>
      <c r="D38" s="122" t="str">
        <f t="shared" si="8"/>
        <v>No</v>
      </c>
      <c r="E38" s="122" t="str">
        <f t="shared" si="8"/>
        <v>No</v>
      </c>
      <c r="F38" s="122" t="str">
        <f t="shared" si="8"/>
        <v>No</v>
      </c>
      <c r="G38" s="122" t="str">
        <f t="shared" si="8"/>
        <v>No</v>
      </c>
      <c r="H38" s="122" t="str">
        <f t="shared" si="8"/>
        <v>No</v>
      </c>
      <c r="I38" s="122" t="str">
        <f t="shared" si="8"/>
        <v>No</v>
      </c>
      <c r="J38" s="122" t="str">
        <f t="shared" si="8"/>
        <v>No</v>
      </c>
      <c r="K38" s="122" t="str">
        <f>IF(K46=0,"Yes","No")</f>
        <v>No</v>
      </c>
      <c r="L38" s="122" t="str">
        <f t="shared" si="8"/>
        <v>No</v>
      </c>
    </row>
    <row r="39" spans="1:12">
      <c r="B39" s="35"/>
      <c r="C39" s="215"/>
      <c r="D39" s="215"/>
      <c r="E39" s="215"/>
      <c r="F39" s="215"/>
      <c r="G39" s="215"/>
      <c r="H39" s="215"/>
      <c r="I39" s="215"/>
      <c r="J39" s="35"/>
      <c r="K39" s="35"/>
      <c r="L39" s="35"/>
    </row>
    <row r="40" spans="1:12">
      <c r="A40" s="53" t="s">
        <v>84</v>
      </c>
      <c r="B40" s="35"/>
      <c r="C40" s="60"/>
      <c r="D40" s="123"/>
      <c r="E40" s="35"/>
      <c r="F40" s="35"/>
      <c r="G40" s="35"/>
      <c r="H40" s="35"/>
      <c r="I40" s="35"/>
      <c r="J40" s="35"/>
      <c r="K40" s="35"/>
      <c r="L40" s="35"/>
    </row>
    <row r="41" spans="1:12" ht="17.25">
      <c r="A41" s="216" t="s">
        <v>171</v>
      </c>
      <c r="B41" s="216"/>
      <c r="C41" s="216"/>
      <c r="D41" s="216"/>
      <c r="E41" s="216"/>
      <c r="F41" s="216"/>
      <c r="G41" s="216"/>
      <c r="H41" s="216"/>
      <c r="I41" s="216"/>
      <c r="J41" s="216"/>
      <c r="K41" s="216"/>
      <c r="L41" s="216"/>
    </row>
    <row r="42" spans="1:12" ht="17.25">
      <c r="A42" s="216" t="s">
        <v>172</v>
      </c>
      <c r="B42" s="216"/>
      <c r="C42" s="216"/>
      <c r="D42" s="216"/>
      <c r="E42" s="216"/>
      <c r="F42" s="216"/>
      <c r="G42" s="216"/>
      <c r="H42" s="216"/>
      <c r="I42" s="216"/>
      <c r="J42" s="216"/>
      <c r="K42" s="216"/>
      <c r="L42" s="216"/>
    </row>
    <row r="43" spans="1:12" ht="17.25">
      <c r="A43" s="216" t="s">
        <v>173</v>
      </c>
      <c r="B43" s="216"/>
      <c r="C43" s="216"/>
      <c r="D43" s="216"/>
      <c r="E43" s="216"/>
      <c r="F43" s="216"/>
      <c r="G43" s="216"/>
      <c r="H43" s="216"/>
      <c r="I43" s="216"/>
      <c r="J43" s="216"/>
      <c r="K43" s="216"/>
      <c r="L43" s="216"/>
    </row>
    <row r="44" spans="1:12" ht="30" customHeight="1">
      <c r="A44" s="213" t="s">
        <v>174</v>
      </c>
      <c r="B44" s="213"/>
      <c r="C44" s="213"/>
      <c r="D44" s="213"/>
      <c r="E44" s="213"/>
      <c r="F44" s="213"/>
      <c r="G44" s="213"/>
      <c r="H44" s="213"/>
      <c r="I44" s="213"/>
      <c r="J44" s="213"/>
      <c r="K44" s="213"/>
      <c r="L44" s="213"/>
    </row>
    <row r="45" spans="1:12">
      <c r="B45" s="35"/>
      <c r="C45" s="35"/>
      <c r="D45" s="35"/>
      <c r="E45" s="35"/>
      <c r="F45" s="35"/>
      <c r="G45" s="35"/>
      <c r="H45" s="35"/>
      <c r="I45" s="35"/>
      <c r="J45" s="35"/>
      <c r="K45" s="35"/>
      <c r="L45" s="35"/>
    </row>
    <row r="46" spans="1:12">
      <c r="A46" s="42"/>
      <c r="B46" s="42"/>
      <c r="C46" s="97">
        <f t="shared" ref="C46:L46" si="9">SUM(C48:C93)</f>
        <v>16</v>
      </c>
      <c r="D46" s="97">
        <f t="shared" si="9"/>
        <v>16</v>
      </c>
      <c r="E46" s="97">
        <f t="shared" si="9"/>
        <v>16</v>
      </c>
      <c r="F46" s="97">
        <f t="shared" si="9"/>
        <v>16</v>
      </c>
      <c r="G46" s="97">
        <f t="shared" si="9"/>
        <v>16</v>
      </c>
      <c r="H46" s="97">
        <f t="shared" si="9"/>
        <v>16</v>
      </c>
      <c r="I46" s="97">
        <f t="shared" si="9"/>
        <v>16</v>
      </c>
      <c r="J46" s="97">
        <f t="shared" si="9"/>
        <v>16</v>
      </c>
      <c r="K46" s="97">
        <f>SUM(K48:K93)</f>
        <v>16</v>
      </c>
      <c r="L46" s="97">
        <f t="shared" si="9"/>
        <v>16</v>
      </c>
    </row>
    <row r="47" spans="1:12">
      <c r="A47" s="42"/>
      <c r="B47" s="42"/>
    </row>
    <row r="48" spans="1:12">
      <c r="A48" s="42"/>
      <c r="B48" s="42"/>
      <c r="C48" s="55">
        <f t="shared" ref="C48:L49" si="10">IF(ISNUMBER(C8),0,1)</f>
        <v>1</v>
      </c>
      <c r="D48" s="55">
        <f t="shared" si="10"/>
        <v>1</v>
      </c>
      <c r="E48" s="55">
        <f t="shared" si="10"/>
        <v>1</v>
      </c>
      <c r="F48" s="55">
        <f t="shared" si="10"/>
        <v>1</v>
      </c>
      <c r="G48" s="55">
        <f t="shared" si="10"/>
        <v>1</v>
      </c>
      <c r="H48" s="55">
        <f t="shared" si="10"/>
        <v>1</v>
      </c>
      <c r="I48" s="55">
        <f t="shared" si="10"/>
        <v>1</v>
      </c>
      <c r="J48" s="55">
        <f t="shared" si="10"/>
        <v>1</v>
      </c>
      <c r="K48" s="55">
        <f>IF(ISNUMBER(K8),0,1)</f>
        <v>1</v>
      </c>
      <c r="L48" s="55">
        <f t="shared" si="10"/>
        <v>1</v>
      </c>
    </row>
    <row r="49" spans="1:12">
      <c r="A49" s="42"/>
      <c r="B49" s="42"/>
      <c r="C49" s="55">
        <f t="shared" si="10"/>
        <v>1</v>
      </c>
      <c r="D49" s="55">
        <f t="shared" si="10"/>
        <v>1</v>
      </c>
      <c r="E49" s="55">
        <f t="shared" si="10"/>
        <v>1</v>
      </c>
      <c r="F49" s="55">
        <f t="shared" si="10"/>
        <v>1</v>
      </c>
      <c r="G49" s="55">
        <f t="shared" si="10"/>
        <v>1</v>
      </c>
      <c r="H49" s="55">
        <f t="shared" si="10"/>
        <v>1</v>
      </c>
      <c r="I49" s="55">
        <f t="shared" si="10"/>
        <v>1</v>
      </c>
      <c r="J49" s="55">
        <f t="shared" si="10"/>
        <v>1</v>
      </c>
      <c r="K49" s="55">
        <f>IF(ISNUMBER(K9),0,1)</f>
        <v>1</v>
      </c>
      <c r="L49" s="55">
        <f t="shared" si="10"/>
        <v>1</v>
      </c>
    </row>
    <row r="50" spans="1:12">
      <c r="A50" s="42"/>
      <c r="B50" s="42"/>
    </row>
    <row r="51" spans="1:12">
      <c r="A51" s="42"/>
      <c r="B51" s="42"/>
    </row>
    <row r="52" spans="1:12">
      <c r="A52" s="42"/>
      <c r="B52" s="42"/>
    </row>
    <row r="53" spans="1:12">
      <c r="A53" s="42"/>
      <c r="B53" s="42"/>
      <c r="C53" s="55">
        <f t="shared" ref="C53:L56" si="11">IF(ISNUMBER(C13),0,1)</f>
        <v>1</v>
      </c>
      <c r="D53" s="55">
        <f t="shared" si="11"/>
        <v>1</v>
      </c>
      <c r="E53" s="55">
        <f t="shared" si="11"/>
        <v>1</v>
      </c>
      <c r="F53" s="55">
        <f t="shared" si="11"/>
        <v>1</v>
      </c>
      <c r="G53" s="55">
        <f t="shared" si="11"/>
        <v>1</v>
      </c>
      <c r="H53" s="55">
        <f t="shared" si="11"/>
        <v>1</v>
      </c>
      <c r="I53" s="55">
        <f t="shared" si="11"/>
        <v>1</v>
      </c>
      <c r="J53" s="55">
        <f t="shared" si="11"/>
        <v>1</v>
      </c>
      <c r="K53" s="55">
        <f>IF(ISNUMBER(K13),0,1)</f>
        <v>1</v>
      </c>
      <c r="L53" s="55">
        <f t="shared" si="11"/>
        <v>1</v>
      </c>
    </row>
    <row r="54" spans="1:12">
      <c r="A54" s="42"/>
      <c r="B54" s="42"/>
      <c r="C54" s="55">
        <f t="shared" si="11"/>
        <v>1</v>
      </c>
      <c r="D54" s="55">
        <f t="shared" si="11"/>
        <v>1</v>
      </c>
      <c r="E54" s="55">
        <f t="shared" si="11"/>
        <v>1</v>
      </c>
      <c r="F54" s="55">
        <f t="shared" si="11"/>
        <v>1</v>
      </c>
      <c r="G54" s="55">
        <f t="shared" si="11"/>
        <v>1</v>
      </c>
      <c r="H54" s="55">
        <f t="shared" si="11"/>
        <v>1</v>
      </c>
      <c r="I54" s="55">
        <f t="shared" si="11"/>
        <v>1</v>
      </c>
      <c r="J54" s="55">
        <f t="shared" si="11"/>
        <v>1</v>
      </c>
      <c r="K54" s="55">
        <f>IF(ISNUMBER(K14),0,1)</f>
        <v>1</v>
      </c>
      <c r="L54" s="55">
        <f t="shared" si="11"/>
        <v>1</v>
      </c>
    </row>
    <row r="55" spans="1:12">
      <c r="A55" s="42"/>
      <c r="B55" s="42"/>
      <c r="C55" s="55">
        <f t="shared" si="11"/>
        <v>1</v>
      </c>
      <c r="D55" s="55">
        <f t="shared" si="11"/>
        <v>1</v>
      </c>
      <c r="E55" s="55">
        <f t="shared" si="11"/>
        <v>1</v>
      </c>
      <c r="F55" s="55">
        <f t="shared" si="11"/>
        <v>1</v>
      </c>
      <c r="G55" s="55">
        <f t="shared" si="11"/>
        <v>1</v>
      </c>
      <c r="H55" s="55">
        <f t="shared" si="11"/>
        <v>1</v>
      </c>
      <c r="I55" s="55">
        <f t="shared" si="11"/>
        <v>1</v>
      </c>
      <c r="J55" s="55">
        <f t="shared" si="11"/>
        <v>1</v>
      </c>
      <c r="K55" s="55">
        <f>IF(ISNUMBER(K15),0,1)</f>
        <v>1</v>
      </c>
      <c r="L55" s="55">
        <f t="shared" si="11"/>
        <v>1</v>
      </c>
    </row>
    <row r="56" spans="1:12">
      <c r="A56" s="42"/>
      <c r="B56" s="42"/>
      <c r="C56" s="55">
        <f t="shared" si="11"/>
        <v>1</v>
      </c>
      <c r="D56" s="55">
        <f t="shared" si="11"/>
        <v>1</v>
      </c>
      <c r="E56" s="55">
        <f t="shared" si="11"/>
        <v>1</v>
      </c>
      <c r="F56" s="55">
        <f t="shared" si="11"/>
        <v>1</v>
      </c>
      <c r="G56" s="55">
        <f t="shared" si="11"/>
        <v>1</v>
      </c>
      <c r="H56" s="55">
        <f t="shared" si="11"/>
        <v>1</v>
      </c>
      <c r="I56" s="55">
        <f t="shared" si="11"/>
        <v>1</v>
      </c>
      <c r="J56" s="55">
        <f t="shared" si="11"/>
        <v>1</v>
      </c>
      <c r="K56" s="55">
        <f>IF(ISNUMBER(K16),0,1)</f>
        <v>1</v>
      </c>
      <c r="L56" s="55">
        <f t="shared" si="11"/>
        <v>1</v>
      </c>
    </row>
    <row r="57" spans="1:12">
      <c r="A57" s="42"/>
      <c r="B57" s="42"/>
    </row>
    <row r="58" spans="1:12">
      <c r="A58" s="42"/>
      <c r="B58" s="42"/>
      <c r="C58" s="55">
        <f t="shared" ref="C58:L58" si="12">IF(ISNUMBER(C18),0,1)</f>
        <v>1</v>
      </c>
      <c r="D58" s="55">
        <f t="shared" si="12"/>
        <v>1</v>
      </c>
      <c r="E58" s="55">
        <f t="shared" si="12"/>
        <v>1</v>
      </c>
      <c r="F58" s="55">
        <f t="shared" si="12"/>
        <v>1</v>
      </c>
      <c r="G58" s="55">
        <f t="shared" si="12"/>
        <v>1</v>
      </c>
      <c r="H58" s="55">
        <f t="shared" si="12"/>
        <v>1</v>
      </c>
      <c r="I58" s="55">
        <f t="shared" si="12"/>
        <v>1</v>
      </c>
      <c r="J58" s="55">
        <f t="shared" si="12"/>
        <v>1</v>
      </c>
      <c r="K58" s="55">
        <f>IF(ISNUMBER(K18),0,1)</f>
        <v>1</v>
      </c>
      <c r="L58" s="55">
        <f t="shared" si="12"/>
        <v>1</v>
      </c>
    </row>
    <row r="59" spans="1:12">
      <c r="A59" s="42"/>
      <c r="B59" s="42"/>
    </row>
    <row r="60" spans="1:12">
      <c r="A60" s="42"/>
      <c r="B60" s="42"/>
      <c r="C60" s="55">
        <f t="shared" ref="C60:L68" si="13">IF(ISNUMBER(C20),0,1)</f>
        <v>1</v>
      </c>
      <c r="D60" s="55">
        <f t="shared" si="13"/>
        <v>1</v>
      </c>
      <c r="E60" s="55">
        <f t="shared" si="13"/>
        <v>1</v>
      </c>
      <c r="F60" s="55">
        <f t="shared" si="13"/>
        <v>1</v>
      </c>
      <c r="G60" s="55">
        <f t="shared" si="13"/>
        <v>1</v>
      </c>
      <c r="H60" s="55">
        <f t="shared" si="13"/>
        <v>1</v>
      </c>
      <c r="I60" s="55">
        <f t="shared" si="13"/>
        <v>1</v>
      </c>
      <c r="J60" s="55">
        <f t="shared" si="13"/>
        <v>1</v>
      </c>
      <c r="K60" s="55">
        <f>IF(ISNUMBER(K20),0,1)</f>
        <v>1</v>
      </c>
      <c r="L60" s="55">
        <f t="shared" si="13"/>
        <v>1</v>
      </c>
    </row>
    <row r="61" spans="1:12">
      <c r="A61" s="42"/>
      <c r="B61" s="42"/>
      <c r="C61" s="55">
        <f t="shared" si="13"/>
        <v>1</v>
      </c>
      <c r="D61" s="55">
        <f t="shared" si="13"/>
        <v>1</v>
      </c>
      <c r="E61" s="55">
        <f t="shared" si="13"/>
        <v>1</v>
      </c>
      <c r="F61" s="55">
        <f t="shared" si="13"/>
        <v>1</v>
      </c>
      <c r="G61" s="55">
        <f t="shared" si="13"/>
        <v>1</v>
      </c>
      <c r="H61" s="55">
        <f t="shared" si="13"/>
        <v>1</v>
      </c>
      <c r="I61" s="55">
        <f t="shared" si="13"/>
        <v>1</v>
      </c>
      <c r="J61" s="55">
        <f t="shared" si="13"/>
        <v>1</v>
      </c>
      <c r="K61" s="55">
        <f>IF(ISNUMBER(K21),0,1)</f>
        <v>1</v>
      </c>
      <c r="L61" s="55">
        <f t="shared" si="13"/>
        <v>1</v>
      </c>
    </row>
    <row r="62" spans="1:12">
      <c r="A62" s="42"/>
      <c r="B62" s="42"/>
    </row>
    <row r="63" spans="1:12">
      <c r="A63" s="42"/>
      <c r="B63" s="42"/>
      <c r="C63" s="55">
        <f t="shared" si="13"/>
        <v>1</v>
      </c>
      <c r="D63" s="55">
        <f t="shared" si="13"/>
        <v>1</v>
      </c>
      <c r="E63" s="55">
        <f t="shared" si="13"/>
        <v>1</v>
      </c>
      <c r="F63" s="55">
        <f t="shared" si="13"/>
        <v>1</v>
      </c>
      <c r="G63" s="55">
        <f t="shared" si="13"/>
        <v>1</v>
      </c>
      <c r="H63" s="55">
        <f t="shared" si="13"/>
        <v>1</v>
      </c>
      <c r="I63" s="55">
        <f t="shared" si="13"/>
        <v>1</v>
      </c>
      <c r="J63" s="55">
        <f t="shared" si="13"/>
        <v>1</v>
      </c>
      <c r="K63" s="55">
        <f>IF(ISNUMBER(K23),0,1)</f>
        <v>1</v>
      </c>
      <c r="L63" s="55">
        <f t="shared" si="13"/>
        <v>1</v>
      </c>
    </row>
    <row r="64" spans="1:12">
      <c r="A64" s="42"/>
      <c r="B64" s="42"/>
      <c r="C64" s="55">
        <f t="shared" si="13"/>
        <v>1</v>
      </c>
      <c r="D64" s="55">
        <f t="shared" si="13"/>
        <v>1</v>
      </c>
      <c r="E64" s="55">
        <f t="shared" si="13"/>
        <v>1</v>
      </c>
      <c r="F64" s="55">
        <f t="shared" si="13"/>
        <v>1</v>
      </c>
      <c r="G64" s="55">
        <f t="shared" si="13"/>
        <v>1</v>
      </c>
      <c r="H64" s="55">
        <f t="shared" si="13"/>
        <v>1</v>
      </c>
      <c r="I64" s="55">
        <f t="shared" si="13"/>
        <v>1</v>
      </c>
      <c r="J64" s="55">
        <f t="shared" si="13"/>
        <v>1</v>
      </c>
      <c r="K64" s="55">
        <f>IF(ISNUMBER(K24),0,1)</f>
        <v>1</v>
      </c>
      <c r="L64" s="55">
        <f t="shared" si="13"/>
        <v>1</v>
      </c>
    </row>
    <row r="65" spans="1:12">
      <c r="A65" s="42"/>
      <c r="B65" s="42"/>
    </row>
    <row r="66" spans="1:12">
      <c r="A66" s="42"/>
      <c r="B66" s="42"/>
      <c r="C66" s="55">
        <f t="shared" si="13"/>
        <v>1</v>
      </c>
      <c r="D66" s="55">
        <f t="shared" si="13"/>
        <v>1</v>
      </c>
      <c r="E66" s="55">
        <f t="shared" si="13"/>
        <v>1</v>
      </c>
      <c r="F66" s="55">
        <f t="shared" si="13"/>
        <v>1</v>
      </c>
      <c r="G66" s="55">
        <f t="shared" si="13"/>
        <v>1</v>
      </c>
      <c r="H66" s="55">
        <f t="shared" si="13"/>
        <v>1</v>
      </c>
      <c r="I66" s="55">
        <f t="shared" si="13"/>
        <v>1</v>
      </c>
      <c r="J66" s="55">
        <f t="shared" si="13"/>
        <v>1</v>
      </c>
      <c r="K66" s="55">
        <f>IF(ISNUMBER(K26),0,1)</f>
        <v>1</v>
      </c>
      <c r="L66" s="55">
        <f t="shared" si="13"/>
        <v>1</v>
      </c>
    </row>
    <row r="67" spans="1:12">
      <c r="A67" s="42"/>
      <c r="B67" s="42"/>
      <c r="C67" s="55">
        <f t="shared" si="13"/>
        <v>1</v>
      </c>
      <c r="D67" s="55">
        <f t="shared" si="13"/>
        <v>1</v>
      </c>
      <c r="E67" s="55">
        <f t="shared" si="13"/>
        <v>1</v>
      </c>
      <c r="F67" s="55">
        <f t="shared" si="13"/>
        <v>1</v>
      </c>
      <c r="G67" s="55">
        <f t="shared" si="13"/>
        <v>1</v>
      </c>
      <c r="H67" s="55">
        <f t="shared" si="13"/>
        <v>1</v>
      </c>
      <c r="I67" s="55">
        <f t="shared" si="13"/>
        <v>1</v>
      </c>
      <c r="J67" s="55">
        <f t="shared" si="13"/>
        <v>1</v>
      </c>
      <c r="K67" s="55">
        <f>IF(ISNUMBER(K27),0,1)</f>
        <v>1</v>
      </c>
      <c r="L67" s="55">
        <f t="shared" si="13"/>
        <v>1</v>
      </c>
    </row>
    <row r="68" spans="1:12">
      <c r="A68" s="42"/>
      <c r="B68" s="42"/>
      <c r="C68" s="55">
        <f t="shared" si="13"/>
        <v>1</v>
      </c>
      <c r="D68" s="55">
        <f t="shared" si="13"/>
        <v>1</v>
      </c>
      <c r="E68" s="55">
        <f t="shared" si="13"/>
        <v>1</v>
      </c>
      <c r="F68" s="55">
        <f t="shared" si="13"/>
        <v>1</v>
      </c>
      <c r="G68" s="55">
        <f t="shared" si="13"/>
        <v>1</v>
      </c>
      <c r="H68" s="55">
        <f t="shared" si="13"/>
        <v>1</v>
      </c>
      <c r="I68" s="55">
        <f t="shared" si="13"/>
        <v>1</v>
      </c>
      <c r="J68" s="55">
        <f t="shared" si="13"/>
        <v>1</v>
      </c>
      <c r="K68" s="55">
        <f>IF(ISNUMBER(K28),0,1)</f>
        <v>1</v>
      </c>
      <c r="L68" s="55">
        <f t="shared" si="13"/>
        <v>1</v>
      </c>
    </row>
    <row r="69" spans="1:12">
      <c r="A69" s="42"/>
      <c r="B69" s="42"/>
    </row>
    <row r="70" spans="1:12">
      <c r="A70" s="42"/>
      <c r="B70" s="42"/>
    </row>
    <row r="71" spans="1:12">
      <c r="A71" s="42"/>
      <c r="B71" s="42"/>
    </row>
    <row r="72" spans="1:12">
      <c r="A72" s="42"/>
      <c r="B72" s="42"/>
      <c r="C72" s="55">
        <f t="shared" ref="C72:L73" si="14">IF(ISNUMBER(C32),0,1)</f>
        <v>1</v>
      </c>
      <c r="D72" s="55">
        <f t="shared" si="14"/>
        <v>1</v>
      </c>
      <c r="E72" s="55">
        <f t="shared" si="14"/>
        <v>1</v>
      </c>
      <c r="F72" s="55">
        <f t="shared" si="14"/>
        <v>1</v>
      </c>
      <c r="G72" s="55">
        <f t="shared" si="14"/>
        <v>1</v>
      </c>
      <c r="H72" s="55">
        <f t="shared" si="14"/>
        <v>1</v>
      </c>
      <c r="I72" s="55">
        <f t="shared" si="14"/>
        <v>1</v>
      </c>
      <c r="J72" s="55">
        <f t="shared" si="14"/>
        <v>1</v>
      </c>
      <c r="K72" s="55">
        <f>IF(ISNUMBER(K32),0,1)</f>
        <v>1</v>
      </c>
      <c r="L72" s="55">
        <f t="shared" si="14"/>
        <v>1</v>
      </c>
    </row>
    <row r="73" spans="1:12">
      <c r="A73" s="42"/>
      <c r="B73" s="42"/>
      <c r="C73" s="55">
        <f t="shared" si="14"/>
        <v>1</v>
      </c>
      <c r="D73" s="55">
        <f t="shared" si="14"/>
        <v>1</v>
      </c>
      <c r="E73" s="55">
        <f t="shared" si="14"/>
        <v>1</v>
      </c>
      <c r="F73" s="55">
        <f t="shared" si="14"/>
        <v>1</v>
      </c>
      <c r="G73" s="55">
        <f t="shared" si="14"/>
        <v>1</v>
      </c>
      <c r="H73" s="55">
        <f t="shared" si="14"/>
        <v>1</v>
      </c>
      <c r="I73" s="55">
        <f t="shared" si="14"/>
        <v>1</v>
      </c>
      <c r="J73" s="55">
        <f t="shared" si="14"/>
        <v>1</v>
      </c>
      <c r="K73" s="55">
        <f>IF(ISNUMBER(K33),0,1)</f>
        <v>1</v>
      </c>
      <c r="L73" s="55">
        <f t="shared" si="14"/>
        <v>1</v>
      </c>
    </row>
    <row r="74" spans="1:12">
      <c r="A74" s="42"/>
      <c r="B74" s="42"/>
      <c r="C74" s="35"/>
      <c r="D74" s="35"/>
      <c r="E74" s="35"/>
      <c r="F74" s="35"/>
      <c r="G74" s="35"/>
      <c r="H74" s="35"/>
      <c r="I74" s="35"/>
      <c r="J74" s="35"/>
      <c r="K74" s="35"/>
      <c r="L74" s="35"/>
    </row>
    <row r="75" spans="1:12">
      <c r="A75" s="42"/>
      <c r="B75" s="42"/>
      <c r="C75" s="35"/>
      <c r="D75" s="35"/>
      <c r="E75" s="35"/>
      <c r="F75" s="35"/>
      <c r="G75" s="35"/>
      <c r="H75" s="35"/>
      <c r="I75" s="35"/>
      <c r="J75" s="35"/>
      <c r="K75" s="35"/>
      <c r="L75" s="35"/>
    </row>
    <row r="76" spans="1:12">
      <c r="A76" s="42"/>
      <c r="B76" s="42"/>
      <c r="C76" s="35"/>
      <c r="D76" s="35"/>
      <c r="E76" s="35"/>
      <c r="F76" s="35"/>
      <c r="G76" s="35"/>
      <c r="H76" s="35"/>
      <c r="I76" s="35"/>
      <c r="J76" s="35"/>
      <c r="K76" s="35"/>
      <c r="L76" s="35"/>
    </row>
    <row r="77" spans="1:12">
      <c r="A77" s="42"/>
      <c r="B77" s="42"/>
      <c r="C77" s="35"/>
      <c r="D77" s="35"/>
      <c r="E77" s="35"/>
      <c r="F77" s="35"/>
      <c r="G77" s="35"/>
      <c r="H77" s="35"/>
      <c r="I77" s="35"/>
      <c r="J77" s="35"/>
      <c r="K77" s="35"/>
      <c r="L77" s="35"/>
    </row>
    <row r="78" spans="1:12">
      <c r="A78" s="42"/>
      <c r="B78" s="42"/>
      <c r="C78" s="35"/>
      <c r="D78" s="35"/>
      <c r="E78" s="35"/>
      <c r="F78" s="35"/>
      <c r="G78" s="35"/>
      <c r="H78" s="35"/>
      <c r="I78" s="35"/>
      <c r="J78" s="35"/>
      <c r="K78" s="35"/>
      <c r="L78" s="35"/>
    </row>
    <row r="79" spans="1:12">
      <c r="A79" s="42"/>
      <c r="B79" s="42"/>
      <c r="C79" s="35"/>
      <c r="D79" s="35"/>
      <c r="E79" s="35"/>
      <c r="F79" s="35"/>
      <c r="G79" s="35"/>
      <c r="H79" s="35"/>
      <c r="I79" s="35"/>
      <c r="J79" s="35"/>
      <c r="K79" s="35"/>
      <c r="L79" s="35"/>
    </row>
    <row r="80" spans="1:12">
      <c r="A80" s="42"/>
      <c r="B80" s="42"/>
      <c r="C80" s="35"/>
      <c r="D80" s="35"/>
      <c r="E80" s="35"/>
      <c r="F80" s="35"/>
      <c r="G80" s="35"/>
      <c r="H80" s="35"/>
      <c r="I80" s="35"/>
      <c r="J80" s="35"/>
      <c r="K80" s="35"/>
      <c r="L80" s="35"/>
    </row>
    <row r="81" spans="1:12">
      <c r="A81" s="42"/>
      <c r="B81" s="42"/>
      <c r="C81" s="35"/>
      <c r="D81" s="35"/>
      <c r="E81" s="35"/>
      <c r="F81" s="35"/>
      <c r="G81" s="35"/>
      <c r="H81" s="35"/>
      <c r="I81" s="35"/>
      <c r="J81" s="35"/>
      <c r="K81" s="35"/>
      <c r="L81" s="35"/>
    </row>
    <row r="82" spans="1:12">
      <c r="A82" s="42"/>
      <c r="B82" s="42"/>
      <c r="C82" s="35"/>
      <c r="D82" s="35"/>
      <c r="E82" s="35"/>
      <c r="F82" s="35"/>
      <c r="G82" s="35"/>
      <c r="H82" s="35"/>
      <c r="I82" s="35"/>
      <c r="J82" s="35"/>
      <c r="K82" s="35"/>
      <c r="L82" s="35"/>
    </row>
    <row r="83" spans="1:12">
      <c r="A83" s="42"/>
      <c r="B83" s="42"/>
      <c r="C83" s="35"/>
      <c r="D83" s="35"/>
      <c r="E83" s="35"/>
      <c r="F83" s="35"/>
      <c r="G83" s="35"/>
      <c r="H83" s="35"/>
      <c r="I83" s="35"/>
      <c r="J83" s="35"/>
      <c r="K83" s="35"/>
      <c r="L83" s="35"/>
    </row>
    <row r="84" spans="1:12">
      <c r="A84" s="42"/>
      <c r="B84" s="42"/>
      <c r="C84" s="35"/>
      <c r="D84" s="35"/>
      <c r="E84" s="35"/>
      <c r="F84" s="35"/>
      <c r="G84" s="35"/>
      <c r="H84" s="35"/>
      <c r="I84" s="35"/>
      <c r="J84" s="35"/>
      <c r="K84" s="35"/>
      <c r="L84" s="35"/>
    </row>
    <row r="85" spans="1:12">
      <c r="A85" s="42"/>
      <c r="B85" s="42"/>
      <c r="C85" s="35"/>
      <c r="D85" s="35"/>
      <c r="E85" s="35"/>
      <c r="F85" s="35"/>
      <c r="G85" s="35"/>
      <c r="H85" s="35"/>
      <c r="I85" s="35"/>
      <c r="J85" s="35"/>
      <c r="K85" s="35"/>
      <c r="L85" s="35"/>
    </row>
    <row r="86" spans="1:12">
      <c r="A86" s="42"/>
      <c r="B86" s="42"/>
      <c r="C86" s="35"/>
      <c r="D86" s="35"/>
      <c r="E86" s="35"/>
      <c r="F86" s="35"/>
      <c r="G86" s="35"/>
      <c r="H86" s="35"/>
      <c r="I86" s="35"/>
      <c r="J86" s="35"/>
      <c r="K86" s="35"/>
      <c r="L86" s="35"/>
    </row>
    <row r="87" spans="1:12">
      <c r="A87" s="42"/>
      <c r="B87" s="42"/>
      <c r="C87" s="35"/>
      <c r="D87" s="35"/>
      <c r="E87" s="35"/>
      <c r="F87" s="35"/>
      <c r="G87" s="35"/>
      <c r="H87" s="35"/>
      <c r="I87" s="35"/>
      <c r="J87" s="35"/>
      <c r="K87" s="35"/>
      <c r="L87" s="35"/>
    </row>
    <row r="88" spans="1:12">
      <c r="A88" s="42"/>
      <c r="B88" s="42"/>
      <c r="C88" s="35"/>
      <c r="D88" s="35"/>
      <c r="E88" s="35"/>
      <c r="F88" s="35"/>
      <c r="G88" s="35"/>
      <c r="H88" s="35"/>
      <c r="I88" s="35"/>
      <c r="J88" s="35"/>
      <c r="K88" s="35"/>
      <c r="L88" s="35"/>
    </row>
    <row r="89" spans="1:12">
      <c r="A89" s="42"/>
      <c r="B89" s="42"/>
      <c r="C89" s="35"/>
      <c r="D89" s="35"/>
      <c r="E89" s="35"/>
      <c r="F89" s="35"/>
      <c r="G89" s="35"/>
      <c r="H89" s="35"/>
      <c r="I89" s="35"/>
      <c r="J89" s="35"/>
      <c r="K89" s="35"/>
      <c r="L89" s="35"/>
    </row>
    <row r="90" spans="1:12">
      <c r="A90" s="42"/>
      <c r="B90" s="42"/>
      <c r="C90" s="35"/>
      <c r="D90" s="35"/>
      <c r="E90" s="35"/>
      <c r="F90" s="35"/>
      <c r="G90" s="35"/>
      <c r="H90" s="35"/>
      <c r="I90" s="35"/>
      <c r="J90" s="35"/>
      <c r="K90" s="35"/>
      <c r="L90" s="35"/>
    </row>
    <row r="91" spans="1:12">
      <c r="A91" s="42"/>
      <c r="B91" s="42"/>
      <c r="C91" s="35"/>
      <c r="D91" s="35"/>
      <c r="E91" s="35"/>
      <c r="F91" s="35"/>
      <c r="G91" s="35"/>
      <c r="H91" s="35"/>
      <c r="I91" s="35"/>
      <c r="J91" s="35"/>
      <c r="K91" s="35"/>
      <c r="L91" s="35"/>
    </row>
    <row r="92" spans="1:12">
      <c r="A92" s="42"/>
      <c r="B92" s="42"/>
      <c r="C92" s="35"/>
      <c r="D92" s="35"/>
      <c r="E92" s="35"/>
      <c r="F92" s="35"/>
      <c r="G92" s="35"/>
      <c r="H92" s="35"/>
      <c r="I92" s="35"/>
      <c r="J92" s="35"/>
      <c r="K92" s="35"/>
      <c r="L92" s="35"/>
    </row>
    <row r="93" spans="1:12">
      <c r="A93" s="42"/>
      <c r="B93" s="42"/>
      <c r="C93" s="35"/>
      <c r="D93" s="35"/>
      <c r="E93" s="35"/>
      <c r="F93" s="35"/>
      <c r="G93" s="35"/>
      <c r="H93" s="35"/>
      <c r="I93" s="35"/>
      <c r="J93" s="35"/>
      <c r="K93" s="35"/>
      <c r="L93" s="35"/>
    </row>
    <row r="94" spans="1:12">
      <c r="A94" s="42"/>
      <c r="B94" s="42"/>
      <c r="C94" s="35"/>
      <c r="D94" s="35"/>
      <c r="E94" s="35"/>
      <c r="F94" s="35"/>
      <c r="G94" s="35"/>
      <c r="H94" s="35"/>
      <c r="I94" s="35"/>
      <c r="J94" s="35"/>
      <c r="K94" s="35"/>
      <c r="L94" s="35"/>
    </row>
    <row r="95" spans="1:12">
      <c r="A95" s="42"/>
      <c r="B95" s="42"/>
      <c r="C95" s="35"/>
      <c r="D95" s="35"/>
      <c r="E95" s="35"/>
      <c r="F95" s="35"/>
      <c r="G95" s="35"/>
      <c r="H95" s="35"/>
      <c r="I95" s="35"/>
      <c r="J95" s="35"/>
      <c r="K95" s="35"/>
      <c r="L95" s="35"/>
    </row>
    <row r="96" spans="1:12">
      <c r="A96" s="42"/>
      <c r="B96" s="42"/>
      <c r="C96" s="35"/>
      <c r="D96" s="35"/>
      <c r="E96" s="35"/>
      <c r="F96" s="35"/>
      <c r="G96" s="35"/>
      <c r="H96" s="35"/>
      <c r="I96" s="35"/>
      <c r="J96" s="35"/>
      <c r="K96" s="35"/>
      <c r="L96" s="35"/>
    </row>
    <row r="97" spans="1:12">
      <c r="A97" s="42"/>
      <c r="B97" s="42"/>
      <c r="C97" s="35"/>
      <c r="D97" s="35"/>
      <c r="E97" s="35"/>
      <c r="F97" s="35"/>
      <c r="G97" s="35"/>
      <c r="H97" s="35"/>
      <c r="I97" s="35"/>
      <c r="J97" s="35"/>
      <c r="K97" s="35"/>
      <c r="L97" s="35"/>
    </row>
    <row r="98" spans="1:12">
      <c r="A98" s="42"/>
      <c r="B98" s="42"/>
      <c r="C98" s="35"/>
      <c r="D98" s="35"/>
      <c r="E98" s="35"/>
      <c r="F98" s="35"/>
      <c r="G98" s="35"/>
      <c r="H98" s="35"/>
      <c r="I98" s="35"/>
      <c r="J98" s="35"/>
      <c r="K98" s="35"/>
      <c r="L98" s="35"/>
    </row>
    <row r="99" spans="1:12">
      <c r="A99" s="42"/>
      <c r="B99" s="42"/>
      <c r="C99" s="35"/>
      <c r="D99" s="35"/>
      <c r="E99" s="35"/>
      <c r="F99" s="35"/>
      <c r="G99" s="35"/>
      <c r="H99" s="35"/>
      <c r="I99" s="35"/>
      <c r="J99" s="35"/>
      <c r="K99" s="35"/>
      <c r="L99" s="35"/>
    </row>
    <row r="100" spans="1:12">
      <c r="A100" s="42"/>
      <c r="B100" s="42"/>
      <c r="C100" s="35"/>
      <c r="D100" s="35"/>
      <c r="E100" s="35"/>
      <c r="F100" s="35"/>
      <c r="G100" s="35"/>
      <c r="H100" s="35"/>
      <c r="I100" s="35"/>
      <c r="J100" s="35"/>
      <c r="K100" s="35"/>
      <c r="L100" s="35"/>
    </row>
    <row r="101" spans="1:12">
      <c r="A101" s="42"/>
      <c r="B101" s="42"/>
      <c r="C101" s="35"/>
      <c r="D101" s="35"/>
      <c r="E101" s="35"/>
      <c r="F101" s="35"/>
      <c r="G101" s="35"/>
      <c r="H101" s="35"/>
      <c r="I101" s="35"/>
      <c r="J101" s="35"/>
      <c r="K101" s="35"/>
      <c r="L101" s="35"/>
    </row>
    <row r="102" spans="1:12">
      <c r="A102" s="42"/>
      <c r="B102" s="42"/>
      <c r="C102" s="35"/>
      <c r="D102" s="35"/>
      <c r="E102" s="35"/>
      <c r="F102" s="35"/>
      <c r="G102" s="35"/>
      <c r="H102" s="35"/>
      <c r="I102" s="35"/>
      <c r="J102" s="35"/>
      <c r="K102" s="35"/>
      <c r="L102" s="35"/>
    </row>
    <row r="103" spans="1:12">
      <c r="A103" s="42"/>
      <c r="B103" s="42"/>
      <c r="C103" s="35"/>
      <c r="D103" s="35"/>
      <c r="E103" s="35"/>
      <c r="F103" s="35"/>
      <c r="G103" s="35"/>
      <c r="H103" s="35"/>
      <c r="I103" s="35"/>
      <c r="J103" s="35"/>
      <c r="K103" s="35"/>
      <c r="L103" s="35"/>
    </row>
    <row r="104" spans="1:12">
      <c r="A104" s="42"/>
      <c r="B104" s="42"/>
      <c r="C104" s="35"/>
      <c r="D104" s="35"/>
      <c r="E104" s="35"/>
      <c r="F104" s="35"/>
      <c r="G104" s="35"/>
      <c r="H104" s="35"/>
      <c r="I104" s="35"/>
      <c r="J104" s="35"/>
      <c r="K104" s="35"/>
      <c r="L104" s="35"/>
    </row>
    <row r="105" spans="1:12">
      <c r="A105" s="42"/>
      <c r="B105" s="42"/>
      <c r="C105" s="35"/>
      <c r="D105" s="35"/>
      <c r="E105" s="35"/>
      <c r="F105" s="35"/>
      <c r="G105" s="35"/>
      <c r="H105" s="35"/>
      <c r="I105" s="35"/>
      <c r="J105" s="35"/>
      <c r="K105" s="35"/>
      <c r="L105" s="35"/>
    </row>
    <row r="106" spans="1:12">
      <c r="A106" s="42"/>
      <c r="B106" s="42"/>
      <c r="C106" s="35"/>
      <c r="D106" s="35"/>
      <c r="E106" s="35"/>
      <c r="F106" s="35"/>
      <c r="G106" s="35"/>
      <c r="H106" s="35"/>
      <c r="I106" s="35"/>
      <c r="J106" s="35"/>
      <c r="K106" s="35"/>
      <c r="L106" s="35"/>
    </row>
    <row r="107" spans="1:12">
      <c r="A107" s="42"/>
      <c r="B107" s="42"/>
      <c r="C107" s="35"/>
      <c r="D107" s="35"/>
      <c r="E107" s="35"/>
      <c r="F107" s="35"/>
      <c r="G107" s="35"/>
      <c r="H107" s="35"/>
      <c r="I107" s="35"/>
      <c r="J107" s="35"/>
      <c r="K107" s="35"/>
      <c r="L107" s="35"/>
    </row>
    <row r="108" spans="1:12">
      <c r="A108" s="42"/>
      <c r="B108" s="42"/>
      <c r="C108" s="35"/>
      <c r="D108" s="35"/>
      <c r="E108" s="35"/>
      <c r="F108" s="35"/>
      <c r="G108" s="35"/>
      <c r="H108" s="35"/>
      <c r="I108" s="35"/>
      <c r="J108" s="35"/>
      <c r="K108" s="35"/>
      <c r="L108" s="35"/>
    </row>
    <row r="109" spans="1:12">
      <c r="A109" s="42"/>
      <c r="B109" s="42"/>
      <c r="C109" s="35"/>
      <c r="D109" s="35"/>
      <c r="E109" s="35"/>
      <c r="F109" s="35"/>
      <c r="G109" s="35"/>
      <c r="H109" s="35"/>
      <c r="I109" s="35"/>
      <c r="J109" s="35"/>
      <c r="K109" s="35"/>
      <c r="L109" s="35"/>
    </row>
    <row r="110" spans="1:12">
      <c r="A110" s="42"/>
      <c r="B110" s="42"/>
      <c r="C110" s="35"/>
      <c r="D110" s="35"/>
      <c r="E110" s="35"/>
      <c r="F110" s="35"/>
      <c r="G110" s="35"/>
      <c r="H110" s="35"/>
      <c r="I110" s="35"/>
      <c r="J110" s="35"/>
      <c r="K110" s="35"/>
      <c r="L110" s="35"/>
    </row>
    <row r="111" spans="1:12">
      <c r="A111" s="42"/>
      <c r="B111" s="42"/>
      <c r="C111" s="35"/>
      <c r="D111" s="35"/>
      <c r="E111" s="35"/>
      <c r="F111" s="35"/>
      <c r="G111" s="35"/>
      <c r="H111" s="35"/>
      <c r="I111" s="35"/>
      <c r="J111" s="35"/>
      <c r="K111" s="35"/>
      <c r="L111" s="35"/>
    </row>
    <row r="112" spans="1:12">
      <c r="A112" s="42"/>
      <c r="B112" s="42"/>
      <c r="C112" s="35"/>
      <c r="D112" s="35"/>
      <c r="E112" s="35"/>
      <c r="F112" s="35"/>
      <c r="G112" s="35"/>
      <c r="H112" s="35"/>
      <c r="I112" s="35"/>
      <c r="J112" s="35"/>
      <c r="K112" s="35"/>
      <c r="L112" s="35"/>
    </row>
    <row r="113" spans="1:12">
      <c r="A113" s="42"/>
      <c r="B113" s="42"/>
      <c r="C113" s="35"/>
      <c r="D113" s="35"/>
      <c r="E113" s="35"/>
      <c r="F113" s="35"/>
      <c r="G113" s="35"/>
      <c r="H113" s="35"/>
      <c r="I113" s="35"/>
      <c r="J113" s="35"/>
      <c r="K113" s="35"/>
      <c r="L113" s="35"/>
    </row>
    <row r="114" spans="1:12">
      <c r="A114" s="42"/>
      <c r="B114" s="42"/>
      <c r="C114" s="35"/>
      <c r="D114" s="35"/>
      <c r="E114" s="35"/>
      <c r="F114" s="35"/>
      <c r="G114" s="35"/>
      <c r="H114" s="35"/>
      <c r="I114" s="35"/>
      <c r="J114" s="35"/>
      <c r="K114" s="35"/>
      <c r="L114" s="35"/>
    </row>
    <row r="115" spans="1:12">
      <c r="A115" s="42"/>
      <c r="B115" s="42"/>
      <c r="C115" s="35"/>
      <c r="D115" s="35"/>
      <c r="E115" s="35"/>
      <c r="F115" s="35"/>
      <c r="G115" s="35"/>
      <c r="H115" s="35"/>
      <c r="I115" s="35"/>
      <c r="J115" s="35"/>
      <c r="K115" s="35"/>
      <c r="L115" s="35"/>
    </row>
    <row r="116" spans="1:12">
      <c r="A116" s="42"/>
      <c r="B116" s="42"/>
      <c r="C116" s="35"/>
      <c r="D116" s="35"/>
      <c r="E116" s="35"/>
      <c r="F116" s="35"/>
      <c r="G116" s="35"/>
      <c r="H116" s="35"/>
      <c r="I116" s="35"/>
      <c r="J116" s="35"/>
      <c r="K116" s="35"/>
      <c r="L116" s="35"/>
    </row>
    <row r="117" spans="1:12">
      <c r="A117" s="42"/>
      <c r="B117" s="42"/>
      <c r="C117" s="35"/>
      <c r="D117" s="35"/>
      <c r="E117" s="35"/>
      <c r="F117" s="35"/>
      <c r="G117" s="35"/>
      <c r="H117" s="35"/>
      <c r="I117" s="35"/>
      <c r="J117" s="35"/>
      <c r="K117" s="35"/>
      <c r="L117" s="35"/>
    </row>
    <row r="118" spans="1:12">
      <c r="A118" s="42"/>
      <c r="B118" s="42"/>
      <c r="C118" s="35"/>
      <c r="D118" s="35"/>
      <c r="E118" s="35"/>
      <c r="F118" s="35"/>
      <c r="G118" s="35"/>
      <c r="H118" s="35"/>
      <c r="I118" s="35"/>
      <c r="J118" s="35"/>
      <c r="K118" s="35"/>
      <c r="L118" s="35"/>
    </row>
    <row r="119" spans="1:12">
      <c r="A119" s="42"/>
      <c r="B119" s="42"/>
      <c r="C119" s="35"/>
      <c r="D119" s="35"/>
      <c r="E119" s="35"/>
      <c r="F119" s="35"/>
      <c r="G119" s="35"/>
      <c r="H119" s="35"/>
      <c r="I119" s="35"/>
      <c r="J119" s="35"/>
      <c r="K119" s="35"/>
      <c r="L119" s="35"/>
    </row>
    <row r="120" spans="1:12">
      <c r="A120" s="42"/>
      <c r="B120" s="42"/>
      <c r="C120" s="35"/>
      <c r="D120" s="35"/>
      <c r="E120" s="35"/>
      <c r="F120" s="35"/>
      <c r="G120" s="35"/>
      <c r="H120" s="35"/>
      <c r="I120" s="35"/>
      <c r="J120" s="35"/>
      <c r="K120" s="35"/>
      <c r="L120" s="35"/>
    </row>
    <row r="121" spans="1:12">
      <c r="A121" s="42"/>
      <c r="B121" s="42"/>
      <c r="C121" s="35"/>
      <c r="D121" s="35"/>
      <c r="E121" s="35"/>
      <c r="F121" s="35"/>
      <c r="G121" s="35"/>
      <c r="H121" s="35"/>
      <c r="I121" s="35"/>
      <c r="J121" s="35"/>
      <c r="K121" s="35"/>
      <c r="L121" s="35"/>
    </row>
    <row r="122" spans="1:12">
      <c r="A122" s="42"/>
      <c r="B122" s="42"/>
      <c r="C122" s="35"/>
      <c r="D122" s="35"/>
      <c r="E122" s="35"/>
      <c r="F122" s="35"/>
      <c r="G122" s="35"/>
      <c r="H122" s="35"/>
      <c r="I122" s="35"/>
      <c r="J122" s="35"/>
      <c r="K122" s="35"/>
      <c r="L122" s="35"/>
    </row>
    <row r="123" spans="1:12">
      <c r="A123" s="42"/>
      <c r="B123" s="42"/>
      <c r="C123" s="35"/>
      <c r="D123" s="35"/>
      <c r="E123" s="35"/>
      <c r="F123" s="35"/>
      <c r="G123" s="35"/>
      <c r="H123" s="35"/>
      <c r="I123" s="35"/>
      <c r="J123" s="35"/>
      <c r="K123" s="35"/>
      <c r="L123" s="35"/>
    </row>
    <row r="124" spans="1:12">
      <c r="A124" s="42"/>
      <c r="B124" s="42"/>
      <c r="C124" s="35"/>
      <c r="D124" s="35"/>
      <c r="E124" s="35"/>
      <c r="F124" s="35"/>
      <c r="G124" s="35"/>
      <c r="H124" s="35"/>
      <c r="I124" s="35"/>
      <c r="J124" s="35"/>
      <c r="K124" s="35"/>
      <c r="L124" s="35"/>
    </row>
    <row r="125" spans="1:12">
      <c r="A125" s="42"/>
      <c r="B125" s="42"/>
      <c r="C125" s="35"/>
      <c r="D125" s="35"/>
      <c r="E125" s="35"/>
      <c r="F125" s="35"/>
      <c r="G125" s="35"/>
      <c r="H125" s="35"/>
      <c r="I125" s="35"/>
      <c r="J125" s="35"/>
      <c r="K125" s="35"/>
      <c r="L125" s="35"/>
    </row>
    <row r="126" spans="1:12">
      <c r="A126" s="42"/>
      <c r="B126" s="42"/>
      <c r="C126" s="35"/>
      <c r="D126" s="35"/>
      <c r="E126" s="35"/>
      <c r="F126" s="35"/>
      <c r="G126" s="35"/>
      <c r="H126" s="35"/>
      <c r="I126" s="35"/>
      <c r="J126" s="35"/>
      <c r="K126" s="35"/>
      <c r="L126" s="35"/>
    </row>
    <row r="127" spans="1:12">
      <c r="A127" s="42"/>
      <c r="B127" s="42"/>
      <c r="C127" s="35"/>
      <c r="D127" s="35"/>
      <c r="E127" s="35"/>
      <c r="F127" s="35"/>
      <c r="G127" s="35"/>
      <c r="H127" s="35"/>
      <c r="I127" s="35"/>
      <c r="J127" s="35"/>
      <c r="K127" s="35"/>
      <c r="L127" s="35"/>
    </row>
    <row r="128" spans="1:12">
      <c r="A128" s="42"/>
      <c r="B128" s="42"/>
      <c r="C128" s="35"/>
      <c r="D128" s="35"/>
      <c r="E128" s="35"/>
      <c r="F128" s="35"/>
      <c r="G128" s="35"/>
      <c r="H128" s="35"/>
      <c r="I128" s="35"/>
      <c r="J128" s="35"/>
      <c r="K128" s="35"/>
      <c r="L128" s="35"/>
    </row>
    <row r="129" spans="1:12">
      <c r="A129" s="42"/>
      <c r="B129" s="42"/>
      <c r="C129" s="35"/>
      <c r="D129" s="35"/>
      <c r="E129" s="35"/>
      <c r="F129" s="35"/>
      <c r="G129" s="35"/>
      <c r="H129" s="35"/>
      <c r="I129" s="35"/>
      <c r="J129" s="35"/>
      <c r="K129" s="35"/>
      <c r="L129" s="35"/>
    </row>
    <row r="130" spans="1:12">
      <c r="A130" s="42"/>
      <c r="B130" s="42"/>
      <c r="C130" s="35"/>
      <c r="D130" s="35"/>
      <c r="E130" s="35"/>
      <c r="F130" s="35"/>
      <c r="G130" s="35"/>
      <c r="H130" s="35"/>
      <c r="I130" s="35"/>
      <c r="J130" s="35"/>
      <c r="K130" s="35"/>
      <c r="L130" s="35"/>
    </row>
    <row r="131" spans="1:12">
      <c r="A131" s="42"/>
      <c r="B131" s="42"/>
      <c r="C131" s="35"/>
      <c r="D131" s="35"/>
      <c r="E131" s="35"/>
      <c r="F131" s="35"/>
      <c r="G131" s="35"/>
      <c r="H131" s="35"/>
      <c r="I131" s="35"/>
      <c r="J131" s="35"/>
      <c r="K131" s="35"/>
      <c r="L131" s="35"/>
    </row>
    <row r="132" spans="1:12">
      <c r="A132" s="42"/>
      <c r="B132" s="42"/>
      <c r="C132" s="35"/>
      <c r="D132" s="35"/>
      <c r="E132" s="35"/>
      <c r="F132" s="35"/>
      <c r="G132" s="35"/>
      <c r="H132" s="35"/>
      <c r="I132" s="35"/>
      <c r="J132" s="35"/>
      <c r="K132" s="35"/>
      <c r="L132" s="35"/>
    </row>
    <row r="133" spans="1:12">
      <c r="A133" s="42"/>
      <c r="B133" s="42"/>
      <c r="C133" s="35"/>
      <c r="D133" s="35"/>
      <c r="E133" s="35"/>
      <c r="F133" s="35"/>
      <c r="G133" s="35"/>
      <c r="H133" s="35"/>
      <c r="I133" s="35"/>
      <c r="J133" s="35"/>
      <c r="K133" s="35"/>
      <c r="L133" s="35"/>
    </row>
    <row r="134" spans="1:12">
      <c r="A134" s="42"/>
      <c r="B134" s="42"/>
      <c r="C134" s="35"/>
      <c r="D134" s="35"/>
      <c r="E134" s="35"/>
      <c r="F134" s="35"/>
      <c r="G134" s="35"/>
      <c r="H134" s="35"/>
      <c r="I134" s="35"/>
      <c r="J134" s="35"/>
      <c r="K134" s="35"/>
      <c r="L134" s="35"/>
    </row>
    <row r="135" spans="1:12">
      <c r="A135" s="42"/>
      <c r="B135" s="42"/>
      <c r="C135" s="35"/>
      <c r="D135" s="35"/>
      <c r="E135" s="35"/>
      <c r="F135" s="35"/>
      <c r="G135" s="35"/>
      <c r="H135" s="35"/>
      <c r="I135" s="35"/>
      <c r="J135" s="35"/>
      <c r="K135" s="35"/>
      <c r="L135" s="35"/>
    </row>
    <row r="136" spans="1:12">
      <c r="A136" s="42"/>
      <c r="B136" s="42"/>
      <c r="C136" s="35"/>
      <c r="D136" s="35"/>
      <c r="E136" s="35"/>
      <c r="F136" s="35"/>
      <c r="G136" s="35"/>
      <c r="H136" s="35"/>
      <c r="I136" s="35"/>
      <c r="J136" s="35"/>
      <c r="K136" s="35"/>
      <c r="L136" s="35"/>
    </row>
    <row r="137" spans="1:12">
      <c r="A137" s="42"/>
      <c r="B137" s="42"/>
      <c r="C137" s="35"/>
      <c r="D137" s="35"/>
      <c r="E137" s="35"/>
      <c r="F137" s="35"/>
      <c r="G137" s="35"/>
      <c r="H137" s="35"/>
      <c r="I137" s="35"/>
      <c r="J137" s="35"/>
      <c r="K137" s="35"/>
      <c r="L137" s="35"/>
    </row>
    <row r="138" spans="1:12">
      <c r="A138" s="42"/>
      <c r="B138" s="42"/>
      <c r="C138" s="35"/>
      <c r="D138" s="35"/>
      <c r="E138" s="35"/>
      <c r="F138" s="35"/>
      <c r="G138" s="35"/>
      <c r="H138" s="35"/>
      <c r="I138" s="35"/>
      <c r="J138" s="35"/>
      <c r="K138" s="35"/>
      <c r="L138" s="35"/>
    </row>
    <row r="139" spans="1:12">
      <c r="A139" s="42"/>
      <c r="B139" s="42"/>
      <c r="C139" s="35"/>
      <c r="D139" s="35"/>
      <c r="E139" s="35"/>
      <c r="F139" s="35"/>
      <c r="G139" s="35"/>
      <c r="H139" s="35"/>
      <c r="I139" s="35"/>
      <c r="J139" s="35"/>
      <c r="K139" s="35"/>
      <c r="L139" s="35"/>
    </row>
    <row r="140" spans="1:12">
      <c r="A140" s="42"/>
      <c r="B140" s="42"/>
      <c r="C140" s="35"/>
      <c r="D140" s="35"/>
      <c r="E140" s="35"/>
      <c r="F140" s="35"/>
      <c r="G140" s="35"/>
      <c r="H140" s="35"/>
      <c r="I140" s="35"/>
      <c r="J140" s="35"/>
      <c r="K140" s="35"/>
      <c r="L140" s="35"/>
    </row>
    <row r="141" spans="1:12">
      <c r="A141" s="42"/>
      <c r="B141" s="42"/>
      <c r="C141" s="35"/>
      <c r="D141" s="35"/>
      <c r="E141" s="35"/>
      <c r="F141" s="35"/>
      <c r="G141" s="35"/>
      <c r="H141" s="35"/>
      <c r="I141" s="35"/>
      <c r="J141" s="35"/>
      <c r="K141" s="35"/>
      <c r="L141" s="35"/>
    </row>
    <row r="142" spans="1:12">
      <c r="A142" s="42"/>
      <c r="B142" s="42"/>
      <c r="C142" s="35"/>
      <c r="D142" s="35"/>
      <c r="E142" s="35"/>
      <c r="F142" s="35"/>
      <c r="G142" s="35"/>
      <c r="H142" s="35"/>
      <c r="I142" s="35"/>
      <c r="J142" s="35"/>
      <c r="K142" s="35"/>
      <c r="L142" s="35"/>
    </row>
    <row r="143" spans="1:12">
      <c r="A143" s="42"/>
      <c r="B143" s="42"/>
      <c r="C143" s="35"/>
      <c r="D143" s="35"/>
      <c r="E143" s="35"/>
      <c r="F143" s="35"/>
      <c r="G143" s="35"/>
      <c r="H143" s="35"/>
      <c r="I143" s="35"/>
      <c r="J143" s="35"/>
      <c r="K143" s="35"/>
      <c r="L143" s="35"/>
    </row>
    <row r="144" spans="1:12">
      <c r="A144" s="42"/>
      <c r="B144" s="42"/>
      <c r="C144" s="35"/>
      <c r="D144" s="35"/>
      <c r="E144" s="35"/>
      <c r="F144" s="35"/>
      <c r="G144" s="35"/>
      <c r="H144" s="35"/>
      <c r="I144" s="35"/>
      <c r="J144" s="35"/>
      <c r="K144" s="35"/>
      <c r="L144" s="35"/>
    </row>
    <row r="145" spans="1:12">
      <c r="A145" s="42"/>
      <c r="B145" s="42"/>
      <c r="C145" s="35"/>
      <c r="D145" s="35"/>
      <c r="E145" s="35"/>
      <c r="F145" s="35"/>
      <c r="G145" s="35"/>
      <c r="H145" s="35"/>
      <c r="I145" s="35"/>
      <c r="J145" s="35"/>
      <c r="K145" s="35"/>
      <c r="L145" s="35"/>
    </row>
    <row r="146" spans="1:12">
      <c r="A146" s="42"/>
      <c r="B146" s="42"/>
      <c r="C146" s="35"/>
      <c r="D146" s="35"/>
      <c r="E146" s="35"/>
      <c r="F146" s="35"/>
      <c r="G146" s="35"/>
      <c r="H146" s="35"/>
      <c r="I146" s="35"/>
      <c r="J146" s="35"/>
      <c r="K146" s="35"/>
      <c r="L146" s="35"/>
    </row>
    <row r="147" spans="1:12">
      <c r="A147" s="42"/>
      <c r="B147" s="42"/>
      <c r="C147" s="35"/>
      <c r="D147" s="35"/>
      <c r="E147" s="35"/>
      <c r="F147" s="35"/>
      <c r="G147" s="35"/>
      <c r="H147" s="35"/>
      <c r="I147" s="35"/>
      <c r="J147" s="35"/>
      <c r="K147" s="35"/>
      <c r="L147" s="35"/>
    </row>
    <row r="148" spans="1:12">
      <c r="A148" s="42"/>
      <c r="B148" s="42"/>
      <c r="C148" s="35"/>
      <c r="D148" s="35"/>
      <c r="E148" s="35"/>
      <c r="F148" s="35"/>
      <c r="G148" s="35"/>
      <c r="H148" s="35"/>
      <c r="I148" s="35"/>
      <c r="J148" s="35"/>
      <c r="K148" s="35"/>
      <c r="L148" s="35"/>
    </row>
    <row r="149" spans="1:12">
      <c r="A149" s="42"/>
      <c r="B149" s="42"/>
      <c r="C149" s="35"/>
      <c r="D149" s="35"/>
      <c r="E149" s="35"/>
      <c r="F149" s="35"/>
      <c r="G149" s="35"/>
      <c r="H149" s="35"/>
      <c r="I149" s="35"/>
      <c r="J149" s="35"/>
      <c r="K149" s="35"/>
      <c r="L149" s="35"/>
    </row>
    <row r="150" spans="1:12">
      <c r="A150" s="42"/>
      <c r="B150" s="42"/>
      <c r="C150" s="35"/>
      <c r="D150" s="35"/>
      <c r="E150" s="35"/>
      <c r="F150" s="35"/>
      <c r="G150" s="35"/>
      <c r="H150" s="35"/>
      <c r="I150" s="35"/>
      <c r="J150" s="35"/>
      <c r="K150" s="35"/>
      <c r="L150" s="35"/>
    </row>
    <row r="151" spans="1:12">
      <c r="A151" s="42"/>
      <c r="B151" s="42"/>
      <c r="C151" s="35"/>
      <c r="D151" s="35"/>
      <c r="E151" s="35"/>
      <c r="F151" s="35"/>
      <c r="G151" s="35"/>
      <c r="H151" s="35"/>
      <c r="I151" s="35"/>
      <c r="J151" s="35"/>
      <c r="K151" s="35"/>
      <c r="L151" s="35"/>
    </row>
    <row r="152" spans="1:12">
      <c r="A152" s="42"/>
      <c r="B152" s="42"/>
      <c r="C152" s="35"/>
      <c r="D152" s="35"/>
      <c r="E152" s="35"/>
      <c r="F152" s="35"/>
      <c r="G152" s="35"/>
      <c r="H152" s="35"/>
      <c r="I152" s="35"/>
      <c r="J152" s="35"/>
      <c r="K152" s="35"/>
      <c r="L152" s="35"/>
    </row>
    <row r="153" spans="1:12">
      <c r="A153" s="42"/>
      <c r="B153" s="42"/>
      <c r="C153" s="35"/>
      <c r="D153" s="35"/>
      <c r="E153" s="35"/>
      <c r="F153" s="35"/>
      <c r="G153" s="35"/>
      <c r="H153" s="35"/>
      <c r="I153" s="35"/>
      <c r="J153" s="35"/>
      <c r="K153" s="35"/>
      <c r="L153" s="35"/>
    </row>
    <row r="154" spans="1:12">
      <c r="A154" s="42"/>
      <c r="B154" s="42"/>
      <c r="C154" s="35"/>
      <c r="D154" s="35"/>
      <c r="E154" s="35"/>
      <c r="F154" s="35"/>
      <c r="G154" s="35"/>
      <c r="H154" s="35"/>
      <c r="I154" s="35"/>
      <c r="J154" s="35"/>
      <c r="K154" s="35"/>
      <c r="L154" s="35"/>
    </row>
    <row r="155" spans="1:12">
      <c r="A155" s="42"/>
      <c r="B155" s="42"/>
      <c r="C155" s="35"/>
      <c r="D155" s="35"/>
      <c r="E155" s="35"/>
      <c r="F155" s="35"/>
      <c r="G155" s="35"/>
      <c r="H155" s="35"/>
      <c r="I155" s="35"/>
      <c r="J155" s="35"/>
      <c r="K155" s="35"/>
      <c r="L155" s="35"/>
    </row>
    <row r="156" spans="1:12">
      <c r="A156" s="42"/>
      <c r="B156" s="42"/>
      <c r="C156" s="35"/>
      <c r="D156" s="35"/>
      <c r="E156" s="35"/>
      <c r="F156" s="35"/>
      <c r="G156" s="35"/>
      <c r="H156" s="35"/>
      <c r="I156" s="35"/>
      <c r="J156" s="35"/>
      <c r="K156" s="35"/>
      <c r="L156" s="35"/>
    </row>
    <row r="157" spans="1:12">
      <c r="A157" s="42"/>
      <c r="B157" s="42"/>
      <c r="C157" s="35"/>
      <c r="D157" s="35"/>
      <c r="E157" s="35"/>
      <c r="F157" s="35"/>
      <c r="G157" s="35"/>
      <c r="H157" s="35"/>
      <c r="I157" s="35"/>
      <c r="J157" s="35"/>
      <c r="K157" s="35"/>
      <c r="L157" s="35"/>
    </row>
    <row r="158" spans="1:12">
      <c r="A158" s="42"/>
      <c r="B158" s="42"/>
      <c r="C158" s="35"/>
      <c r="D158" s="35"/>
      <c r="E158" s="35"/>
      <c r="F158" s="35"/>
      <c r="G158" s="35"/>
      <c r="H158" s="35"/>
      <c r="I158" s="35"/>
      <c r="J158" s="35"/>
      <c r="K158" s="35"/>
      <c r="L158" s="35"/>
    </row>
    <row r="159" spans="1:12">
      <c r="A159" s="42"/>
      <c r="B159" s="42"/>
      <c r="C159" s="35"/>
      <c r="D159" s="35"/>
      <c r="E159" s="35"/>
      <c r="F159" s="35"/>
      <c r="G159" s="35"/>
      <c r="H159" s="35"/>
      <c r="I159" s="35"/>
      <c r="J159" s="35"/>
      <c r="K159" s="35"/>
      <c r="L159" s="35"/>
    </row>
    <row r="160" spans="1:12">
      <c r="A160" s="42"/>
      <c r="B160" s="42"/>
      <c r="C160" s="35"/>
      <c r="D160" s="35"/>
      <c r="E160" s="35"/>
      <c r="F160" s="35"/>
      <c r="G160" s="35"/>
      <c r="H160" s="35"/>
      <c r="I160" s="35"/>
      <c r="J160" s="35"/>
      <c r="K160" s="35"/>
      <c r="L160" s="35"/>
    </row>
    <row r="161" spans="1:12">
      <c r="A161" s="42"/>
      <c r="B161" s="42"/>
      <c r="C161" s="35"/>
      <c r="D161" s="35"/>
      <c r="E161" s="35"/>
      <c r="F161" s="35"/>
      <c r="G161" s="35"/>
      <c r="H161" s="35"/>
      <c r="I161" s="35"/>
      <c r="J161" s="35"/>
      <c r="K161" s="35"/>
      <c r="L161" s="35"/>
    </row>
    <row r="162" spans="1:12">
      <c r="A162" s="42"/>
      <c r="B162" s="42"/>
      <c r="C162" s="35"/>
      <c r="D162" s="35"/>
      <c r="E162" s="35"/>
      <c r="F162" s="35"/>
      <c r="G162" s="35"/>
      <c r="H162" s="35"/>
      <c r="I162" s="35"/>
      <c r="J162" s="35"/>
      <c r="K162" s="35"/>
      <c r="L162" s="35"/>
    </row>
    <row r="163" spans="1:12">
      <c r="A163" s="42"/>
      <c r="B163" s="42"/>
      <c r="C163" s="35"/>
      <c r="D163" s="35"/>
      <c r="E163" s="35"/>
      <c r="F163" s="35"/>
      <c r="G163" s="35"/>
      <c r="H163" s="35"/>
      <c r="I163" s="35"/>
      <c r="J163" s="35"/>
      <c r="K163" s="35"/>
      <c r="L163" s="35"/>
    </row>
    <row r="164" spans="1:12">
      <c r="A164" s="42"/>
      <c r="B164" s="42"/>
      <c r="C164" s="35"/>
      <c r="D164" s="35"/>
      <c r="E164" s="35"/>
      <c r="F164" s="35"/>
      <c r="G164" s="35"/>
      <c r="H164" s="35"/>
      <c r="I164" s="35"/>
      <c r="J164" s="35"/>
      <c r="K164" s="35"/>
      <c r="L164" s="35"/>
    </row>
    <row r="165" spans="1:12">
      <c r="A165" s="42"/>
      <c r="B165" s="42"/>
      <c r="C165" s="35"/>
      <c r="D165" s="35"/>
      <c r="E165" s="35"/>
      <c r="F165" s="35"/>
      <c r="G165" s="35"/>
      <c r="H165" s="35"/>
      <c r="I165" s="35"/>
      <c r="J165" s="35"/>
      <c r="K165" s="35"/>
      <c r="L165" s="35"/>
    </row>
    <row r="166" spans="1:12">
      <c r="A166" s="42"/>
      <c r="B166" s="42"/>
      <c r="C166" s="35"/>
      <c r="D166" s="35"/>
      <c r="E166" s="35"/>
      <c r="F166" s="35"/>
      <c r="G166" s="35"/>
      <c r="H166" s="35"/>
      <c r="I166" s="35"/>
      <c r="J166" s="35"/>
      <c r="K166" s="35"/>
      <c r="L166" s="35"/>
    </row>
    <row r="167" spans="1:12">
      <c r="A167" s="42"/>
      <c r="B167" s="42"/>
      <c r="C167" s="35"/>
      <c r="D167" s="35"/>
      <c r="E167" s="35"/>
      <c r="F167" s="35"/>
      <c r="G167" s="35"/>
      <c r="H167" s="35"/>
      <c r="I167" s="35"/>
      <c r="J167" s="35"/>
      <c r="K167" s="35"/>
      <c r="L167" s="35"/>
    </row>
    <row r="168" spans="1:12">
      <c r="A168" s="42"/>
      <c r="B168" s="42"/>
      <c r="C168" s="35"/>
      <c r="D168" s="35"/>
      <c r="E168" s="35"/>
      <c r="F168" s="35"/>
      <c r="G168" s="35"/>
      <c r="H168" s="35"/>
      <c r="I168" s="35"/>
      <c r="J168" s="35"/>
      <c r="K168" s="35"/>
      <c r="L168" s="35"/>
    </row>
    <row r="169" spans="1:12">
      <c r="A169" s="42"/>
      <c r="B169" s="42"/>
      <c r="C169" s="35"/>
      <c r="D169" s="35"/>
      <c r="E169" s="35"/>
      <c r="F169" s="35"/>
      <c r="G169" s="35"/>
      <c r="H169" s="35"/>
      <c r="I169" s="35"/>
      <c r="J169" s="35"/>
      <c r="K169" s="35"/>
      <c r="L169" s="35"/>
    </row>
    <row r="170" spans="1:12">
      <c r="A170" s="55"/>
      <c r="C170" s="35"/>
      <c r="D170" s="35"/>
      <c r="E170" s="35"/>
      <c r="F170" s="35"/>
      <c r="G170" s="35"/>
      <c r="H170" s="35"/>
      <c r="I170" s="35"/>
      <c r="J170" s="35"/>
      <c r="K170" s="35"/>
      <c r="L170" s="35"/>
    </row>
    <row r="171" spans="1:12">
      <c r="A171" s="55"/>
      <c r="C171" s="35"/>
      <c r="D171" s="35"/>
      <c r="E171" s="35"/>
      <c r="F171" s="35"/>
      <c r="G171" s="35"/>
      <c r="H171" s="35"/>
      <c r="I171" s="35"/>
      <c r="J171" s="35"/>
      <c r="K171" s="35"/>
      <c r="L171" s="35"/>
    </row>
    <row r="172" spans="1:12">
      <c r="A172" s="55"/>
      <c r="C172" s="35"/>
      <c r="D172" s="35"/>
      <c r="E172" s="35"/>
      <c r="F172" s="35"/>
      <c r="G172" s="35"/>
      <c r="H172" s="35"/>
      <c r="I172" s="35"/>
      <c r="J172" s="35"/>
      <c r="K172" s="35"/>
      <c r="L172" s="35"/>
    </row>
    <row r="173" spans="1:12">
      <c r="A173" s="55"/>
      <c r="C173" s="35"/>
      <c r="D173" s="35"/>
      <c r="E173" s="35"/>
      <c r="F173" s="35"/>
      <c r="G173" s="35"/>
      <c r="H173" s="35"/>
      <c r="I173" s="35"/>
      <c r="J173" s="35"/>
      <c r="K173" s="35"/>
      <c r="L173" s="35"/>
    </row>
    <row r="174" spans="1:12">
      <c r="A174" s="55"/>
      <c r="C174" s="35"/>
      <c r="D174" s="35"/>
      <c r="E174" s="35"/>
      <c r="F174" s="35"/>
      <c r="G174" s="35"/>
      <c r="H174" s="35"/>
      <c r="I174" s="35"/>
      <c r="J174" s="35"/>
      <c r="K174" s="35"/>
      <c r="L174" s="35"/>
    </row>
    <row r="175" spans="1:12">
      <c r="A175" s="55"/>
      <c r="C175" s="35"/>
      <c r="D175" s="35"/>
      <c r="E175" s="35"/>
      <c r="F175" s="35"/>
      <c r="G175" s="35"/>
      <c r="H175" s="35"/>
      <c r="I175" s="35"/>
      <c r="J175" s="35"/>
      <c r="K175" s="35"/>
      <c r="L175" s="35"/>
    </row>
    <row r="176" spans="1:12">
      <c r="A176" s="55"/>
      <c r="C176" s="35"/>
      <c r="D176" s="35"/>
      <c r="E176" s="35"/>
      <c r="F176" s="35"/>
      <c r="G176" s="35"/>
      <c r="H176" s="35"/>
      <c r="I176" s="35"/>
      <c r="J176" s="35"/>
      <c r="K176" s="35"/>
      <c r="L176" s="35"/>
    </row>
    <row r="177" spans="1:12">
      <c r="A177" s="55"/>
      <c r="C177" s="35"/>
      <c r="D177" s="35"/>
      <c r="E177" s="35"/>
      <c r="F177" s="35"/>
      <c r="G177" s="35"/>
      <c r="H177" s="35"/>
      <c r="I177" s="35"/>
      <c r="J177" s="35"/>
      <c r="K177" s="35"/>
      <c r="L177" s="35"/>
    </row>
    <row r="178" spans="1:12">
      <c r="A178" s="55"/>
      <c r="C178" s="35"/>
      <c r="D178" s="35"/>
      <c r="E178" s="35"/>
      <c r="F178" s="35"/>
      <c r="G178" s="35"/>
      <c r="H178" s="35"/>
      <c r="I178" s="35"/>
      <c r="J178" s="35"/>
      <c r="K178" s="35"/>
      <c r="L178" s="35"/>
    </row>
    <row r="179" spans="1:12">
      <c r="A179" s="55"/>
      <c r="C179" s="35"/>
      <c r="D179" s="35"/>
      <c r="E179" s="35"/>
      <c r="F179" s="35"/>
      <c r="G179" s="35"/>
      <c r="H179" s="35"/>
      <c r="I179" s="35"/>
      <c r="J179" s="35"/>
      <c r="K179" s="35"/>
      <c r="L179" s="35"/>
    </row>
    <row r="180" spans="1:12">
      <c r="A180" s="55"/>
      <c r="C180" s="35"/>
      <c r="D180" s="35"/>
      <c r="E180" s="35"/>
      <c r="F180" s="35"/>
      <c r="G180" s="35"/>
      <c r="H180" s="35"/>
      <c r="I180" s="35"/>
      <c r="J180" s="35"/>
      <c r="K180" s="35"/>
      <c r="L180" s="35"/>
    </row>
    <row r="181" spans="1:12">
      <c r="A181" s="55"/>
      <c r="C181" s="35"/>
      <c r="D181" s="35"/>
      <c r="E181" s="35"/>
      <c r="F181" s="35"/>
      <c r="G181" s="35"/>
      <c r="H181" s="35"/>
      <c r="I181" s="35"/>
      <c r="J181" s="35"/>
      <c r="K181" s="35"/>
      <c r="L181" s="35"/>
    </row>
    <row r="182" spans="1:12">
      <c r="A182" s="55"/>
      <c r="C182" s="35"/>
      <c r="D182" s="35"/>
      <c r="E182" s="35"/>
      <c r="F182" s="35"/>
      <c r="G182" s="35"/>
      <c r="H182" s="35"/>
      <c r="I182" s="35"/>
      <c r="J182" s="35"/>
      <c r="K182" s="35"/>
      <c r="L182" s="35"/>
    </row>
    <row r="183" spans="1:12">
      <c r="A183" s="55"/>
      <c r="C183" s="35"/>
      <c r="D183" s="35"/>
      <c r="E183" s="35"/>
      <c r="F183" s="35"/>
      <c r="G183" s="35"/>
      <c r="H183" s="35"/>
      <c r="I183" s="35"/>
      <c r="J183" s="35"/>
      <c r="K183" s="35"/>
      <c r="L183" s="35"/>
    </row>
    <row r="184" spans="1:12">
      <c r="A184" s="55"/>
      <c r="C184" s="35"/>
      <c r="D184" s="35"/>
      <c r="E184" s="35"/>
      <c r="F184" s="35"/>
      <c r="G184" s="35"/>
      <c r="H184" s="35"/>
      <c r="I184" s="35"/>
      <c r="J184" s="35"/>
      <c r="K184" s="35"/>
      <c r="L184" s="35"/>
    </row>
    <row r="185" spans="1:12">
      <c r="A185" s="55"/>
      <c r="C185" s="35"/>
      <c r="D185" s="35"/>
      <c r="E185" s="35"/>
      <c r="F185" s="35"/>
      <c r="G185" s="35"/>
      <c r="H185" s="35"/>
      <c r="I185" s="35"/>
      <c r="J185" s="35"/>
      <c r="K185" s="35"/>
      <c r="L185" s="35"/>
    </row>
    <row r="186" spans="1:12">
      <c r="A186" s="55"/>
      <c r="C186" s="35"/>
      <c r="D186" s="35"/>
      <c r="E186" s="35"/>
      <c r="F186" s="35"/>
      <c r="G186" s="35"/>
      <c r="H186" s="35"/>
      <c r="I186" s="35"/>
      <c r="J186" s="35"/>
      <c r="K186" s="35"/>
      <c r="L186" s="35"/>
    </row>
    <row r="187" spans="1:12">
      <c r="A187" s="55"/>
      <c r="C187" s="35"/>
      <c r="D187" s="35"/>
      <c r="E187" s="35"/>
      <c r="F187" s="35"/>
      <c r="G187" s="35"/>
      <c r="H187" s="35"/>
      <c r="I187" s="35"/>
      <c r="J187" s="35"/>
      <c r="K187" s="35"/>
      <c r="L187" s="35"/>
    </row>
    <row r="188" spans="1:12">
      <c r="A188" s="55"/>
      <c r="C188" s="35"/>
      <c r="D188" s="35"/>
      <c r="E188" s="35"/>
      <c r="F188" s="35"/>
      <c r="G188" s="35"/>
      <c r="H188" s="35"/>
      <c r="I188" s="35"/>
      <c r="J188" s="35"/>
      <c r="K188" s="35"/>
      <c r="L188" s="35"/>
    </row>
    <row r="189" spans="1:12">
      <c r="A189" s="55"/>
      <c r="C189" s="35"/>
      <c r="D189" s="35"/>
      <c r="E189" s="35"/>
      <c r="F189" s="35"/>
      <c r="G189" s="35"/>
      <c r="H189" s="35"/>
      <c r="I189" s="35"/>
      <c r="J189" s="35"/>
      <c r="K189" s="35"/>
      <c r="L189" s="35"/>
    </row>
    <row r="190" spans="1:12">
      <c r="A190" s="55"/>
      <c r="C190" s="35"/>
      <c r="D190" s="35"/>
      <c r="E190" s="35"/>
      <c r="F190" s="35"/>
      <c r="G190" s="35"/>
      <c r="H190" s="35"/>
      <c r="I190" s="35"/>
      <c r="J190" s="35"/>
      <c r="K190" s="35"/>
      <c r="L190" s="35"/>
    </row>
    <row r="191" spans="1:12">
      <c r="A191" s="55"/>
      <c r="C191" s="35"/>
      <c r="D191" s="35"/>
      <c r="E191" s="35"/>
      <c r="F191" s="35"/>
      <c r="G191" s="35"/>
      <c r="H191" s="35"/>
      <c r="I191" s="35"/>
      <c r="J191" s="35"/>
      <c r="K191" s="35"/>
      <c r="L191" s="35"/>
    </row>
    <row r="192" spans="1:12">
      <c r="A192" s="55"/>
      <c r="C192" s="35"/>
      <c r="D192" s="35"/>
      <c r="E192" s="35"/>
      <c r="F192" s="35"/>
      <c r="G192" s="35"/>
      <c r="H192" s="35"/>
      <c r="I192" s="35"/>
      <c r="J192" s="35"/>
      <c r="K192" s="35"/>
      <c r="L192" s="35"/>
    </row>
    <row r="193" spans="1:12">
      <c r="A193" s="55"/>
      <c r="C193" s="35"/>
      <c r="D193" s="35"/>
      <c r="E193" s="35"/>
      <c r="F193" s="35"/>
      <c r="G193" s="35"/>
      <c r="H193" s="35"/>
      <c r="I193" s="35"/>
      <c r="J193" s="35"/>
      <c r="K193" s="35"/>
      <c r="L193" s="35"/>
    </row>
    <row r="194" spans="1:12">
      <c r="A194" s="55"/>
      <c r="C194" s="35"/>
      <c r="D194" s="35"/>
      <c r="E194" s="35"/>
      <c r="F194" s="35"/>
      <c r="G194" s="35"/>
      <c r="H194" s="35"/>
      <c r="I194" s="35"/>
      <c r="J194" s="35"/>
      <c r="K194" s="35"/>
      <c r="L194" s="35"/>
    </row>
    <row r="195" spans="1:12">
      <c r="A195" s="55"/>
      <c r="C195" s="35"/>
      <c r="D195" s="35"/>
      <c r="E195" s="35"/>
      <c r="F195" s="35"/>
      <c r="G195" s="35"/>
      <c r="H195" s="35"/>
      <c r="I195" s="35"/>
      <c r="J195" s="35"/>
      <c r="K195" s="35"/>
      <c r="L195" s="35"/>
    </row>
    <row r="196" spans="1:12">
      <c r="A196" s="55"/>
      <c r="C196" s="35"/>
      <c r="D196" s="35"/>
      <c r="E196" s="35"/>
      <c r="F196" s="35"/>
      <c r="G196" s="35"/>
      <c r="H196" s="35"/>
      <c r="I196" s="35"/>
      <c r="J196" s="35"/>
      <c r="K196" s="35"/>
      <c r="L196" s="35"/>
    </row>
    <row r="197" spans="1:12">
      <c r="A197" s="55"/>
      <c r="C197" s="35"/>
      <c r="D197" s="35"/>
      <c r="E197" s="35"/>
      <c r="F197" s="35"/>
      <c r="G197" s="35"/>
      <c r="H197" s="35"/>
      <c r="I197" s="35"/>
      <c r="J197" s="35"/>
      <c r="K197" s="35"/>
      <c r="L197" s="35"/>
    </row>
    <row r="198" spans="1:12">
      <c r="A198" s="55"/>
      <c r="C198" s="35"/>
      <c r="D198" s="35"/>
      <c r="E198" s="35"/>
      <c r="F198" s="35"/>
      <c r="G198" s="35"/>
      <c r="H198" s="35"/>
      <c r="I198" s="35"/>
      <c r="J198" s="35"/>
      <c r="K198" s="35"/>
      <c r="L198" s="35"/>
    </row>
    <row r="199" spans="1:12">
      <c r="A199" s="55"/>
      <c r="C199" s="35"/>
      <c r="D199" s="35"/>
      <c r="E199" s="35"/>
      <c r="F199" s="35"/>
      <c r="G199" s="35"/>
      <c r="H199" s="35"/>
      <c r="I199" s="35"/>
      <c r="J199" s="35"/>
      <c r="K199" s="35"/>
      <c r="L199" s="35"/>
    </row>
    <row r="200" spans="1:12">
      <c r="A200" s="55"/>
      <c r="C200" s="35"/>
      <c r="D200" s="35"/>
      <c r="E200" s="35"/>
      <c r="F200" s="35"/>
      <c r="G200" s="35"/>
      <c r="H200" s="35"/>
      <c r="I200" s="35"/>
      <c r="J200" s="35"/>
      <c r="K200" s="35"/>
      <c r="L200" s="35"/>
    </row>
    <row r="201" spans="1:12">
      <c r="A201" s="55"/>
      <c r="C201" s="35"/>
      <c r="D201" s="35"/>
      <c r="E201" s="35"/>
      <c r="F201" s="35"/>
      <c r="G201" s="35"/>
      <c r="H201" s="35"/>
      <c r="I201" s="35"/>
      <c r="J201" s="35"/>
      <c r="K201" s="35"/>
      <c r="L201" s="35"/>
    </row>
    <row r="202" spans="1:12">
      <c r="A202" s="55"/>
      <c r="C202" s="35"/>
      <c r="D202" s="35"/>
      <c r="E202" s="35"/>
      <c r="F202" s="35"/>
      <c r="G202" s="35"/>
      <c r="H202" s="35"/>
      <c r="I202" s="35"/>
      <c r="J202" s="35"/>
      <c r="K202" s="35"/>
      <c r="L202" s="35"/>
    </row>
    <row r="203" spans="1:12">
      <c r="A203" s="55"/>
      <c r="C203" s="35"/>
      <c r="D203" s="35"/>
      <c r="E203" s="35"/>
      <c r="F203" s="35"/>
      <c r="G203" s="35"/>
      <c r="H203" s="35"/>
      <c r="I203" s="35"/>
      <c r="J203" s="35"/>
      <c r="K203" s="35"/>
      <c r="L203" s="35"/>
    </row>
    <row r="204" spans="1:12">
      <c r="A204" s="55"/>
      <c r="C204" s="35"/>
      <c r="D204" s="35"/>
      <c r="E204" s="35"/>
      <c r="F204" s="35"/>
      <c r="G204" s="35"/>
      <c r="H204" s="35"/>
      <c r="I204" s="35"/>
      <c r="J204" s="35"/>
      <c r="K204" s="35"/>
      <c r="L204" s="35"/>
    </row>
    <row r="205" spans="1:12">
      <c r="A205" s="55"/>
      <c r="C205" s="35"/>
      <c r="D205" s="35"/>
      <c r="E205" s="35"/>
      <c r="F205" s="35"/>
      <c r="G205" s="35"/>
      <c r="H205" s="35"/>
      <c r="I205" s="35"/>
      <c r="J205" s="35"/>
      <c r="K205" s="35"/>
      <c r="L205" s="35"/>
    </row>
    <row r="206" spans="1:12">
      <c r="A206" s="55"/>
      <c r="C206" s="35"/>
      <c r="D206" s="35"/>
      <c r="E206" s="35"/>
      <c r="F206" s="35"/>
      <c r="G206" s="35"/>
      <c r="H206" s="35"/>
      <c r="I206" s="35"/>
      <c r="J206" s="35"/>
      <c r="K206" s="35"/>
      <c r="L206" s="35"/>
    </row>
    <row r="207" spans="1:12">
      <c r="A207" s="55"/>
      <c r="C207" s="35"/>
      <c r="D207" s="35"/>
      <c r="E207" s="35"/>
      <c r="F207" s="35"/>
      <c r="G207" s="35"/>
      <c r="H207" s="35"/>
      <c r="I207" s="35"/>
      <c r="J207" s="35"/>
      <c r="K207" s="35"/>
      <c r="L207" s="35"/>
    </row>
    <row r="208" spans="1:12">
      <c r="B208" s="35"/>
      <c r="C208" s="35"/>
      <c r="D208" s="35"/>
      <c r="E208" s="35"/>
      <c r="F208" s="35"/>
      <c r="G208" s="35"/>
      <c r="H208" s="35"/>
      <c r="I208" s="35"/>
      <c r="J208" s="35"/>
      <c r="K208" s="35"/>
      <c r="L208" s="35"/>
    </row>
    <row r="209" spans="2:12">
      <c r="B209" s="35"/>
      <c r="C209" s="35"/>
      <c r="D209" s="35"/>
      <c r="E209" s="35"/>
      <c r="F209" s="35"/>
      <c r="G209" s="35"/>
      <c r="H209" s="35"/>
      <c r="I209" s="35"/>
      <c r="J209" s="35"/>
      <c r="K209" s="35"/>
      <c r="L209" s="35"/>
    </row>
    <row r="210" spans="2:12">
      <c r="B210" s="35"/>
      <c r="C210" s="35"/>
      <c r="D210" s="35"/>
      <c r="E210" s="35"/>
      <c r="F210" s="35"/>
      <c r="G210" s="35"/>
      <c r="H210" s="35"/>
      <c r="I210" s="35"/>
      <c r="J210" s="35"/>
      <c r="K210" s="35"/>
      <c r="L210" s="35"/>
    </row>
    <row r="211" spans="2:12">
      <c r="B211" s="35"/>
      <c r="C211" s="35"/>
      <c r="D211" s="35"/>
      <c r="E211" s="35"/>
      <c r="F211" s="35"/>
      <c r="G211" s="35"/>
      <c r="H211" s="35"/>
      <c r="I211" s="35"/>
      <c r="J211" s="35"/>
      <c r="K211" s="35"/>
      <c r="L211" s="35"/>
    </row>
    <row r="212" spans="2:12">
      <c r="B212" s="35"/>
      <c r="C212" s="35"/>
      <c r="D212" s="35"/>
      <c r="E212" s="35"/>
      <c r="F212" s="35"/>
      <c r="G212" s="35"/>
      <c r="H212" s="35"/>
      <c r="I212" s="35"/>
      <c r="J212" s="35"/>
      <c r="K212" s="35"/>
      <c r="L212" s="35"/>
    </row>
    <row r="213" spans="2:12">
      <c r="B213" s="35"/>
      <c r="C213" s="35"/>
      <c r="D213" s="35"/>
      <c r="E213" s="35"/>
      <c r="F213" s="35"/>
      <c r="G213" s="35"/>
      <c r="H213" s="35"/>
      <c r="I213" s="35"/>
      <c r="J213" s="35"/>
      <c r="K213" s="35"/>
      <c r="L213" s="35"/>
    </row>
    <row r="214" spans="2:12">
      <c r="B214" s="35"/>
      <c r="C214" s="35"/>
      <c r="D214" s="35"/>
      <c r="E214" s="35"/>
      <c r="F214" s="35"/>
      <c r="G214" s="35"/>
      <c r="H214" s="35"/>
      <c r="I214" s="35"/>
      <c r="J214" s="35"/>
      <c r="K214" s="35"/>
      <c r="L214" s="35"/>
    </row>
    <row r="215" spans="2:12">
      <c r="B215" s="35"/>
      <c r="C215" s="35"/>
      <c r="D215" s="35"/>
      <c r="E215" s="35"/>
      <c r="F215" s="35"/>
      <c r="G215" s="35"/>
      <c r="H215" s="35"/>
      <c r="I215" s="35"/>
      <c r="J215" s="35"/>
      <c r="K215" s="35"/>
      <c r="L215" s="35"/>
    </row>
    <row r="216" spans="2:12">
      <c r="B216" s="35"/>
      <c r="C216" s="35"/>
      <c r="D216" s="35"/>
      <c r="E216" s="35"/>
      <c r="F216" s="35"/>
      <c r="G216" s="35"/>
      <c r="H216" s="35"/>
      <c r="I216" s="35"/>
      <c r="J216" s="35"/>
      <c r="K216" s="35"/>
      <c r="L216" s="35"/>
    </row>
    <row r="217" spans="2:12">
      <c r="B217" s="35"/>
      <c r="C217" s="35"/>
      <c r="D217" s="35"/>
      <c r="E217" s="35"/>
      <c r="F217" s="35"/>
      <c r="G217" s="35"/>
      <c r="H217" s="35"/>
      <c r="I217" s="35"/>
      <c r="J217" s="35"/>
      <c r="K217" s="35"/>
      <c r="L217" s="35"/>
    </row>
    <row r="218" spans="2:12">
      <c r="B218" s="35"/>
      <c r="C218" s="35"/>
      <c r="D218" s="35"/>
      <c r="E218" s="35"/>
      <c r="F218" s="35"/>
      <c r="G218" s="35"/>
      <c r="H218" s="35"/>
      <c r="I218" s="35"/>
      <c r="J218" s="35"/>
      <c r="K218" s="35"/>
      <c r="L218" s="35"/>
    </row>
    <row r="219" spans="2:12">
      <c r="B219" s="35"/>
      <c r="C219" s="35"/>
      <c r="D219" s="35"/>
      <c r="E219" s="35"/>
      <c r="F219" s="35"/>
      <c r="G219" s="35"/>
      <c r="H219" s="35"/>
      <c r="I219" s="35"/>
      <c r="J219" s="35"/>
      <c r="K219" s="35"/>
      <c r="L219" s="35"/>
    </row>
    <row r="220" spans="2:12">
      <c r="B220" s="35"/>
      <c r="C220" s="35"/>
      <c r="D220" s="35"/>
      <c r="E220" s="35"/>
      <c r="F220" s="35"/>
      <c r="G220" s="35"/>
      <c r="H220" s="35"/>
      <c r="I220" s="35"/>
      <c r="J220" s="35"/>
      <c r="K220" s="35"/>
      <c r="L220" s="35"/>
    </row>
    <row r="221" spans="2:12">
      <c r="B221" s="35"/>
      <c r="C221" s="35"/>
      <c r="D221" s="35"/>
      <c r="E221" s="35"/>
      <c r="F221" s="35"/>
      <c r="G221" s="35"/>
      <c r="H221" s="35"/>
      <c r="I221" s="35"/>
      <c r="J221" s="35"/>
      <c r="K221" s="35"/>
      <c r="L221" s="35"/>
    </row>
    <row r="222" spans="2:12">
      <c r="B222" s="35"/>
      <c r="C222" s="35"/>
      <c r="D222" s="35"/>
      <c r="E222" s="35"/>
      <c r="F222" s="35"/>
      <c r="G222" s="35"/>
      <c r="H222" s="35"/>
      <c r="I222" s="35"/>
      <c r="J222" s="35"/>
      <c r="K222" s="35"/>
      <c r="L222" s="35"/>
    </row>
    <row r="223" spans="2:12">
      <c r="B223" s="35"/>
      <c r="C223" s="35"/>
      <c r="D223" s="35"/>
      <c r="E223" s="35"/>
      <c r="F223" s="35"/>
      <c r="G223" s="35"/>
      <c r="H223" s="35"/>
      <c r="I223" s="35"/>
      <c r="J223" s="35"/>
      <c r="K223" s="35"/>
      <c r="L223" s="35"/>
    </row>
    <row r="224" spans="2:12">
      <c r="B224" s="35"/>
      <c r="C224" s="35"/>
      <c r="D224" s="35"/>
      <c r="E224" s="35"/>
      <c r="F224" s="35"/>
      <c r="G224" s="35"/>
      <c r="H224" s="35"/>
      <c r="I224" s="35"/>
      <c r="J224" s="35"/>
      <c r="K224" s="35"/>
      <c r="L224" s="35"/>
    </row>
    <row r="225" spans="2:12">
      <c r="B225" s="35"/>
      <c r="C225" s="35"/>
      <c r="D225" s="35"/>
      <c r="E225" s="35"/>
      <c r="F225" s="35"/>
      <c r="G225" s="35"/>
      <c r="H225" s="35"/>
      <c r="I225" s="35"/>
      <c r="J225" s="35"/>
      <c r="K225" s="35"/>
      <c r="L225" s="35"/>
    </row>
    <row r="226" spans="2:12">
      <c r="B226" s="35"/>
      <c r="C226" s="35"/>
      <c r="D226" s="35"/>
      <c r="E226" s="35"/>
      <c r="F226" s="35"/>
      <c r="G226" s="35"/>
      <c r="H226" s="35"/>
      <c r="I226" s="35"/>
      <c r="J226" s="35"/>
      <c r="K226" s="35"/>
      <c r="L226" s="35"/>
    </row>
    <row r="227" spans="2:12">
      <c r="B227" s="35"/>
      <c r="C227" s="35"/>
      <c r="D227" s="35"/>
      <c r="E227" s="35"/>
      <c r="F227" s="35"/>
      <c r="G227" s="35"/>
      <c r="H227" s="35"/>
      <c r="I227" s="35"/>
      <c r="J227" s="35"/>
      <c r="K227" s="35"/>
      <c r="L227" s="35"/>
    </row>
    <row r="228" spans="2:12">
      <c r="B228" s="35"/>
      <c r="C228" s="35"/>
      <c r="D228" s="35"/>
      <c r="E228" s="35"/>
      <c r="F228" s="35"/>
      <c r="G228" s="35"/>
      <c r="H228" s="35"/>
      <c r="I228" s="35"/>
      <c r="J228" s="35"/>
      <c r="K228" s="35"/>
      <c r="L228" s="35"/>
    </row>
    <row r="229" spans="2:12">
      <c r="B229" s="35"/>
      <c r="C229" s="35"/>
      <c r="D229" s="35"/>
      <c r="E229" s="35"/>
      <c r="F229" s="35"/>
      <c r="G229" s="35"/>
      <c r="H229" s="35"/>
      <c r="I229" s="35"/>
      <c r="J229" s="35"/>
      <c r="K229" s="35"/>
      <c r="L229" s="35"/>
    </row>
    <row r="230" spans="2:12">
      <c r="B230" s="35"/>
      <c r="C230" s="35"/>
      <c r="D230" s="35"/>
      <c r="E230" s="35"/>
      <c r="F230" s="35"/>
      <c r="G230" s="35"/>
      <c r="H230" s="35"/>
      <c r="I230" s="35"/>
      <c r="J230" s="35"/>
      <c r="K230" s="35"/>
      <c r="L230" s="35"/>
    </row>
    <row r="231" spans="2:12">
      <c r="B231" s="35"/>
      <c r="C231" s="35"/>
      <c r="D231" s="35"/>
      <c r="E231" s="35"/>
      <c r="F231" s="35"/>
      <c r="G231" s="35"/>
      <c r="H231" s="35"/>
      <c r="I231" s="35"/>
      <c r="J231" s="35"/>
      <c r="K231" s="35"/>
      <c r="L231" s="35"/>
    </row>
    <row r="232" spans="2:12">
      <c r="B232" s="35"/>
      <c r="C232" s="35"/>
      <c r="D232" s="35"/>
      <c r="E232" s="35"/>
      <c r="F232" s="35"/>
      <c r="G232" s="35"/>
      <c r="H232" s="35"/>
      <c r="I232" s="35"/>
      <c r="J232" s="35"/>
      <c r="K232" s="35"/>
      <c r="L232" s="35"/>
    </row>
    <row r="233" spans="2:12">
      <c r="B233" s="35"/>
      <c r="C233" s="35"/>
      <c r="D233" s="35"/>
      <c r="E233" s="35"/>
      <c r="F233" s="35"/>
      <c r="G233" s="35"/>
      <c r="H233" s="35"/>
      <c r="I233" s="35"/>
      <c r="J233" s="35"/>
      <c r="K233" s="35"/>
      <c r="L233" s="35"/>
    </row>
    <row r="234" spans="2:12">
      <c r="B234" s="35"/>
      <c r="C234" s="35"/>
      <c r="D234" s="35"/>
      <c r="E234" s="35"/>
      <c r="F234" s="35"/>
      <c r="G234" s="35"/>
      <c r="H234" s="35"/>
      <c r="I234" s="35"/>
      <c r="J234" s="35"/>
      <c r="K234" s="35"/>
      <c r="L234" s="35"/>
    </row>
    <row r="235" spans="2:12">
      <c r="B235" s="35"/>
      <c r="C235" s="35"/>
      <c r="D235" s="35"/>
      <c r="E235" s="35"/>
      <c r="F235" s="35"/>
      <c r="G235" s="35"/>
      <c r="H235" s="35"/>
      <c r="I235" s="35"/>
      <c r="J235" s="35"/>
      <c r="K235" s="35"/>
      <c r="L235" s="35"/>
    </row>
    <row r="236" spans="2:12">
      <c r="B236" s="35"/>
      <c r="C236" s="35"/>
      <c r="D236" s="35"/>
      <c r="E236" s="35"/>
      <c r="F236" s="35"/>
      <c r="G236" s="35"/>
      <c r="H236" s="35"/>
      <c r="I236" s="35"/>
      <c r="J236" s="35"/>
      <c r="K236" s="35"/>
      <c r="L236" s="35"/>
    </row>
    <row r="237" spans="2:12">
      <c r="B237" s="35"/>
      <c r="C237" s="35"/>
      <c r="D237" s="35"/>
      <c r="E237" s="35"/>
      <c r="F237" s="35"/>
      <c r="G237" s="35"/>
      <c r="H237" s="35"/>
      <c r="I237" s="35"/>
      <c r="J237" s="35"/>
      <c r="K237" s="35"/>
      <c r="L237" s="35"/>
    </row>
    <row r="247" spans="2:12">
      <c r="B247" s="35"/>
      <c r="C247" s="35"/>
      <c r="D247" s="35"/>
      <c r="E247" s="35"/>
      <c r="F247" s="35"/>
      <c r="G247" s="35"/>
      <c r="H247" s="35"/>
      <c r="I247" s="35"/>
      <c r="J247" s="35"/>
      <c r="K247" s="35"/>
      <c r="L247" s="35"/>
    </row>
    <row r="248" spans="2:12">
      <c r="B248" s="35"/>
      <c r="C248" s="35"/>
      <c r="D248" s="35"/>
      <c r="E248" s="35"/>
      <c r="F248" s="35"/>
      <c r="G248" s="35"/>
      <c r="H248" s="35"/>
      <c r="I248" s="35"/>
      <c r="J248" s="35"/>
      <c r="K248" s="35"/>
      <c r="L248" s="35"/>
    </row>
    <row r="249" spans="2:12">
      <c r="B249" s="35"/>
      <c r="C249" s="35"/>
      <c r="D249" s="35"/>
      <c r="E249" s="35"/>
      <c r="F249" s="35"/>
      <c r="G249" s="35"/>
      <c r="H249" s="35"/>
      <c r="I249" s="35"/>
      <c r="J249" s="35"/>
      <c r="K249" s="35"/>
      <c r="L249" s="35"/>
    </row>
    <row r="250" spans="2:12">
      <c r="B250" s="35"/>
      <c r="C250" s="35"/>
      <c r="D250" s="35"/>
      <c r="E250" s="35"/>
      <c r="F250" s="35"/>
      <c r="G250" s="35"/>
      <c r="H250" s="35"/>
      <c r="I250" s="35"/>
      <c r="J250" s="35"/>
      <c r="K250" s="35"/>
      <c r="L250" s="35"/>
    </row>
    <row r="251" spans="2:12">
      <c r="B251" s="35"/>
      <c r="C251" s="35"/>
      <c r="D251" s="35"/>
      <c r="E251" s="35"/>
      <c r="F251" s="35"/>
      <c r="G251" s="35"/>
      <c r="H251" s="35"/>
      <c r="I251" s="35"/>
      <c r="J251" s="35"/>
      <c r="K251" s="35"/>
      <c r="L251" s="35"/>
    </row>
    <row r="252" spans="2:12">
      <c r="B252" s="35"/>
      <c r="C252" s="35"/>
      <c r="D252" s="35"/>
      <c r="E252" s="35"/>
      <c r="F252" s="35"/>
      <c r="G252" s="35"/>
      <c r="H252" s="35"/>
      <c r="I252" s="35"/>
      <c r="J252" s="35"/>
      <c r="K252" s="35"/>
      <c r="L252" s="35"/>
    </row>
    <row r="253" spans="2:12">
      <c r="B253" s="35"/>
      <c r="C253" s="35"/>
      <c r="D253" s="35"/>
      <c r="E253" s="35"/>
      <c r="F253" s="35"/>
      <c r="G253" s="35"/>
      <c r="H253" s="35"/>
      <c r="I253" s="35"/>
      <c r="J253" s="35"/>
      <c r="K253" s="35"/>
      <c r="L253" s="35"/>
    </row>
    <row r="254" spans="2:12">
      <c r="B254" s="35"/>
      <c r="C254" s="35"/>
      <c r="D254" s="35"/>
      <c r="E254" s="35"/>
      <c r="F254" s="35"/>
      <c r="G254" s="35"/>
      <c r="H254" s="35"/>
      <c r="I254" s="35"/>
      <c r="J254" s="35"/>
      <c r="K254" s="35"/>
      <c r="L254" s="35"/>
    </row>
    <row r="255" spans="2:12">
      <c r="B255" s="35"/>
      <c r="C255" s="35"/>
      <c r="D255" s="35"/>
      <c r="E255" s="35"/>
      <c r="F255" s="35"/>
      <c r="G255" s="35"/>
      <c r="H255" s="35"/>
      <c r="I255" s="35"/>
      <c r="J255" s="35"/>
      <c r="K255" s="35"/>
      <c r="L255" s="35"/>
    </row>
    <row r="256" spans="2:12">
      <c r="B256" s="35"/>
      <c r="C256" s="35"/>
      <c r="D256" s="35"/>
      <c r="E256" s="35"/>
      <c r="F256" s="35"/>
      <c r="G256" s="35"/>
      <c r="H256" s="35"/>
      <c r="I256" s="35"/>
      <c r="J256" s="35"/>
      <c r="K256" s="35"/>
      <c r="L256" s="35"/>
    </row>
    <row r="257" spans="2:12">
      <c r="B257" s="35"/>
      <c r="C257" s="35"/>
      <c r="D257" s="35"/>
      <c r="E257" s="35"/>
      <c r="F257" s="35"/>
      <c r="G257" s="35"/>
      <c r="H257" s="35"/>
      <c r="I257" s="35"/>
      <c r="J257" s="35"/>
      <c r="K257" s="35"/>
      <c r="L257" s="35"/>
    </row>
    <row r="258" spans="2:12">
      <c r="B258" s="35"/>
      <c r="C258" s="35"/>
      <c r="D258" s="35"/>
      <c r="E258" s="35"/>
      <c r="F258" s="35"/>
      <c r="G258" s="35"/>
      <c r="H258" s="35"/>
      <c r="I258" s="35"/>
      <c r="J258" s="35"/>
      <c r="K258" s="35"/>
      <c r="L258" s="35"/>
    </row>
    <row r="259" spans="2:12">
      <c r="B259" s="35"/>
      <c r="C259" s="35"/>
      <c r="D259" s="35"/>
      <c r="E259" s="35"/>
      <c r="F259" s="35"/>
      <c r="G259" s="35"/>
      <c r="H259" s="35"/>
      <c r="I259" s="35"/>
      <c r="J259" s="35"/>
      <c r="K259" s="35"/>
      <c r="L259" s="35"/>
    </row>
    <row r="260" spans="2:12">
      <c r="B260" s="35"/>
      <c r="C260" s="35"/>
      <c r="D260" s="35"/>
      <c r="E260" s="35"/>
      <c r="F260" s="35"/>
      <c r="G260" s="35"/>
      <c r="H260" s="35"/>
      <c r="I260" s="35"/>
      <c r="J260" s="35"/>
      <c r="K260" s="35"/>
      <c r="L260" s="35"/>
    </row>
    <row r="261" spans="2:12">
      <c r="B261" s="35"/>
      <c r="C261" s="35"/>
      <c r="D261" s="35"/>
      <c r="E261" s="35"/>
      <c r="F261" s="35"/>
      <c r="G261" s="35"/>
      <c r="H261" s="35"/>
      <c r="I261" s="35"/>
      <c r="J261" s="35"/>
      <c r="K261" s="35"/>
      <c r="L261" s="35"/>
    </row>
    <row r="262" spans="2:12">
      <c r="B262" s="35"/>
      <c r="C262" s="35"/>
      <c r="D262" s="35"/>
      <c r="E262" s="35"/>
      <c r="F262" s="35"/>
      <c r="G262" s="35"/>
      <c r="H262" s="35"/>
      <c r="I262" s="35"/>
      <c r="J262" s="35"/>
      <c r="K262" s="35"/>
      <c r="L262" s="35"/>
    </row>
    <row r="263" spans="2:12">
      <c r="B263" s="35"/>
      <c r="C263" s="35"/>
      <c r="D263" s="35"/>
      <c r="E263" s="35"/>
      <c r="F263" s="35"/>
      <c r="G263" s="35"/>
      <c r="H263" s="35"/>
      <c r="I263" s="35"/>
      <c r="J263" s="35"/>
      <c r="K263" s="35"/>
      <c r="L263" s="35"/>
    </row>
    <row r="264" spans="2:12">
      <c r="B264" s="35"/>
      <c r="C264" s="35"/>
      <c r="D264" s="35"/>
      <c r="E264" s="35"/>
      <c r="F264" s="35"/>
      <c r="G264" s="35"/>
      <c r="H264" s="35"/>
      <c r="I264" s="35"/>
      <c r="J264" s="35"/>
      <c r="K264" s="35"/>
      <c r="L264" s="35"/>
    </row>
    <row r="265" spans="2:12">
      <c r="B265" s="35"/>
      <c r="C265" s="35"/>
      <c r="D265" s="35"/>
      <c r="E265" s="35"/>
      <c r="F265" s="35"/>
      <c r="G265" s="35"/>
      <c r="H265" s="35"/>
      <c r="I265" s="35"/>
      <c r="J265" s="35"/>
      <c r="K265" s="35"/>
      <c r="L265" s="35"/>
    </row>
    <row r="266" spans="2:12">
      <c r="B266" s="35"/>
      <c r="C266" s="35"/>
      <c r="D266" s="35"/>
      <c r="E266" s="35"/>
      <c r="F266" s="35"/>
      <c r="G266" s="35"/>
      <c r="H266" s="35"/>
      <c r="I266" s="35"/>
      <c r="J266" s="35"/>
      <c r="K266" s="35"/>
      <c r="L266" s="35"/>
    </row>
    <row r="267" spans="2:12">
      <c r="B267" s="35"/>
      <c r="C267" s="35"/>
      <c r="D267" s="35"/>
      <c r="E267" s="35"/>
      <c r="F267" s="35"/>
      <c r="G267" s="35"/>
      <c r="H267" s="35"/>
      <c r="I267" s="35"/>
      <c r="J267" s="35"/>
      <c r="K267" s="35"/>
      <c r="L267" s="35"/>
    </row>
    <row r="268" spans="2:12">
      <c r="B268" s="35"/>
      <c r="C268" s="35"/>
      <c r="D268" s="35"/>
      <c r="E268" s="35"/>
      <c r="F268" s="35"/>
      <c r="G268" s="35"/>
      <c r="H268" s="35"/>
      <c r="I268" s="35"/>
      <c r="J268" s="35"/>
      <c r="K268" s="35"/>
      <c r="L268" s="35"/>
    </row>
    <row r="269" spans="2:12">
      <c r="B269" s="35"/>
      <c r="C269" s="35"/>
      <c r="D269" s="35"/>
      <c r="E269" s="35"/>
      <c r="F269" s="35"/>
      <c r="G269" s="35"/>
      <c r="H269" s="35"/>
      <c r="I269" s="35"/>
      <c r="J269" s="35"/>
      <c r="K269" s="35"/>
      <c r="L269" s="35"/>
    </row>
    <row r="270" spans="2:12">
      <c r="B270" s="35"/>
      <c r="C270" s="35"/>
      <c r="D270" s="35"/>
      <c r="E270" s="35"/>
      <c r="F270" s="35"/>
      <c r="G270" s="35"/>
      <c r="H270" s="35"/>
      <c r="I270" s="35"/>
      <c r="J270" s="35"/>
      <c r="K270" s="35"/>
      <c r="L270" s="35"/>
    </row>
    <row r="271" spans="2:12">
      <c r="B271" s="35"/>
      <c r="C271" s="35"/>
      <c r="D271" s="35"/>
      <c r="E271" s="35"/>
      <c r="F271" s="35"/>
      <c r="G271" s="35"/>
      <c r="H271" s="35"/>
      <c r="I271" s="35"/>
      <c r="J271" s="35"/>
      <c r="K271" s="35"/>
      <c r="L271" s="35"/>
    </row>
    <row r="272" spans="2:12">
      <c r="B272" s="35"/>
      <c r="C272" s="35"/>
      <c r="D272" s="35"/>
      <c r="E272" s="35"/>
      <c r="F272" s="35"/>
      <c r="G272" s="35"/>
      <c r="H272" s="35"/>
      <c r="I272" s="35"/>
      <c r="J272" s="35"/>
      <c r="K272" s="35"/>
      <c r="L272" s="35"/>
    </row>
    <row r="273" spans="2:12">
      <c r="B273" s="35"/>
      <c r="C273" s="35"/>
      <c r="D273" s="35"/>
      <c r="E273" s="35"/>
      <c r="F273" s="35"/>
      <c r="G273" s="35"/>
      <c r="H273" s="35"/>
      <c r="I273" s="35"/>
      <c r="J273" s="35"/>
      <c r="K273" s="35"/>
      <c r="L273" s="35"/>
    </row>
    <row r="274" spans="2:12">
      <c r="B274" s="35"/>
      <c r="C274" s="35"/>
      <c r="D274" s="35"/>
      <c r="E274" s="35"/>
      <c r="F274" s="35"/>
      <c r="G274" s="35"/>
      <c r="H274" s="35"/>
      <c r="I274" s="35"/>
      <c r="J274" s="35"/>
      <c r="K274" s="35"/>
      <c r="L274" s="35"/>
    </row>
    <row r="275" spans="2:12">
      <c r="B275" s="35"/>
      <c r="C275" s="35"/>
      <c r="D275" s="35"/>
      <c r="E275" s="35"/>
      <c r="F275" s="35"/>
      <c r="G275" s="35"/>
      <c r="H275" s="35"/>
      <c r="I275" s="35"/>
      <c r="J275" s="35"/>
      <c r="K275" s="35"/>
      <c r="L275" s="35"/>
    </row>
  </sheetData>
  <mergeCells count="8">
    <mergeCell ref="A43:L43"/>
    <mergeCell ref="A44:L44"/>
    <mergeCell ref="C1:L1"/>
    <mergeCell ref="D4:L4"/>
    <mergeCell ref="D5:L5"/>
    <mergeCell ref="C39:I39"/>
    <mergeCell ref="A41:L41"/>
    <mergeCell ref="A42:L42"/>
  </mergeCells>
  <phoneticPr fontId="0" type="noConversion"/>
  <printOptions horizontalCentered="1"/>
  <pageMargins left="0.45" right="0.45" top="0.75" bottom="0.5" header="0.3" footer="0.3"/>
  <pageSetup scale="62" orientation="landscape" r:id="rId1"/>
  <headerFooter>
    <oddFooter>&amp;R&amp;A</oddFooter>
  </headerFooter>
</worksheet>
</file>

<file path=xl/worksheets/sheet6.xml><?xml version="1.0" encoding="utf-8"?>
<worksheet xmlns="http://schemas.openxmlformats.org/spreadsheetml/2006/main" xmlns:r="http://schemas.openxmlformats.org/officeDocument/2006/relationships">
  <sheetPr>
    <pageSetUpPr fitToPage="1"/>
  </sheetPr>
  <dimension ref="A1:L61"/>
  <sheetViews>
    <sheetView workbookViewId="0"/>
  </sheetViews>
  <sheetFormatPr defaultRowHeight="15"/>
  <cols>
    <col min="1" max="1" width="3.85546875" style="31" customWidth="1"/>
    <col min="2" max="2" width="104.85546875" style="31" customWidth="1"/>
    <col min="3" max="3" width="15.42578125" style="31" customWidth="1"/>
    <col min="4" max="4" width="15.28515625" style="31" customWidth="1"/>
    <col min="5" max="5" width="13.85546875" style="31" bestFit="1" customWidth="1"/>
    <col min="6" max="6" width="12.5703125" style="31" customWidth="1"/>
    <col min="7" max="7" width="11.140625" style="31" customWidth="1"/>
    <col min="8" max="10" width="11.28515625" style="31" customWidth="1"/>
    <col min="11" max="12" width="11.7109375" style="31" customWidth="1"/>
  </cols>
  <sheetData>
    <row r="1" spans="1:12" ht="15.75">
      <c r="A1" s="1" t="str">
        <f ca="1">"FDIC DFAST Y14A - Basel III &amp; Dodd-Frank Schedule:"&amp;" "&amp;'Basel III Cover Sheet'!$D$12&amp;" ("&amp;'Basel III Cover Sheet'!$B$23&amp; " Scenario)"</f>
        <v>FDIC DFAST Y14A - Basel III &amp; Dodd-Frank Schedule: XYZ (Baseline Scenario)</v>
      </c>
    </row>
    <row r="2" spans="1:12" ht="15.75">
      <c r="A2" s="98"/>
      <c r="B2" s="124" t="s">
        <v>179</v>
      </c>
      <c r="C2" s="125"/>
      <c r="D2" s="125"/>
      <c r="E2" s="125"/>
      <c r="F2" s="125"/>
      <c r="G2" s="125"/>
      <c r="H2" s="125"/>
      <c r="I2" s="125"/>
      <c r="J2" s="125"/>
      <c r="K2" s="98"/>
      <c r="L2" s="98"/>
    </row>
    <row r="3" spans="1:12" ht="15.75">
      <c r="A3" s="8"/>
      <c r="B3" s="9" t="s">
        <v>2</v>
      </c>
      <c r="C3" s="9" t="s">
        <v>3</v>
      </c>
      <c r="D3" s="10" t="s">
        <v>4</v>
      </c>
      <c r="E3" s="10" t="s">
        <v>5</v>
      </c>
      <c r="F3" s="10" t="s">
        <v>6</v>
      </c>
      <c r="G3" s="10" t="s">
        <v>7</v>
      </c>
      <c r="H3" s="10" t="s">
        <v>8</v>
      </c>
      <c r="I3" s="10" t="s">
        <v>9</v>
      </c>
      <c r="J3" s="10" t="s">
        <v>10</v>
      </c>
      <c r="K3" s="9" t="s">
        <v>11</v>
      </c>
      <c r="L3" s="9" t="s">
        <v>191</v>
      </c>
    </row>
    <row r="4" spans="1:12">
      <c r="A4" s="98"/>
      <c r="B4" s="98"/>
      <c r="C4" s="99" t="s">
        <v>12</v>
      </c>
      <c r="D4" s="209" t="s">
        <v>12</v>
      </c>
      <c r="E4" s="209"/>
      <c r="F4" s="209"/>
      <c r="G4" s="209"/>
      <c r="H4" s="209"/>
      <c r="I4" s="209"/>
      <c r="J4" s="209"/>
      <c r="K4" s="209"/>
      <c r="L4" s="209"/>
    </row>
    <row r="5" spans="1:12">
      <c r="A5" s="98"/>
      <c r="B5" s="98"/>
      <c r="C5" s="99" t="s">
        <v>13</v>
      </c>
      <c r="D5" s="214" t="s">
        <v>14</v>
      </c>
      <c r="E5" s="214"/>
      <c r="F5" s="214"/>
      <c r="G5" s="214"/>
      <c r="H5" s="214"/>
      <c r="I5" s="214"/>
      <c r="J5" s="214"/>
      <c r="K5" s="214"/>
      <c r="L5" s="214"/>
    </row>
    <row r="6" spans="1:12">
      <c r="A6" s="98"/>
      <c r="B6" s="98"/>
      <c r="C6" s="13" t="str">
        <f ca="1">"Q3 "&amp;'Basel III Cover Sheet'!$D16</f>
        <v>Q3 2012</v>
      </c>
      <c r="D6" s="13" t="str">
        <f ca="1">"Q4 "&amp;'Basel III Cover Sheet'!$D16</f>
        <v>Q4 2012</v>
      </c>
      <c r="E6" s="13" t="str">
        <f ca="1">"Q1 "&amp;'Basel III Cover Sheet'!$D17</f>
        <v>Q1 2013</v>
      </c>
      <c r="F6" s="13" t="str">
        <f ca="1">"Q2 "&amp;'Basel III Cover Sheet'!$D17</f>
        <v>Q2 2013</v>
      </c>
      <c r="G6" s="13" t="str">
        <f ca="1">"Q3 "&amp;'Basel III Cover Sheet'!$D17</f>
        <v>Q3 2013</v>
      </c>
      <c r="H6" s="13" t="str">
        <f ca="1">"Q4 "&amp;'Basel III Cover Sheet'!$D17</f>
        <v>Q4 2013</v>
      </c>
      <c r="I6" s="13" t="str">
        <f ca="1">"Q1 "&amp;'Basel III Cover Sheet'!$D18</f>
        <v>Q1 2014</v>
      </c>
      <c r="J6" s="13" t="str">
        <f ca="1">"Q2 "&amp;'Basel III Cover Sheet'!$D18</f>
        <v>Q2 2014</v>
      </c>
      <c r="K6" s="13" t="str">
        <f ca="1">"Q3 "&amp;'Basel III Cover Sheet'!$D18</f>
        <v>Q3 2014</v>
      </c>
      <c r="L6" s="13" t="str">
        <f ca="1">"Q4 "&amp;'Basel III Cover Sheet'!$D18</f>
        <v>Q4 2014</v>
      </c>
    </row>
    <row r="7" spans="1:12">
      <c r="C7" s="35"/>
    </row>
    <row r="9" spans="1:12">
      <c r="A9" s="31">
        <v>1</v>
      </c>
      <c r="B9" s="115" t="s">
        <v>180</v>
      </c>
      <c r="C9" s="17"/>
      <c r="D9" s="17"/>
      <c r="E9" s="17"/>
      <c r="F9" s="17"/>
      <c r="G9" s="17"/>
      <c r="H9" s="17"/>
      <c r="I9" s="17"/>
      <c r="J9" s="17"/>
      <c r="K9" s="17"/>
      <c r="L9" s="17"/>
    </row>
    <row r="10" spans="1:12">
      <c r="A10" s="31">
        <f t="shared" ref="A10:A16" si="0">1+A9</f>
        <v>2</v>
      </c>
      <c r="B10" s="115" t="s">
        <v>181</v>
      </c>
      <c r="C10" s="17"/>
      <c r="D10" s="17"/>
      <c r="E10" s="17"/>
      <c r="F10" s="17"/>
      <c r="G10" s="17"/>
      <c r="H10" s="17"/>
      <c r="I10" s="17"/>
      <c r="J10" s="17"/>
      <c r="K10" s="17"/>
      <c r="L10" s="17"/>
    </row>
    <row r="11" spans="1:12">
      <c r="A11" s="31">
        <f t="shared" si="0"/>
        <v>3</v>
      </c>
      <c r="B11" s="115" t="s">
        <v>182</v>
      </c>
      <c r="C11" s="17"/>
      <c r="D11" s="17"/>
      <c r="E11" s="17"/>
      <c r="F11" s="17"/>
      <c r="G11" s="17"/>
      <c r="H11" s="17"/>
      <c r="I11" s="17"/>
      <c r="J11" s="17"/>
      <c r="K11" s="17"/>
      <c r="L11" s="17"/>
    </row>
    <row r="12" spans="1:12">
      <c r="A12" s="31">
        <f t="shared" si="0"/>
        <v>4</v>
      </c>
      <c r="B12" s="115" t="s">
        <v>183</v>
      </c>
      <c r="C12" s="17"/>
      <c r="D12" s="17"/>
      <c r="E12" s="17"/>
      <c r="F12" s="17"/>
      <c r="G12" s="17"/>
      <c r="H12" s="17"/>
      <c r="I12" s="17"/>
      <c r="J12" s="17"/>
      <c r="K12" s="17"/>
      <c r="L12" s="17"/>
    </row>
    <row r="13" spans="1:12">
      <c r="A13" s="31">
        <f t="shared" si="0"/>
        <v>5</v>
      </c>
      <c r="B13" s="115" t="s">
        <v>184</v>
      </c>
      <c r="C13" s="30" t="str">
        <f t="shared" ref="C13:L13" si="1">IF(AND(ISNUMBER(C14),ISNUMBER(C15)),SUM(C14,C15),"")</f>
        <v/>
      </c>
      <c r="D13" s="30" t="str">
        <f t="shared" si="1"/>
        <v/>
      </c>
      <c r="E13" s="30" t="str">
        <f t="shared" si="1"/>
        <v/>
      </c>
      <c r="F13" s="30" t="str">
        <f t="shared" si="1"/>
        <v/>
      </c>
      <c r="G13" s="30" t="str">
        <f t="shared" si="1"/>
        <v/>
      </c>
      <c r="H13" s="30" t="str">
        <f t="shared" si="1"/>
        <v/>
      </c>
      <c r="I13" s="30" t="str">
        <f t="shared" si="1"/>
        <v/>
      </c>
      <c r="J13" s="30" t="str">
        <f t="shared" si="1"/>
        <v/>
      </c>
      <c r="K13" s="30" t="str">
        <f>IF(AND(ISNUMBER(K14),ISNUMBER(K15)),SUM(K14,K15),"")</f>
        <v/>
      </c>
      <c r="L13" s="30" t="str">
        <f t="shared" si="1"/>
        <v/>
      </c>
    </row>
    <row r="14" spans="1:12">
      <c r="A14" s="31">
        <f t="shared" si="0"/>
        <v>6</v>
      </c>
      <c r="B14" s="102" t="s">
        <v>185</v>
      </c>
      <c r="C14" s="17"/>
      <c r="D14" s="17"/>
      <c r="E14" s="17"/>
      <c r="F14" s="17"/>
      <c r="G14" s="17"/>
      <c r="H14" s="17"/>
      <c r="I14" s="17"/>
      <c r="J14" s="17"/>
      <c r="K14" s="17"/>
      <c r="L14" s="17"/>
    </row>
    <row r="15" spans="1:12">
      <c r="A15" s="31">
        <f t="shared" si="0"/>
        <v>7</v>
      </c>
      <c r="B15" s="102" t="s">
        <v>186</v>
      </c>
      <c r="C15" s="17"/>
      <c r="D15" s="17"/>
      <c r="E15" s="17"/>
      <c r="F15" s="17"/>
      <c r="G15" s="17"/>
      <c r="H15" s="17"/>
      <c r="I15" s="17"/>
      <c r="J15" s="17"/>
      <c r="K15" s="17"/>
      <c r="L15" s="17"/>
    </row>
    <row r="16" spans="1:12">
      <c r="A16" s="31">
        <f t="shared" si="0"/>
        <v>8</v>
      </c>
      <c r="B16" s="115" t="s">
        <v>187</v>
      </c>
      <c r="C16" s="17"/>
      <c r="D16" s="17"/>
      <c r="E16" s="17"/>
      <c r="F16" s="17"/>
      <c r="G16" s="17"/>
      <c r="H16" s="17"/>
      <c r="I16" s="17"/>
      <c r="J16" s="17"/>
      <c r="K16" s="17"/>
      <c r="L16" s="17"/>
    </row>
    <row r="17" spans="1:12">
      <c r="B17" s="115"/>
      <c r="C17" s="126"/>
      <c r="E17" s="3"/>
    </row>
    <row r="18" spans="1:12">
      <c r="A18" s="31">
        <f>1+A16</f>
        <v>9</v>
      </c>
      <c r="B18" s="127" t="s">
        <v>188</v>
      </c>
      <c r="C18" s="30" t="str">
        <f t="shared" ref="C18:L18" si="2">IF(AND(ISNUMBER(C9),ISNUMBER(C10),ISNUMBER(C11),ISNUMBER(C12),ISNUMBER(C16),ISNUMBER(C14),ISNUMBER(C15)),(SUM(C9,C10,C11,C12,,C16)+C14*0.1+C15),"")</f>
        <v/>
      </c>
      <c r="D18" s="30" t="str">
        <f t="shared" si="2"/>
        <v/>
      </c>
      <c r="E18" s="30" t="str">
        <f t="shared" si="2"/>
        <v/>
      </c>
      <c r="F18" s="30" t="str">
        <f t="shared" si="2"/>
        <v/>
      </c>
      <c r="G18" s="30" t="str">
        <f t="shared" si="2"/>
        <v/>
      </c>
      <c r="H18" s="30" t="str">
        <f t="shared" si="2"/>
        <v/>
      </c>
      <c r="I18" s="30" t="str">
        <f t="shared" si="2"/>
        <v/>
      </c>
      <c r="J18" s="30" t="str">
        <f t="shared" si="2"/>
        <v/>
      </c>
      <c r="K18" s="30" t="str">
        <f>IF(AND(ISNUMBER(K9),ISNUMBER(K10),ISNUMBER(K11),ISNUMBER(K12),ISNUMBER(K16),ISNUMBER(K14),ISNUMBER(K15)),(SUM(K9,K10,K11,K12,,K16)+K14*0.1+K15),"")</f>
        <v/>
      </c>
      <c r="L18" s="30" t="str">
        <f t="shared" si="2"/>
        <v/>
      </c>
    </row>
    <row r="19" spans="1:12">
      <c r="B19" s="127"/>
      <c r="C19" s="126"/>
      <c r="E19" s="3"/>
    </row>
    <row r="20" spans="1:12">
      <c r="B20" s="52" t="s">
        <v>82</v>
      </c>
      <c r="C20" s="126"/>
      <c r="E20" s="3"/>
    </row>
    <row r="21" spans="1:12" ht="30">
      <c r="A21" s="31">
        <v>10</v>
      </c>
      <c r="B21" s="121" t="s">
        <v>83</v>
      </c>
      <c r="C21" s="122" t="str">
        <f t="shared" ref="C21:L21" si="3">IF(C27=0,"Yes","No")</f>
        <v>No</v>
      </c>
      <c r="D21" s="122" t="str">
        <f t="shared" si="3"/>
        <v>No</v>
      </c>
      <c r="E21" s="122" t="str">
        <f t="shared" si="3"/>
        <v>No</v>
      </c>
      <c r="F21" s="122" t="str">
        <f t="shared" si="3"/>
        <v>No</v>
      </c>
      <c r="G21" s="122" t="str">
        <f t="shared" si="3"/>
        <v>No</v>
      </c>
      <c r="H21" s="122" t="str">
        <f t="shared" si="3"/>
        <v>No</v>
      </c>
      <c r="I21" s="122" t="str">
        <f t="shared" si="3"/>
        <v>No</v>
      </c>
      <c r="J21" s="122" t="str">
        <f t="shared" si="3"/>
        <v>No</v>
      </c>
      <c r="K21" s="122" t="str">
        <f>IF(K27=0,"Yes","No")</f>
        <v>No</v>
      </c>
      <c r="L21" s="122" t="str">
        <f t="shared" si="3"/>
        <v>No</v>
      </c>
    </row>
    <row r="22" spans="1:12">
      <c r="A22" s="35"/>
      <c r="B22" s="35"/>
      <c r="C22" s="35"/>
      <c r="D22" s="35"/>
      <c r="E22" s="35"/>
      <c r="F22" s="35"/>
      <c r="G22" s="35"/>
      <c r="H22" s="35"/>
      <c r="I22" s="35"/>
      <c r="J22" s="35"/>
      <c r="K22" s="35"/>
      <c r="L22" s="35"/>
    </row>
    <row r="23" spans="1:12">
      <c r="A23" s="35"/>
      <c r="B23" s="35"/>
      <c r="C23" s="35"/>
      <c r="D23" s="35"/>
      <c r="E23" s="35"/>
      <c r="F23" s="35"/>
      <c r="G23" s="35"/>
      <c r="H23" s="35"/>
      <c r="I23" s="35"/>
      <c r="J23" s="35"/>
      <c r="K23" s="35"/>
      <c r="L23" s="35"/>
    </row>
    <row r="24" spans="1:12">
      <c r="A24" s="35"/>
      <c r="B24" s="35"/>
      <c r="C24" s="35"/>
      <c r="D24" s="35"/>
      <c r="E24" s="35"/>
      <c r="F24" s="35"/>
      <c r="G24" s="35"/>
      <c r="H24" s="35"/>
      <c r="I24" s="35"/>
      <c r="J24" s="35"/>
      <c r="K24" s="35"/>
      <c r="L24" s="35"/>
    </row>
    <row r="25" spans="1:12">
      <c r="A25" s="218"/>
      <c r="B25" s="219"/>
      <c r="C25" s="219"/>
      <c r="D25" s="219"/>
      <c r="E25" s="219"/>
      <c r="F25" s="219"/>
      <c r="G25" s="219"/>
      <c r="H25" s="219"/>
      <c r="I25" s="219"/>
      <c r="J25" s="219"/>
      <c r="K25" s="219"/>
      <c r="L25" s="219"/>
    </row>
    <row r="26" spans="1:12">
      <c r="A26" s="35"/>
      <c r="B26" s="35"/>
      <c r="C26" s="35"/>
      <c r="D26" s="35"/>
      <c r="E26" s="35"/>
      <c r="F26" s="35"/>
      <c r="G26" s="35"/>
      <c r="H26" s="35"/>
      <c r="I26" s="35"/>
      <c r="J26" s="35"/>
      <c r="K26" s="35"/>
      <c r="L26" s="35"/>
    </row>
    <row r="27" spans="1:12">
      <c r="A27" s="35"/>
      <c r="B27" s="55"/>
      <c r="C27" s="55">
        <f t="shared" ref="C27:L27" si="4">SUM(C29:C38)</f>
        <v>7</v>
      </c>
      <c r="D27" s="55">
        <f t="shared" si="4"/>
        <v>7</v>
      </c>
      <c r="E27" s="55">
        <f t="shared" si="4"/>
        <v>7</v>
      </c>
      <c r="F27" s="55">
        <f t="shared" si="4"/>
        <v>7</v>
      </c>
      <c r="G27" s="55">
        <f t="shared" si="4"/>
        <v>7</v>
      </c>
      <c r="H27" s="55">
        <f t="shared" si="4"/>
        <v>7</v>
      </c>
      <c r="I27" s="55">
        <f t="shared" si="4"/>
        <v>7</v>
      </c>
      <c r="J27" s="55">
        <f t="shared" si="4"/>
        <v>7</v>
      </c>
      <c r="K27" s="55">
        <f>SUM(K29:K38)</f>
        <v>7</v>
      </c>
      <c r="L27" s="55">
        <f t="shared" si="4"/>
        <v>7</v>
      </c>
    </row>
    <row r="28" spans="1:12">
      <c r="A28" s="35"/>
      <c r="B28" s="55"/>
      <c r="C28" s="55"/>
      <c r="D28" s="55"/>
      <c r="E28" s="55"/>
      <c r="F28" s="55"/>
      <c r="G28" s="55"/>
      <c r="H28" s="55"/>
      <c r="I28" s="55"/>
      <c r="J28" s="55"/>
      <c r="K28" s="55"/>
      <c r="L28" s="55"/>
    </row>
    <row r="29" spans="1:12">
      <c r="A29" s="35"/>
      <c r="B29" s="55"/>
      <c r="C29" s="55">
        <f>IF(ISNUMBER(C9),0,1)</f>
        <v>1</v>
      </c>
      <c r="D29" s="55">
        <f t="shared" ref="D29:L29" si="5">IF(ISNUMBER(D9),0,1)</f>
        <v>1</v>
      </c>
      <c r="E29" s="55">
        <f t="shared" si="5"/>
        <v>1</v>
      </c>
      <c r="F29" s="55">
        <f t="shared" si="5"/>
        <v>1</v>
      </c>
      <c r="G29" s="55">
        <f t="shared" si="5"/>
        <v>1</v>
      </c>
      <c r="H29" s="55">
        <f t="shared" si="5"/>
        <v>1</v>
      </c>
      <c r="I29" s="55">
        <f t="shared" si="5"/>
        <v>1</v>
      </c>
      <c r="J29" s="55">
        <f t="shared" si="5"/>
        <v>1</v>
      </c>
      <c r="K29" s="55">
        <f>IF(ISNUMBER(K9),0,1)</f>
        <v>1</v>
      </c>
      <c r="L29" s="55">
        <f t="shared" si="5"/>
        <v>1</v>
      </c>
    </row>
    <row r="30" spans="1:12">
      <c r="A30" s="35"/>
      <c r="B30" s="55"/>
      <c r="C30" s="55">
        <f t="shared" ref="C30:L36" si="6">IF(ISNUMBER(C10),0,1)</f>
        <v>1</v>
      </c>
      <c r="D30" s="55">
        <f t="shared" si="6"/>
        <v>1</v>
      </c>
      <c r="E30" s="55">
        <f t="shared" si="6"/>
        <v>1</v>
      </c>
      <c r="F30" s="55">
        <f t="shared" si="6"/>
        <v>1</v>
      </c>
      <c r="G30" s="55">
        <f t="shared" si="6"/>
        <v>1</v>
      </c>
      <c r="H30" s="55">
        <f t="shared" si="6"/>
        <v>1</v>
      </c>
      <c r="I30" s="55">
        <f t="shared" si="6"/>
        <v>1</v>
      </c>
      <c r="J30" s="55">
        <f t="shared" si="6"/>
        <v>1</v>
      </c>
      <c r="K30" s="55">
        <f>IF(ISNUMBER(K10),0,1)</f>
        <v>1</v>
      </c>
      <c r="L30" s="55">
        <f t="shared" si="6"/>
        <v>1</v>
      </c>
    </row>
    <row r="31" spans="1:12">
      <c r="A31" s="35"/>
      <c r="B31" s="55"/>
      <c r="C31" s="55">
        <f t="shared" si="6"/>
        <v>1</v>
      </c>
      <c r="D31" s="55">
        <f t="shared" si="6"/>
        <v>1</v>
      </c>
      <c r="E31" s="55">
        <f t="shared" si="6"/>
        <v>1</v>
      </c>
      <c r="F31" s="55">
        <f t="shared" si="6"/>
        <v>1</v>
      </c>
      <c r="G31" s="55">
        <f t="shared" si="6"/>
        <v>1</v>
      </c>
      <c r="H31" s="55">
        <f t="shared" si="6"/>
        <v>1</v>
      </c>
      <c r="I31" s="55">
        <f t="shared" si="6"/>
        <v>1</v>
      </c>
      <c r="J31" s="55">
        <f t="shared" si="6"/>
        <v>1</v>
      </c>
      <c r="K31" s="55">
        <f>IF(ISNUMBER(K11),0,1)</f>
        <v>1</v>
      </c>
      <c r="L31" s="55">
        <f t="shared" si="6"/>
        <v>1</v>
      </c>
    </row>
    <row r="32" spans="1:12">
      <c r="A32" s="35"/>
      <c r="B32" s="55"/>
      <c r="C32" s="55">
        <f t="shared" si="6"/>
        <v>1</v>
      </c>
      <c r="D32" s="55">
        <f t="shared" si="6"/>
        <v>1</v>
      </c>
      <c r="E32" s="55">
        <f t="shared" si="6"/>
        <v>1</v>
      </c>
      <c r="F32" s="55">
        <f t="shared" si="6"/>
        <v>1</v>
      </c>
      <c r="G32" s="55">
        <f t="shared" si="6"/>
        <v>1</v>
      </c>
      <c r="H32" s="55">
        <f t="shared" si="6"/>
        <v>1</v>
      </c>
      <c r="I32" s="55">
        <f t="shared" si="6"/>
        <v>1</v>
      </c>
      <c r="J32" s="55">
        <f t="shared" si="6"/>
        <v>1</v>
      </c>
      <c r="K32" s="55">
        <f>IF(ISNUMBER(K12),0,1)</f>
        <v>1</v>
      </c>
      <c r="L32" s="55">
        <f t="shared" si="6"/>
        <v>1</v>
      </c>
    </row>
    <row r="33" spans="1:12">
      <c r="A33" s="35"/>
      <c r="B33" s="55"/>
      <c r="C33" s="55"/>
      <c r="D33" s="55"/>
      <c r="E33" s="55"/>
      <c r="F33" s="55"/>
      <c r="G33" s="55"/>
      <c r="H33" s="55"/>
      <c r="I33" s="55"/>
      <c r="J33" s="55"/>
      <c r="K33" s="55"/>
      <c r="L33" s="55"/>
    </row>
    <row r="34" spans="1:12">
      <c r="A34" s="35"/>
      <c r="B34" s="55"/>
      <c r="C34" s="55">
        <f t="shared" si="6"/>
        <v>1</v>
      </c>
      <c r="D34" s="55">
        <f t="shared" si="6"/>
        <v>1</v>
      </c>
      <c r="E34" s="55">
        <f t="shared" si="6"/>
        <v>1</v>
      </c>
      <c r="F34" s="55">
        <f t="shared" si="6"/>
        <v>1</v>
      </c>
      <c r="G34" s="55">
        <f t="shared" si="6"/>
        <v>1</v>
      </c>
      <c r="H34" s="55">
        <f t="shared" si="6"/>
        <v>1</v>
      </c>
      <c r="I34" s="55">
        <f t="shared" si="6"/>
        <v>1</v>
      </c>
      <c r="J34" s="55">
        <f t="shared" si="6"/>
        <v>1</v>
      </c>
      <c r="K34" s="55">
        <f>IF(ISNUMBER(K14),0,1)</f>
        <v>1</v>
      </c>
      <c r="L34" s="55">
        <f t="shared" si="6"/>
        <v>1</v>
      </c>
    </row>
    <row r="35" spans="1:12">
      <c r="A35" s="35"/>
      <c r="B35" s="55"/>
      <c r="C35" s="55">
        <f t="shared" si="6"/>
        <v>1</v>
      </c>
      <c r="D35" s="55">
        <f t="shared" si="6"/>
        <v>1</v>
      </c>
      <c r="E35" s="55">
        <f t="shared" si="6"/>
        <v>1</v>
      </c>
      <c r="F35" s="55">
        <f t="shared" si="6"/>
        <v>1</v>
      </c>
      <c r="G35" s="55">
        <f t="shared" si="6"/>
        <v>1</v>
      </c>
      <c r="H35" s="55">
        <f t="shared" si="6"/>
        <v>1</v>
      </c>
      <c r="I35" s="55">
        <f t="shared" si="6"/>
        <v>1</v>
      </c>
      <c r="J35" s="55">
        <f t="shared" si="6"/>
        <v>1</v>
      </c>
      <c r="K35" s="55">
        <f>IF(ISNUMBER(K15),0,1)</f>
        <v>1</v>
      </c>
      <c r="L35" s="55">
        <f t="shared" si="6"/>
        <v>1</v>
      </c>
    </row>
    <row r="36" spans="1:12">
      <c r="A36" s="35"/>
      <c r="B36" s="55"/>
      <c r="C36" s="55">
        <f t="shared" si="6"/>
        <v>1</v>
      </c>
      <c r="D36" s="55">
        <f t="shared" si="6"/>
        <v>1</v>
      </c>
      <c r="E36" s="55">
        <f t="shared" si="6"/>
        <v>1</v>
      </c>
      <c r="F36" s="55">
        <f t="shared" si="6"/>
        <v>1</v>
      </c>
      <c r="G36" s="55">
        <f t="shared" si="6"/>
        <v>1</v>
      </c>
      <c r="H36" s="55">
        <f t="shared" si="6"/>
        <v>1</v>
      </c>
      <c r="I36" s="55">
        <f t="shared" si="6"/>
        <v>1</v>
      </c>
      <c r="J36" s="55">
        <f t="shared" si="6"/>
        <v>1</v>
      </c>
      <c r="K36" s="55">
        <f>IF(ISNUMBER(K16),0,1)</f>
        <v>1</v>
      </c>
      <c r="L36" s="55">
        <f t="shared" si="6"/>
        <v>1</v>
      </c>
    </row>
    <row r="37" spans="1:12">
      <c r="A37" s="35"/>
      <c r="B37" s="55"/>
      <c r="C37" s="55"/>
      <c r="D37" s="55"/>
      <c r="E37" s="55"/>
      <c r="F37" s="55"/>
      <c r="G37" s="55"/>
      <c r="H37" s="55"/>
      <c r="I37" s="55"/>
      <c r="J37" s="55"/>
      <c r="K37" s="55"/>
      <c r="L37" s="55"/>
    </row>
    <row r="38" spans="1:12">
      <c r="A38" s="35"/>
      <c r="B38" s="35"/>
      <c r="C38" s="35"/>
      <c r="D38" s="35"/>
      <c r="E38" s="35"/>
      <c r="F38" s="35"/>
      <c r="G38" s="35"/>
      <c r="H38" s="35"/>
      <c r="I38" s="35"/>
      <c r="J38" s="35"/>
      <c r="K38" s="35"/>
      <c r="L38" s="35"/>
    </row>
    <row r="39" spans="1:12">
      <c r="A39" s="35"/>
      <c r="B39" s="35"/>
      <c r="C39" s="35"/>
      <c r="D39" s="35"/>
      <c r="E39" s="35"/>
      <c r="F39" s="35"/>
      <c r="G39" s="35"/>
      <c r="H39" s="35"/>
      <c r="I39" s="35"/>
      <c r="J39" s="35"/>
      <c r="K39" s="35"/>
      <c r="L39" s="35"/>
    </row>
    <row r="40" spans="1:12">
      <c r="A40" s="35"/>
      <c r="B40" s="35"/>
      <c r="C40" s="35"/>
      <c r="D40" s="35"/>
      <c r="E40" s="35"/>
      <c r="F40" s="35"/>
      <c r="G40" s="35"/>
      <c r="H40" s="35"/>
      <c r="I40" s="35"/>
      <c r="J40" s="35"/>
      <c r="K40" s="35"/>
      <c r="L40" s="35"/>
    </row>
    <row r="41" spans="1:12">
      <c r="A41" s="35"/>
      <c r="B41" s="35"/>
      <c r="C41" s="35"/>
      <c r="D41" s="35"/>
      <c r="E41" s="35"/>
      <c r="F41" s="35"/>
      <c r="G41" s="35"/>
      <c r="H41" s="35"/>
      <c r="I41" s="35"/>
      <c r="J41" s="35"/>
      <c r="K41" s="35"/>
      <c r="L41" s="35"/>
    </row>
    <row r="42" spans="1:12">
      <c r="A42" s="35"/>
      <c r="B42" s="35"/>
      <c r="C42" s="35"/>
      <c r="D42" s="35"/>
      <c r="E42" s="35"/>
      <c r="F42" s="35"/>
      <c r="G42" s="35"/>
      <c r="H42" s="35"/>
      <c r="I42" s="35"/>
      <c r="J42" s="35"/>
      <c r="K42" s="35"/>
      <c r="L42" s="35"/>
    </row>
    <row r="43" spans="1:12">
      <c r="A43" s="35"/>
      <c r="B43" s="35"/>
      <c r="C43" s="35"/>
      <c r="D43" s="35"/>
      <c r="E43" s="35"/>
      <c r="F43" s="35"/>
      <c r="G43" s="35"/>
      <c r="H43" s="35"/>
      <c r="I43" s="35"/>
      <c r="J43" s="35"/>
      <c r="K43" s="35"/>
      <c r="L43" s="35"/>
    </row>
    <row r="44" spans="1:12">
      <c r="A44" s="35"/>
      <c r="B44" s="35"/>
      <c r="C44" s="35"/>
      <c r="D44" s="35"/>
      <c r="E44" s="35"/>
      <c r="F44" s="35"/>
      <c r="G44" s="35"/>
      <c r="H44" s="35"/>
      <c r="I44" s="35"/>
      <c r="J44" s="35"/>
      <c r="K44" s="35"/>
      <c r="L44" s="35"/>
    </row>
    <row r="45" spans="1:12">
      <c r="A45" s="35"/>
      <c r="B45" s="35"/>
      <c r="C45" s="35"/>
      <c r="D45" s="35"/>
      <c r="E45" s="35"/>
      <c r="F45" s="35"/>
      <c r="G45" s="35"/>
      <c r="H45" s="35"/>
      <c r="I45" s="35"/>
      <c r="J45" s="35"/>
      <c r="K45" s="35"/>
      <c r="L45" s="35"/>
    </row>
    <row r="46" spans="1:12">
      <c r="A46" s="35"/>
      <c r="B46" s="35"/>
      <c r="C46" s="35"/>
      <c r="D46" s="35"/>
      <c r="E46" s="35"/>
      <c r="F46" s="35"/>
      <c r="G46" s="35"/>
      <c r="H46" s="35"/>
      <c r="I46" s="35"/>
      <c r="J46" s="35"/>
      <c r="K46" s="35"/>
      <c r="L46" s="35"/>
    </row>
    <row r="47" spans="1:12">
      <c r="A47" s="35"/>
      <c r="B47" s="35"/>
      <c r="C47" s="35"/>
      <c r="D47" s="35"/>
      <c r="E47" s="35"/>
      <c r="F47" s="35"/>
      <c r="G47" s="35"/>
      <c r="H47" s="35"/>
      <c r="I47" s="35"/>
      <c r="J47" s="35"/>
      <c r="K47" s="35"/>
      <c r="L47" s="35"/>
    </row>
    <row r="48" spans="1:12">
      <c r="A48" s="35"/>
      <c r="B48" s="35"/>
      <c r="C48" s="35"/>
      <c r="D48" s="35"/>
      <c r="E48" s="35"/>
      <c r="F48" s="35"/>
      <c r="G48" s="35"/>
      <c r="H48" s="35"/>
      <c r="I48" s="35"/>
      <c r="J48" s="35"/>
      <c r="K48" s="35"/>
      <c r="L48" s="35"/>
    </row>
    <row r="49" spans="1:12">
      <c r="A49" s="35"/>
      <c r="B49" s="35"/>
      <c r="C49" s="35"/>
      <c r="D49" s="35"/>
      <c r="E49" s="35"/>
      <c r="F49" s="35"/>
      <c r="G49" s="35"/>
      <c r="H49" s="35"/>
      <c r="I49" s="35"/>
      <c r="J49" s="35"/>
      <c r="K49" s="35"/>
      <c r="L49" s="35"/>
    </row>
    <row r="50" spans="1:12">
      <c r="A50" s="35"/>
      <c r="B50" s="35"/>
      <c r="C50" s="35"/>
      <c r="D50" s="35"/>
      <c r="E50" s="35"/>
      <c r="F50" s="35"/>
      <c r="G50" s="35"/>
      <c r="H50" s="35"/>
      <c r="I50" s="35"/>
      <c r="J50" s="35"/>
      <c r="K50" s="35"/>
      <c r="L50" s="35"/>
    </row>
    <row r="51" spans="1:12">
      <c r="A51" s="35"/>
      <c r="B51" s="35"/>
      <c r="C51" s="35"/>
      <c r="D51" s="35"/>
      <c r="E51" s="35"/>
      <c r="F51" s="35"/>
      <c r="G51" s="35"/>
      <c r="H51" s="35"/>
      <c r="I51" s="35"/>
      <c r="J51" s="35"/>
      <c r="K51" s="35"/>
      <c r="L51" s="35"/>
    </row>
    <row r="52" spans="1:12">
      <c r="A52" s="35"/>
      <c r="B52" s="35"/>
      <c r="C52" s="35"/>
      <c r="D52" s="35"/>
      <c r="E52" s="35"/>
      <c r="F52" s="35"/>
      <c r="G52" s="35"/>
      <c r="H52" s="35"/>
      <c r="I52" s="35"/>
      <c r="J52" s="35"/>
      <c r="K52" s="35"/>
      <c r="L52" s="35"/>
    </row>
    <row r="53" spans="1:12">
      <c r="A53" s="35"/>
      <c r="B53" s="35"/>
      <c r="C53" s="35"/>
      <c r="D53" s="35"/>
      <c r="E53" s="35"/>
      <c r="F53" s="35"/>
      <c r="G53" s="35"/>
      <c r="H53" s="35"/>
      <c r="I53" s="35"/>
      <c r="J53" s="35"/>
      <c r="K53" s="35"/>
      <c r="L53" s="35"/>
    </row>
    <row r="54" spans="1:12">
      <c r="A54" s="35"/>
      <c r="B54" s="35"/>
      <c r="C54" s="35"/>
      <c r="D54" s="35"/>
      <c r="E54" s="35"/>
      <c r="F54" s="35"/>
      <c r="G54" s="35"/>
      <c r="H54" s="35"/>
      <c r="I54" s="35"/>
      <c r="J54" s="35"/>
      <c r="K54" s="35"/>
      <c r="L54" s="35"/>
    </row>
    <row r="55" spans="1:12">
      <c r="A55" s="35"/>
      <c r="B55" s="35"/>
      <c r="C55" s="35"/>
      <c r="D55" s="35"/>
      <c r="E55" s="35"/>
      <c r="F55" s="35"/>
      <c r="G55" s="35"/>
      <c r="H55" s="35"/>
      <c r="I55" s="35"/>
      <c r="J55" s="35"/>
      <c r="K55" s="35"/>
      <c r="L55" s="35"/>
    </row>
    <row r="56" spans="1:12">
      <c r="A56" s="35"/>
      <c r="B56" s="35"/>
      <c r="C56" s="35"/>
      <c r="D56" s="35"/>
      <c r="E56" s="35"/>
      <c r="F56" s="35"/>
      <c r="G56" s="35"/>
      <c r="H56" s="35"/>
      <c r="I56" s="35"/>
      <c r="J56" s="35"/>
      <c r="K56" s="35"/>
      <c r="L56" s="35"/>
    </row>
    <row r="57" spans="1:12">
      <c r="A57" s="35"/>
      <c r="B57" s="35"/>
      <c r="C57" s="35"/>
      <c r="D57" s="35"/>
      <c r="E57" s="35"/>
      <c r="F57" s="35"/>
      <c r="G57" s="35"/>
      <c r="H57" s="35"/>
      <c r="I57" s="35"/>
      <c r="J57" s="35"/>
      <c r="K57" s="35"/>
      <c r="L57" s="35"/>
    </row>
    <row r="58" spans="1:12">
      <c r="A58" s="35"/>
      <c r="B58" s="35"/>
      <c r="C58" s="35"/>
      <c r="D58" s="35"/>
      <c r="E58" s="35"/>
      <c r="F58" s="35"/>
      <c r="G58" s="35"/>
      <c r="H58" s="35"/>
      <c r="I58" s="35"/>
      <c r="J58" s="35"/>
      <c r="K58" s="35"/>
      <c r="L58" s="35"/>
    </row>
    <row r="59" spans="1:12">
      <c r="A59" s="35"/>
      <c r="B59" s="35"/>
      <c r="C59" s="35"/>
      <c r="D59" s="35"/>
      <c r="E59" s="35"/>
      <c r="F59" s="35"/>
      <c r="G59" s="35"/>
      <c r="H59" s="35"/>
      <c r="I59" s="35"/>
      <c r="J59" s="35"/>
      <c r="K59" s="35"/>
      <c r="L59" s="35"/>
    </row>
    <row r="60" spans="1:12">
      <c r="A60" s="35"/>
      <c r="B60" s="35"/>
      <c r="C60" s="35"/>
      <c r="D60" s="35"/>
      <c r="E60" s="35"/>
      <c r="F60" s="35"/>
      <c r="G60" s="35"/>
      <c r="H60" s="35"/>
      <c r="I60" s="35"/>
      <c r="J60" s="35"/>
      <c r="K60" s="35"/>
      <c r="L60" s="35"/>
    </row>
    <row r="61" spans="1:12">
      <c r="A61" s="35"/>
      <c r="B61" s="35"/>
      <c r="C61" s="35"/>
      <c r="D61" s="35"/>
      <c r="E61" s="35"/>
      <c r="F61" s="35"/>
      <c r="G61" s="35"/>
      <c r="H61" s="35"/>
      <c r="I61" s="35"/>
      <c r="J61" s="35"/>
      <c r="K61" s="35"/>
      <c r="L61" s="35"/>
    </row>
  </sheetData>
  <mergeCells count="3">
    <mergeCell ref="D4:L4"/>
    <mergeCell ref="D5:L5"/>
    <mergeCell ref="A25:L25"/>
  </mergeCells>
  <phoneticPr fontId="0" type="noConversion"/>
  <printOptions horizontalCentered="1"/>
  <pageMargins left="0.45" right="0.45" top="0.75" bottom="0.5" header="0.3" footer="0.3"/>
  <pageSetup scale="54" orientation="landscape" r:id="rId1"/>
  <headerFooter>
    <oddFooter>&amp;R&amp;A</oddFooter>
  </headerFooter>
</worksheet>
</file>

<file path=xl/worksheets/sheet7.xml><?xml version="1.0" encoding="utf-8"?>
<worksheet xmlns="http://schemas.openxmlformats.org/spreadsheetml/2006/main" xmlns:r="http://schemas.openxmlformats.org/officeDocument/2006/relationships">
  <sheetPr>
    <pageSetUpPr fitToPage="1"/>
  </sheetPr>
  <dimension ref="A1:BI72"/>
  <sheetViews>
    <sheetView workbookViewId="0">
      <selection activeCell="C5" sqref="C5:C6"/>
    </sheetView>
  </sheetViews>
  <sheetFormatPr defaultRowHeight="15"/>
  <cols>
    <col min="1" max="1" width="11.28515625" style="172" customWidth="1"/>
    <col min="2" max="2" width="54.85546875" style="172" customWidth="1"/>
    <col min="3" max="3" width="44.42578125" style="172" customWidth="1"/>
    <col min="4" max="5" width="34.5703125" style="172" customWidth="1"/>
    <col min="6" max="60" width="17.140625" style="172" customWidth="1"/>
    <col min="61" max="61" width="35.140625" style="172" customWidth="1"/>
  </cols>
  <sheetData>
    <row r="1" spans="1:61" ht="15.75">
      <c r="A1" s="1" t="str">
        <f ca="1">"FDIC DFAST Y14A - Basel III &amp; Dodd-Frank Schedule:"&amp;" "&amp;'Basel III Cover Sheet'!$D$12&amp;" ("&amp;'Basel III Cover Sheet'!$B$23&amp; " Scenario)"</f>
        <v>FDIC DFAST Y14A - Basel III &amp; Dodd-Frank Schedule: XYZ (Baseline Scenario)</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row>
    <row r="2" spans="1:61" ht="15.75">
      <c r="A2" s="224" t="s">
        <v>189</v>
      </c>
      <c r="B2" s="224"/>
      <c r="C2" s="224"/>
      <c r="D2" s="224"/>
      <c r="E2" s="224"/>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128"/>
      <c r="AI2" s="128"/>
      <c r="AJ2" s="128"/>
      <c r="AK2" s="128"/>
      <c r="AL2" s="128"/>
      <c r="AM2" s="128"/>
      <c r="AN2" s="128"/>
      <c r="AO2" s="128"/>
      <c r="AP2" s="128"/>
      <c r="AQ2" s="128"/>
      <c r="AR2" s="128"/>
      <c r="AS2" s="128"/>
      <c r="AT2" s="128"/>
      <c r="AU2" s="128"/>
      <c r="AV2" s="128"/>
      <c r="AW2" s="128"/>
      <c r="AX2" s="128"/>
      <c r="AY2" s="128"/>
      <c r="AZ2" s="128"/>
      <c r="BA2" s="128"/>
      <c r="BB2" s="128"/>
      <c r="BC2" s="128"/>
      <c r="BD2" s="128"/>
      <c r="BE2" s="128"/>
      <c r="BF2" s="128"/>
      <c r="BG2" s="128"/>
      <c r="BH2" s="128"/>
      <c r="BI2" s="128"/>
    </row>
    <row r="3" spans="1:61">
      <c r="A3" s="98"/>
      <c r="B3" s="98"/>
      <c r="C3" s="98"/>
      <c r="D3" s="98"/>
      <c r="E3" s="98"/>
      <c r="F3" s="190" t="s">
        <v>12</v>
      </c>
      <c r="G3" s="190"/>
      <c r="H3" s="190"/>
      <c r="I3" s="190"/>
      <c r="J3" s="190"/>
      <c r="K3" s="190"/>
      <c r="L3" s="190"/>
      <c r="M3" s="190"/>
      <c r="N3" s="190"/>
      <c r="O3" s="190"/>
      <c r="P3" s="190"/>
      <c r="Q3" s="190"/>
      <c r="R3" s="190"/>
      <c r="S3" s="190"/>
      <c r="T3" s="190"/>
      <c r="U3" s="190"/>
      <c r="V3" s="190"/>
      <c r="W3" s="190"/>
      <c r="X3" s="190"/>
      <c r="Y3" s="190"/>
      <c r="Z3" s="190"/>
      <c r="AA3" s="190"/>
      <c r="AB3" s="190"/>
      <c r="AC3" s="190"/>
      <c r="AD3" s="190"/>
      <c r="AE3" s="190"/>
      <c r="AF3" s="190"/>
      <c r="AG3" s="190"/>
      <c r="AH3" s="190"/>
      <c r="AI3" s="190"/>
      <c r="AJ3" s="190"/>
      <c r="AK3" s="190"/>
      <c r="AL3" s="190"/>
      <c r="AM3" s="190"/>
      <c r="AN3" s="190"/>
      <c r="AO3" s="190"/>
      <c r="AP3" s="190"/>
      <c r="AQ3" s="190"/>
      <c r="AR3" s="190"/>
      <c r="AS3" s="190"/>
      <c r="AT3" s="190"/>
      <c r="AU3" s="190"/>
      <c r="AV3" s="190"/>
      <c r="AW3" s="190"/>
      <c r="AX3" s="190"/>
      <c r="AY3" s="190"/>
      <c r="AZ3" s="190"/>
      <c r="BA3" s="190"/>
      <c r="BB3" s="190"/>
      <c r="BC3" s="190"/>
      <c r="BD3" s="98"/>
      <c r="BE3" s="98"/>
      <c r="BF3" s="98"/>
      <c r="BG3" s="98"/>
      <c r="BH3" s="98"/>
      <c r="BI3" s="98"/>
    </row>
    <row r="4" spans="1:61" ht="15.75">
      <c r="A4" s="129" t="s">
        <v>190</v>
      </c>
      <c r="B4" s="9" t="s">
        <v>2</v>
      </c>
      <c r="C4" s="9" t="s">
        <v>3</v>
      </c>
      <c r="D4" s="9" t="s">
        <v>4</v>
      </c>
      <c r="E4" s="130" t="s">
        <v>5</v>
      </c>
      <c r="F4" s="131" t="s">
        <v>6</v>
      </c>
      <c r="G4" s="131" t="s">
        <v>7</v>
      </c>
      <c r="H4" s="131" t="s">
        <v>8</v>
      </c>
      <c r="I4" s="131" t="s">
        <v>9</v>
      </c>
      <c r="J4" s="131" t="s">
        <v>10</v>
      </c>
      <c r="K4" s="131" t="s">
        <v>11</v>
      </c>
      <c r="L4" s="131" t="s">
        <v>191</v>
      </c>
      <c r="M4" s="132" t="s">
        <v>192</v>
      </c>
      <c r="N4" s="132" t="s">
        <v>193</v>
      </c>
      <c r="O4" s="132" t="s">
        <v>194</v>
      </c>
      <c r="P4" s="132" t="s">
        <v>195</v>
      </c>
      <c r="Q4" s="132" t="s">
        <v>196</v>
      </c>
      <c r="R4" s="132" t="s">
        <v>197</v>
      </c>
      <c r="S4" s="132" t="s">
        <v>198</v>
      </c>
      <c r="T4" s="132" t="s">
        <v>199</v>
      </c>
      <c r="U4" s="132" t="s">
        <v>200</v>
      </c>
      <c r="V4" s="132" t="s">
        <v>201</v>
      </c>
      <c r="W4" s="132" t="s">
        <v>202</v>
      </c>
      <c r="X4" s="132" t="s">
        <v>203</v>
      </c>
      <c r="Y4" s="132" t="s">
        <v>204</v>
      </c>
      <c r="Z4" s="132" t="s">
        <v>205</v>
      </c>
      <c r="AA4" s="132" t="s">
        <v>206</v>
      </c>
      <c r="AB4" s="132" t="s">
        <v>207</v>
      </c>
      <c r="AC4" s="132" t="s">
        <v>208</v>
      </c>
      <c r="AD4" s="132" t="s">
        <v>209</v>
      </c>
      <c r="AE4" s="132" t="s">
        <v>210</v>
      </c>
      <c r="AF4" s="132" t="s">
        <v>211</v>
      </c>
      <c r="AG4" s="132" t="s">
        <v>212</v>
      </c>
      <c r="AH4" s="132" t="s">
        <v>213</v>
      </c>
      <c r="AI4" s="132" t="s">
        <v>214</v>
      </c>
      <c r="AJ4" s="132" t="s">
        <v>215</v>
      </c>
      <c r="AK4" s="132" t="s">
        <v>216</v>
      </c>
      <c r="AL4" s="132" t="s">
        <v>217</v>
      </c>
      <c r="AM4" s="132" t="s">
        <v>218</v>
      </c>
      <c r="AN4" s="132" t="s">
        <v>219</v>
      </c>
      <c r="AO4" s="132" t="s">
        <v>220</v>
      </c>
      <c r="AP4" s="132" t="s">
        <v>221</v>
      </c>
      <c r="AQ4" s="132" t="s">
        <v>222</v>
      </c>
      <c r="AR4" s="132" t="s">
        <v>223</v>
      </c>
      <c r="AS4" s="132" t="s">
        <v>224</v>
      </c>
      <c r="AT4" s="132" t="s">
        <v>225</v>
      </c>
      <c r="AU4" s="132" t="s">
        <v>226</v>
      </c>
      <c r="AV4" s="132" t="s">
        <v>227</v>
      </c>
      <c r="AW4" s="132" t="s">
        <v>228</v>
      </c>
      <c r="AX4" s="132" t="s">
        <v>229</v>
      </c>
      <c r="AY4" s="132" t="s">
        <v>230</v>
      </c>
      <c r="AZ4" s="132" t="s">
        <v>275</v>
      </c>
      <c r="BA4" s="132" t="s">
        <v>276</v>
      </c>
      <c r="BB4" s="132" t="s">
        <v>277</v>
      </c>
      <c r="BC4" s="132" t="s">
        <v>278</v>
      </c>
      <c r="BD4" s="132" t="s">
        <v>279</v>
      </c>
      <c r="BE4" s="132" t="s">
        <v>286</v>
      </c>
      <c r="BF4" s="132" t="s">
        <v>287</v>
      </c>
      <c r="BG4" s="132" t="s">
        <v>288</v>
      </c>
      <c r="BH4" s="132" t="s">
        <v>289</v>
      </c>
      <c r="BI4" s="132" t="s">
        <v>290</v>
      </c>
    </row>
    <row r="5" spans="1:61">
      <c r="A5" s="225" t="s">
        <v>231</v>
      </c>
      <c r="B5" s="225" t="s">
        <v>232</v>
      </c>
      <c r="C5" s="225" t="s">
        <v>233</v>
      </c>
      <c r="D5" s="225" t="s">
        <v>234</v>
      </c>
      <c r="E5" s="226" t="s">
        <v>235</v>
      </c>
      <c r="F5" s="223" t="s">
        <v>15</v>
      </c>
      <c r="G5" s="222"/>
      <c r="H5" s="222"/>
      <c r="I5" s="222"/>
      <c r="J5" s="222"/>
      <c r="K5" s="222" t="s">
        <v>16</v>
      </c>
      <c r="L5" s="222"/>
      <c r="M5" s="222"/>
      <c r="N5" s="222"/>
      <c r="O5" s="222"/>
      <c r="P5" s="222" t="s">
        <v>280</v>
      </c>
      <c r="Q5" s="222"/>
      <c r="R5" s="222"/>
      <c r="S5" s="222"/>
      <c r="T5" s="222"/>
      <c r="U5" s="222" t="s">
        <v>281</v>
      </c>
      <c r="V5" s="222"/>
      <c r="W5" s="222"/>
      <c r="X5" s="222"/>
      <c r="Y5" s="222"/>
      <c r="Z5" s="222" t="s">
        <v>282</v>
      </c>
      <c r="AA5" s="222"/>
      <c r="AB5" s="222"/>
      <c r="AC5" s="222"/>
      <c r="AD5" s="222"/>
      <c r="AE5" s="222" t="s">
        <v>17</v>
      </c>
      <c r="AF5" s="222"/>
      <c r="AG5" s="222"/>
      <c r="AH5" s="222"/>
      <c r="AI5" s="222"/>
      <c r="AJ5" s="222" t="s">
        <v>283</v>
      </c>
      <c r="AK5" s="222"/>
      <c r="AL5" s="222"/>
      <c r="AM5" s="222"/>
      <c r="AN5" s="222"/>
      <c r="AO5" s="222" t="s">
        <v>284</v>
      </c>
      <c r="AP5" s="222"/>
      <c r="AQ5" s="222"/>
      <c r="AR5" s="222"/>
      <c r="AS5" s="222"/>
      <c r="AT5" s="222" t="s">
        <v>285</v>
      </c>
      <c r="AU5" s="222"/>
      <c r="AV5" s="222"/>
      <c r="AW5" s="222"/>
      <c r="AX5" s="222"/>
      <c r="AY5" s="222" t="s">
        <v>18</v>
      </c>
      <c r="AZ5" s="222"/>
      <c r="BA5" s="222"/>
      <c r="BB5" s="222"/>
      <c r="BC5" s="222"/>
      <c r="BD5" s="222" t="s">
        <v>236</v>
      </c>
      <c r="BE5" s="222"/>
      <c r="BF5" s="222"/>
      <c r="BG5" s="222"/>
      <c r="BH5" s="222"/>
      <c r="BI5" s="220" t="s">
        <v>237</v>
      </c>
    </row>
    <row r="6" spans="1:61" ht="30">
      <c r="A6" s="225"/>
      <c r="B6" s="225"/>
      <c r="C6" s="225"/>
      <c r="D6" s="225"/>
      <c r="E6" s="226"/>
      <c r="F6" s="133" t="s">
        <v>53</v>
      </c>
      <c r="G6" s="134" t="s">
        <v>238</v>
      </c>
      <c r="H6" s="134" t="s">
        <v>239</v>
      </c>
      <c r="I6" s="135" t="s">
        <v>240</v>
      </c>
      <c r="J6" s="136" t="s">
        <v>241</v>
      </c>
      <c r="K6" s="135" t="s">
        <v>53</v>
      </c>
      <c r="L6" s="134" t="s">
        <v>238</v>
      </c>
      <c r="M6" s="134" t="s">
        <v>239</v>
      </c>
      <c r="N6" s="135" t="s">
        <v>240</v>
      </c>
      <c r="O6" s="136" t="s">
        <v>241</v>
      </c>
      <c r="P6" s="135" t="s">
        <v>53</v>
      </c>
      <c r="Q6" s="134" t="s">
        <v>238</v>
      </c>
      <c r="R6" s="134" t="s">
        <v>239</v>
      </c>
      <c r="S6" s="135" t="s">
        <v>240</v>
      </c>
      <c r="T6" s="136" t="s">
        <v>241</v>
      </c>
      <c r="U6" s="135" t="s">
        <v>53</v>
      </c>
      <c r="V6" s="134" t="s">
        <v>238</v>
      </c>
      <c r="W6" s="134" t="s">
        <v>239</v>
      </c>
      <c r="X6" s="135" t="s">
        <v>240</v>
      </c>
      <c r="Y6" s="136" t="s">
        <v>241</v>
      </c>
      <c r="Z6" s="135" t="s">
        <v>53</v>
      </c>
      <c r="AA6" s="134" t="s">
        <v>238</v>
      </c>
      <c r="AB6" s="134" t="s">
        <v>239</v>
      </c>
      <c r="AC6" s="135" t="s">
        <v>240</v>
      </c>
      <c r="AD6" s="136" t="s">
        <v>241</v>
      </c>
      <c r="AE6" s="135" t="s">
        <v>53</v>
      </c>
      <c r="AF6" s="134" t="s">
        <v>238</v>
      </c>
      <c r="AG6" s="134" t="s">
        <v>239</v>
      </c>
      <c r="AH6" s="135" t="s">
        <v>240</v>
      </c>
      <c r="AI6" s="136" t="s">
        <v>241</v>
      </c>
      <c r="AJ6" s="135" t="s">
        <v>53</v>
      </c>
      <c r="AK6" s="134" t="s">
        <v>238</v>
      </c>
      <c r="AL6" s="134" t="s">
        <v>239</v>
      </c>
      <c r="AM6" s="135" t="s">
        <v>240</v>
      </c>
      <c r="AN6" s="136" t="s">
        <v>241</v>
      </c>
      <c r="AO6" s="135" t="s">
        <v>53</v>
      </c>
      <c r="AP6" s="134" t="s">
        <v>238</v>
      </c>
      <c r="AQ6" s="134" t="s">
        <v>239</v>
      </c>
      <c r="AR6" s="135" t="s">
        <v>240</v>
      </c>
      <c r="AS6" s="136" t="s">
        <v>241</v>
      </c>
      <c r="AT6" s="135" t="s">
        <v>53</v>
      </c>
      <c r="AU6" s="134" t="s">
        <v>238</v>
      </c>
      <c r="AV6" s="134" t="s">
        <v>239</v>
      </c>
      <c r="AW6" s="135" t="s">
        <v>240</v>
      </c>
      <c r="AX6" s="136" t="s">
        <v>241</v>
      </c>
      <c r="AY6" s="135" t="s">
        <v>53</v>
      </c>
      <c r="AZ6" s="134" t="s">
        <v>238</v>
      </c>
      <c r="BA6" s="134" t="s">
        <v>239</v>
      </c>
      <c r="BB6" s="135" t="s">
        <v>240</v>
      </c>
      <c r="BC6" s="136" t="s">
        <v>241</v>
      </c>
      <c r="BD6" s="135" t="s">
        <v>53</v>
      </c>
      <c r="BE6" s="134" t="s">
        <v>238</v>
      </c>
      <c r="BF6" s="134" t="s">
        <v>239</v>
      </c>
      <c r="BG6" s="135" t="s">
        <v>240</v>
      </c>
      <c r="BH6" s="136" t="s">
        <v>241</v>
      </c>
      <c r="BI6" s="221"/>
    </row>
    <row r="7" spans="1:61">
      <c r="A7" s="137">
        <v>1</v>
      </c>
      <c r="B7" s="138"/>
      <c r="C7" s="139"/>
      <c r="D7" s="139"/>
      <c r="E7" s="140"/>
      <c r="F7" s="141"/>
      <c r="G7" s="104"/>
      <c r="H7" s="104"/>
      <c r="I7" s="104"/>
      <c r="J7" s="142"/>
      <c r="K7" s="143"/>
      <c r="L7" s="104"/>
      <c r="M7" s="104"/>
      <c r="N7" s="104"/>
      <c r="O7" s="142"/>
      <c r="P7" s="143"/>
      <c r="Q7" s="104"/>
      <c r="R7" s="104"/>
      <c r="S7" s="104"/>
      <c r="T7" s="142"/>
      <c r="U7" s="143"/>
      <c r="V7" s="104"/>
      <c r="W7" s="104"/>
      <c r="X7" s="104"/>
      <c r="Y7" s="142"/>
      <c r="Z7" s="143"/>
      <c r="AA7" s="104"/>
      <c r="AB7" s="104"/>
      <c r="AC7" s="104"/>
      <c r="AD7" s="142"/>
      <c r="AE7" s="143"/>
      <c r="AF7" s="104"/>
      <c r="AG7" s="104"/>
      <c r="AH7" s="104"/>
      <c r="AI7" s="142"/>
      <c r="AJ7" s="143"/>
      <c r="AK7" s="104"/>
      <c r="AL7" s="104"/>
      <c r="AM7" s="104"/>
      <c r="AN7" s="142"/>
      <c r="AO7" s="143"/>
      <c r="AP7" s="104"/>
      <c r="AQ7" s="104"/>
      <c r="AR7" s="104"/>
      <c r="AS7" s="142"/>
      <c r="AT7" s="143"/>
      <c r="AU7" s="104"/>
      <c r="AV7" s="104"/>
      <c r="AW7" s="104"/>
      <c r="AX7" s="142"/>
      <c r="AY7" s="143"/>
      <c r="AZ7" s="104"/>
      <c r="BA7" s="104"/>
      <c r="BB7" s="104"/>
      <c r="BC7" s="142"/>
      <c r="BD7" s="144">
        <f t="shared" ref="BD7:BD38" si="0">SUM(F7,K7,P7,U7,Z7,AY7)</f>
        <v>0</v>
      </c>
      <c r="BE7" s="145">
        <f t="shared" ref="BE7:BE38" si="1">SUM(G7,L7,Q7,V7,AA7,AZ7)</f>
        <v>0</v>
      </c>
      <c r="BF7" s="145">
        <f t="shared" ref="BF7:BF38" si="2">SUM(H7,M7,R7,W7,AB7,BA7)</f>
        <v>0</v>
      </c>
      <c r="BG7" s="145">
        <f t="shared" ref="BG7:BG38" si="3">SUM(I7,N7,S7,X7,AC7,BB7)</f>
        <v>0</v>
      </c>
      <c r="BH7" s="146">
        <f t="shared" ref="BH7:BH38" si="4">SUM(J7,O7,T7,Y7,AD7,BC7)</f>
        <v>0</v>
      </c>
      <c r="BI7" s="147"/>
    </row>
    <row r="8" spans="1:61">
      <c r="A8" s="148">
        <v>2</v>
      </c>
      <c r="B8" s="149"/>
      <c r="C8" s="105"/>
      <c r="D8" s="105"/>
      <c r="E8" s="150"/>
      <c r="F8" s="151"/>
      <c r="G8" s="108"/>
      <c r="H8" s="108"/>
      <c r="I8" s="108"/>
      <c r="J8" s="152"/>
      <c r="K8" s="153"/>
      <c r="L8" s="108"/>
      <c r="M8" s="108"/>
      <c r="N8" s="108"/>
      <c r="O8" s="152"/>
      <c r="P8" s="153"/>
      <c r="Q8" s="108"/>
      <c r="R8" s="108"/>
      <c r="S8" s="108"/>
      <c r="T8" s="152"/>
      <c r="U8" s="153"/>
      <c r="V8" s="108"/>
      <c r="W8" s="108"/>
      <c r="X8" s="108"/>
      <c r="Y8" s="152"/>
      <c r="Z8" s="153"/>
      <c r="AA8" s="108"/>
      <c r="AB8" s="108"/>
      <c r="AC8" s="108"/>
      <c r="AD8" s="152"/>
      <c r="AE8" s="153"/>
      <c r="AF8" s="108"/>
      <c r="AG8" s="108"/>
      <c r="AH8" s="108"/>
      <c r="AI8" s="152"/>
      <c r="AJ8" s="153"/>
      <c r="AK8" s="108"/>
      <c r="AL8" s="108"/>
      <c r="AM8" s="108"/>
      <c r="AN8" s="152"/>
      <c r="AO8" s="153"/>
      <c r="AP8" s="108"/>
      <c r="AQ8" s="108"/>
      <c r="AR8" s="108"/>
      <c r="AS8" s="152"/>
      <c r="AT8" s="153"/>
      <c r="AU8" s="108"/>
      <c r="AV8" s="108"/>
      <c r="AW8" s="108"/>
      <c r="AX8" s="152"/>
      <c r="AY8" s="153"/>
      <c r="AZ8" s="108"/>
      <c r="BA8" s="108"/>
      <c r="BB8" s="108"/>
      <c r="BC8" s="152"/>
      <c r="BD8" s="154">
        <f t="shared" si="0"/>
        <v>0</v>
      </c>
      <c r="BE8" s="155">
        <f t="shared" si="1"/>
        <v>0</v>
      </c>
      <c r="BF8" s="155">
        <f t="shared" si="2"/>
        <v>0</v>
      </c>
      <c r="BG8" s="145">
        <f t="shared" si="3"/>
        <v>0</v>
      </c>
      <c r="BH8" s="156">
        <f t="shared" si="4"/>
        <v>0</v>
      </c>
      <c r="BI8" s="157"/>
    </row>
    <row r="9" spans="1:61">
      <c r="A9" s="148">
        <v>3</v>
      </c>
      <c r="B9" s="149"/>
      <c r="C9" s="105"/>
      <c r="D9" s="105"/>
      <c r="E9" s="150"/>
      <c r="F9" s="151"/>
      <c r="G9" s="108"/>
      <c r="H9" s="108"/>
      <c r="I9" s="108"/>
      <c r="J9" s="152"/>
      <c r="K9" s="153"/>
      <c r="L9" s="108"/>
      <c r="M9" s="108"/>
      <c r="N9" s="108"/>
      <c r="O9" s="152"/>
      <c r="P9" s="153"/>
      <c r="Q9" s="108"/>
      <c r="R9" s="108"/>
      <c r="S9" s="108"/>
      <c r="T9" s="152"/>
      <c r="U9" s="153"/>
      <c r="V9" s="108"/>
      <c r="W9" s="108"/>
      <c r="X9" s="108"/>
      <c r="Y9" s="152"/>
      <c r="Z9" s="153"/>
      <c r="AA9" s="108"/>
      <c r="AB9" s="108"/>
      <c r="AC9" s="108"/>
      <c r="AD9" s="152"/>
      <c r="AE9" s="153"/>
      <c r="AF9" s="108"/>
      <c r="AG9" s="108"/>
      <c r="AH9" s="108"/>
      <c r="AI9" s="152"/>
      <c r="AJ9" s="153"/>
      <c r="AK9" s="108"/>
      <c r="AL9" s="108"/>
      <c r="AM9" s="108"/>
      <c r="AN9" s="152"/>
      <c r="AO9" s="153"/>
      <c r="AP9" s="108"/>
      <c r="AQ9" s="108"/>
      <c r="AR9" s="108"/>
      <c r="AS9" s="152"/>
      <c r="AT9" s="153"/>
      <c r="AU9" s="108"/>
      <c r="AV9" s="108"/>
      <c r="AW9" s="108"/>
      <c r="AX9" s="152"/>
      <c r="AY9" s="153"/>
      <c r="AZ9" s="108"/>
      <c r="BA9" s="108"/>
      <c r="BB9" s="108"/>
      <c r="BC9" s="152"/>
      <c r="BD9" s="154">
        <f t="shared" si="0"/>
        <v>0</v>
      </c>
      <c r="BE9" s="155">
        <f t="shared" si="1"/>
        <v>0</v>
      </c>
      <c r="BF9" s="155">
        <f t="shared" si="2"/>
        <v>0</v>
      </c>
      <c r="BG9" s="145">
        <f t="shared" si="3"/>
        <v>0</v>
      </c>
      <c r="BH9" s="156">
        <f t="shared" si="4"/>
        <v>0</v>
      </c>
      <c r="BI9" s="157"/>
    </row>
    <row r="10" spans="1:61">
      <c r="A10" s="148">
        <v>4</v>
      </c>
      <c r="B10" s="149"/>
      <c r="C10" s="105"/>
      <c r="D10" s="105"/>
      <c r="E10" s="150"/>
      <c r="F10" s="151"/>
      <c r="G10" s="108"/>
      <c r="H10" s="108"/>
      <c r="I10" s="108"/>
      <c r="J10" s="152"/>
      <c r="K10" s="153"/>
      <c r="L10" s="108"/>
      <c r="M10" s="108"/>
      <c r="N10" s="108"/>
      <c r="O10" s="152"/>
      <c r="P10" s="153"/>
      <c r="Q10" s="108"/>
      <c r="R10" s="108"/>
      <c r="S10" s="108"/>
      <c r="T10" s="152"/>
      <c r="U10" s="153"/>
      <c r="V10" s="108"/>
      <c r="W10" s="108"/>
      <c r="X10" s="108"/>
      <c r="Y10" s="152"/>
      <c r="Z10" s="153"/>
      <c r="AA10" s="108"/>
      <c r="AB10" s="108"/>
      <c r="AC10" s="108"/>
      <c r="AD10" s="152"/>
      <c r="AE10" s="153"/>
      <c r="AF10" s="108"/>
      <c r="AG10" s="108"/>
      <c r="AH10" s="108"/>
      <c r="AI10" s="152"/>
      <c r="AJ10" s="153"/>
      <c r="AK10" s="108"/>
      <c r="AL10" s="108"/>
      <c r="AM10" s="108"/>
      <c r="AN10" s="152"/>
      <c r="AO10" s="153"/>
      <c r="AP10" s="108"/>
      <c r="AQ10" s="108"/>
      <c r="AR10" s="108"/>
      <c r="AS10" s="152"/>
      <c r="AT10" s="153"/>
      <c r="AU10" s="108"/>
      <c r="AV10" s="108"/>
      <c r="AW10" s="108"/>
      <c r="AX10" s="152"/>
      <c r="AY10" s="153"/>
      <c r="AZ10" s="108"/>
      <c r="BA10" s="108"/>
      <c r="BB10" s="108"/>
      <c r="BC10" s="152"/>
      <c r="BD10" s="154">
        <f t="shared" si="0"/>
        <v>0</v>
      </c>
      <c r="BE10" s="155">
        <f t="shared" si="1"/>
        <v>0</v>
      </c>
      <c r="BF10" s="155">
        <f t="shared" si="2"/>
        <v>0</v>
      </c>
      <c r="BG10" s="145">
        <f t="shared" si="3"/>
        <v>0</v>
      </c>
      <c r="BH10" s="156">
        <f t="shared" si="4"/>
        <v>0</v>
      </c>
      <c r="BI10" s="157"/>
    </row>
    <row r="11" spans="1:61">
      <c r="A11" s="148">
        <v>5</v>
      </c>
      <c r="B11" s="149"/>
      <c r="C11" s="105"/>
      <c r="D11" s="105"/>
      <c r="E11" s="150"/>
      <c r="F11" s="151"/>
      <c r="G11" s="108"/>
      <c r="H11" s="108"/>
      <c r="I11" s="108"/>
      <c r="J11" s="152"/>
      <c r="K11" s="153"/>
      <c r="L11" s="108"/>
      <c r="M11" s="108"/>
      <c r="N11" s="108"/>
      <c r="O11" s="152"/>
      <c r="P11" s="153"/>
      <c r="Q11" s="108"/>
      <c r="R11" s="108"/>
      <c r="S11" s="108"/>
      <c r="T11" s="152"/>
      <c r="U11" s="153"/>
      <c r="V11" s="108"/>
      <c r="W11" s="108"/>
      <c r="X11" s="108"/>
      <c r="Y11" s="152"/>
      <c r="Z11" s="153"/>
      <c r="AA11" s="108"/>
      <c r="AB11" s="108"/>
      <c r="AC11" s="108"/>
      <c r="AD11" s="152"/>
      <c r="AE11" s="153"/>
      <c r="AF11" s="108"/>
      <c r="AG11" s="108"/>
      <c r="AH11" s="108"/>
      <c r="AI11" s="152"/>
      <c r="AJ11" s="153"/>
      <c r="AK11" s="108"/>
      <c r="AL11" s="108"/>
      <c r="AM11" s="108"/>
      <c r="AN11" s="152"/>
      <c r="AO11" s="153"/>
      <c r="AP11" s="108"/>
      <c r="AQ11" s="108"/>
      <c r="AR11" s="108"/>
      <c r="AS11" s="152"/>
      <c r="AT11" s="153"/>
      <c r="AU11" s="108"/>
      <c r="AV11" s="108"/>
      <c r="AW11" s="108"/>
      <c r="AX11" s="152"/>
      <c r="AY11" s="153"/>
      <c r="AZ11" s="108"/>
      <c r="BA11" s="108"/>
      <c r="BB11" s="108"/>
      <c r="BC11" s="152"/>
      <c r="BD11" s="154">
        <f t="shared" si="0"/>
        <v>0</v>
      </c>
      <c r="BE11" s="155">
        <f t="shared" si="1"/>
        <v>0</v>
      </c>
      <c r="BF11" s="155">
        <f t="shared" si="2"/>
        <v>0</v>
      </c>
      <c r="BG11" s="145">
        <f t="shared" si="3"/>
        <v>0</v>
      </c>
      <c r="BH11" s="156">
        <f t="shared" si="4"/>
        <v>0</v>
      </c>
      <c r="BI11" s="157"/>
    </row>
    <row r="12" spans="1:61">
      <c r="A12" s="148">
        <v>6</v>
      </c>
      <c r="B12" s="149"/>
      <c r="C12" s="105"/>
      <c r="D12" s="105"/>
      <c r="E12" s="150"/>
      <c r="F12" s="151"/>
      <c r="G12" s="108"/>
      <c r="H12" s="108"/>
      <c r="I12" s="108"/>
      <c r="J12" s="152"/>
      <c r="K12" s="153"/>
      <c r="L12" s="108"/>
      <c r="M12" s="108"/>
      <c r="N12" s="108"/>
      <c r="O12" s="152"/>
      <c r="P12" s="153"/>
      <c r="Q12" s="108"/>
      <c r="R12" s="108"/>
      <c r="S12" s="108"/>
      <c r="T12" s="152"/>
      <c r="U12" s="153"/>
      <c r="V12" s="108"/>
      <c r="W12" s="108"/>
      <c r="X12" s="108"/>
      <c r="Y12" s="152"/>
      <c r="Z12" s="153"/>
      <c r="AA12" s="108"/>
      <c r="AB12" s="108"/>
      <c r="AC12" s="108"/>
      <c r="AD12" s="152"/>
      <c r="AE12" s="153"/>
      <c r="AF12" s="108"/>
      <c r="AG12" s="108"/>
      <c r="AH12" s="108"/>
      <c r="AI12" s="152"/>
      <c r="AJ12" s="153"/>
      <c r="AK12" s="108"/>
      <c r="AL12" s="108"/>
      <c r="AM12" s="108"/>
      <c r="AN12" s="152"/>
      <c r="AO12" s="153"/>
      <c r="AP12" s="108"/>
      <c r="AQ12" s="108"/>
      <c r="AR12" s="108"/>
      <c r="AS12" s="152"/>
      <c r="AT12" s="153"/>
      <c r="AU12" s="108"/>
      <c r="AV12" s="108"/>
      <c r="AW12" s="108"/>
      <c r="AX12" s="152"/>
      <c r="AY12" s="153"/>
      <c r="AZ12" s="108"/>
      <c r="BA12" s="108"/>
      <c r="BB12" s="108"/>
      <c r="BC12" s="152"/>
      <c r="BD12" s="154">
        <f t="shared" si="0"/>
        <v>0</v>
      </c>
      <c r="BE12" s="155">
        <f t="shared" si="1"/>
        <v>0</v>
      </c>
      <c r="BF12" s="155">
        <f t="shared" si="2"/>
        <v>0</v>
      </c>
      <c r="BG12" s="145">
        <f t="shared" si="3"/>
        <v>0</v>
      </c>
      <c r="BH12" s="156">
        <f t="shared" si="4"/>
        <v>0</v>
      </c>
      <c r="BI12" s="157"/>
    </row>
    <row r="13" spans="1:61">
      <c r="A13" s="148">
        <v>7</v>
      </c>
      <c r="B13" s="149"/>
      <c r="C13" s="105"/>
      <c r="D13" s="105"/>
      <c r="E13" s="150"/>
      <c r="F13" s="151"/>
      <c r="G13" s="108"/>
      <c r="H13" s="108"/>
      <c r="I13" s="108"/>
      <c r="J13" s="152"/>
      <c r="K13" s="153"/>
      <c r="L13" s="108"/>
      <c r="M13" s="108"/>
      <c r="N13" s="108"/>
      <c r="O13" s="152"/>
      <c r="P13" s="153"/>
      <c r="Q13" s="108"/>
      <c r="R13" s="108"/>
      <c r="S13" s="108"/>
      <c r="T13" s="152"/>
      <c r="U13" s="153"/>
      <c r="V13" s="108"/>
      <c r="W13" s="108"/>
      <c r="X13" s="108"/>
      <c r="Y13" s="152"/>
      <c r="Z13" s="153"/>
      <c r="AA13" s="108"/>
      <c r="AB13" s="108"/>
      <c r="AC13" s="108"/>
      <c r="AD13" s="152"/>
      <c r="AE13" s="153"/>
      <c r="AF13" s="108"/>
      <c r="AG13" s="108"/>
      <c r="AH13" s="108"/>
      <c r="AI13" s="152"/>
      <c r="AJ13" s="153"/>
      <c r="AK13" s="108"/>
      <c r="AL13" s="108"/>
      <c r="AM13" s="108"/>
      <c r="AN13" s="152"/>
      <c r="AO13" s="153"/>
      <c r="AP13" s="108"/>
      <c r="AQ13" s="108"/>
      <c r="AR13" s="108"/>
      <c r="AS13" s="152"/>
      <c r="AT13" s="153"/>
      <c r="AU13" s="108"/>
      <c r="AV13" s="108"/>
      <c r="AW13" s="108"/>
      <c r="AX13" s="152"/>
      <c r="AY13" s="153"/>
      <c r="AZ13" s="108"/>
      <c r="BA13" s="108"/>
      <c r="BB13" s="108"/>
      <c r="BC13" s="152"/>
      <c r="BD13" s="154">
        <f t="shared" si="0"/>
        <v>0</v>
      </c>
      <c r="BE13" s="155">
        <f t="shared" si="1"/>
        <v>0</v>
      </c>
      <c r="BF13" s="155">
        <f t="shared" si="2"/>
        <v>0</v>
      </c>
      <c r="BG13" s="145">
        <f t="shared" si="3"/>
        <v>0</v>
      </c>
      <c r="BH13" s="156">
        <f t="shared" si="4"/>
        <v>0</v>
      </c>
      <c r="BI13" s="157"/>
    </row>
    <row r="14" spans="1:61">
      <c r="A14" s="148">
        <v>8</v>
      </c>
      <c r="B14" s="149"/>
      <c r="C14" s="105"/>
      <c r="D14" s="105"/>
      <c r="E14" s="150"/>
      <c r="F14" s="151"/>
      <c r="G14" s="108"/>
      <c r="H14" s="108"/>
      <c r="I14" s="108"/>
      <c r="J14" s="152"/>
      <c r="K14" s="153"/>
      <c r="L14" s="108"/>
      <c r="M14" s="108"/>
      <c r="N14" s="108"/>
      <c r="O14" s="152"/>
      <c r="P14" s="153"/>
      <c r="Q14" s="108"/>
      <c r="R14" s="108"/>
      <c r="S14" s="108"/>
      <c r="T14" s="152"/>
      <c r="U14" s="153"/>
      <c r="V14" s="108"/>
      <c r="W14" s="108"/>
      <c r="X14" s="108"/>
      <c r="Y14" s="152"/>
      <c r="Z14" s="153"/>
      <c r="AA14" s="108"/>
      <c r="AB14" s="108"/>
      <c r="AC14" s="108"/>
      <c r="AD14" s="152"/>
      <c r="AE14" s="153"/>
      <c r="AF14" s="108"/>
      <c r="AG14" s="108"/>
      <c r="AH14" s="108"/>
      <c r="AI14" s="152"/>
      <c r="AJ14" s="153"/>
      <c r="AK14" s="108"/>
      <c r="AL14" s="108"/>
      <c r="AM14" s="108"/>
      <c r="AN14" s="152"/>
      <c r="AO14" s="153"/>
      <c r="AP14" s="108"/>
      <c r="AQ14" s="108"/>
      <c r="AR14" s="108"/>
      <c r="AS14" s="152"/>
      <c r="AT14" s="153"/>
      <c r="AU14" s="108"/>
      <c r="AV14" s="108"/>
      <c r="AW14" s="108"/>
      <c r="AX14" s="152"/>
      <c r="AY14" s="153"/>
      <c r="AZ14" s="108"/>
      <c r="BA14" s="108"/>
      <c r="BB14" s="108"/>
      <c r="BC14" s="152"/>
      <c r="BD14" s="154">
        <f t="shared" si="0"/>
        <v>0</v>
      </c>
      <c r="BE14" s="155">
        <f t="shared" si="1"/>
        <v>0</v>
      </c>
      <c r="BF14" s="155">
        <f t="shared" si="2"/>
        <v>0</v>
      </c>
      <c r="BG14" s="145">
        <f t="shared" si="3"/>
        <v>0</v>
      </c>
      <c r="BH14" s="156">
        <f t="shared" si="4"/>
        <v>0</v>
      </c>
      <c r="BI14" s="157"/>
    </row>
    <row r="15" spans="1:61">
      <c r="A15" s="148">
        <v>9</v>
      </c>
      <c r="B15" s="149"/>
      <c r="C15" s="105"/>
      <c r="D15" s="105"/>
      <c r="E15" s="150"/>
      <c r="F15" s="151"/>
      <c r="G15" s="108"/>
      <c r="H15" s="108"/>
      <c r="I15" s="108"/>
      <c r="J15" s="152"/>
      <c r="K15" s="153"/>
      <c r="L15" s="108"/>
      <c r="M15" s="108"/>
      <c r="N15" s="108"/>
      <c r="O15" s="152"/>
      <c r="P15" s="153"/>
      <c r="Q15" s="108"/>
      <c r="R15" s="108"/>
      <c r="S15" s="108"/>
      <c r="T15" s="152"/>
      <c r="U15" s="153"/>
      <c r="V15" s="108"/>
      <c r="W15" s="108"/>
      <c r="X15" s="108"/>
      <c r="Y15" s="152"/>
      <c r="Z15" s="153"/>
      <c r="AA15" s="108"/>
      <c r="AB15" s="108"/>
      <c r="AC15" s="108"/>
      <c r="AD15" s="152"/>
      <c r="AE15" s="153"/>
      <c r="AF15" s="108"/>
      <c r="AG15" s="108"/>
      <c r="AH15" s="108"/>
      <c r="AI15" s="152"/>
      <c r="AJ15" s="153"/>
      <c r="AK15" s="108"/>
      <c r="AL15" s="108"/>
      <c r="AM15" s="108"/>
      <c r="AN15" s="152"/>
      <c r="AO15" s="153"/>
      <c r="AP15" s="108"/>
      <c r="AQ15" s="108"/>
      <c r="AR15" s="108"/>
      <c r="AS15" s="152"/>
      <c r="AT15" s="153"/>
      <c r="AU15" s="108"/>
      <c r="AV15" s="108"/>
      <c r="AW15" s="108"/>
      <c r="AX15" s="152"/>
      <c r="AY15" s="153"/>
      <c r="AZ15" s="108"/>
      <c r="BA15" s="108"/>
      <c r="BB15" s="108"/>
      <c r="BC15" s="152"/>
      <c r="BD15" s="154">
        <f t="shared" si="0"/>
        <v>0</v>
      </c>
      <c r="BE15" s="155">
        <f t="shared" si="1"/>
        <v>0</v>
      </c>
      <c r="BF15" s="155">
        <f t="shared" si="2"/>
        <v>0</v>
      </c>
      <c r="BG15" s="145">
        <f t="shared" si="3"/>
        <v>0</v>
      </c>
      <c r="BH15" s="156">
        <f t="shared" si="4"/>
        <v>0</v>
      </c>
      <c r="BI15" s="157"/>
    </row>
    <row r="16" spans="1:61">
      <c r="A16" s="148">
        <v>10</v>
      </c>
      <c r="B16" s="149"/>
      <c r="C16" s="105"/>
      <c r="D16" s="105"/>
      <c r="E16" s="150"/>
      <c r="F16" s="151"/>
      <c r="G16" s="108"/>
      <c r="H16" s="108"/>
      <c r="I16" s="108"/>
      <c r="J16" s="152"/>
      <c r="K16" s="153"/>
      <c r="L16" s="108"/>
      <c r="M16" s="108"/>
      <c r="N16" s="108"/>
      <c r="O16" s="152"/>
      <c r="P16" s="153"/>
      <c r="Q16" s="108"/>
      <c r="R16" s="108"/>
      <c r="S16" s="108"/>
      <c r="T16" s="152"/>
      <c r="U16" s="153"/>
      <c r="V16" s="108"/>
      <c r="W16" s="108"/>
      <c r="X16" s="108"/>
      <c r="Y16" s="152"/>
      <c r="Z16" s="153"/>
      <c r="AA16" s="108"/>
      <c r="AB16" s="108"/>
      <c r="AC16" s="108"/>
      <c r="AD16" s="152"/>
      <c r="AE16" s="153"/>
      <c r="AF16" s="108"/>
      <c r="AG16" s="108"/>
      <c r="AH16" s="108"/>
      <c r="AI16" s="152"/>
      <c r="AJ16" s="153"/>
      <c r="AK16" s="108"/>
      <c r="AL16" s="108"/>
      <c r="AM16" s="108"/>
      <c r="AN16" s="152"/>
      <c r="AO16" s="153"/>
      <c r="AP16" s="108"/>
      <c r="AQ16" s="108"/>
      <c r="AR16" s="108"/>
      <c r="AS16" s="152"/>
      <c r="AT16" s="153"/>
      <c r="AU16" s="108"/>
      <c r="AV16" s="108"/>
      <c r="AW16" s="108"/>
      <c r="AX16" s="152"/>
      <c r="AY16" s="153"/>
      <c r="AZ16" s="108"/>
      <c r="BA16" s="108"/>
      <c r="BB16" s="108"/>
      <c r="BC16" s="152"/>
      <c r="BD16" s="154">
        <f t="shared" si="0"/>
        <v>0</v>
      </c>
      <c r="BE16" s="155">
        <f t="shared" si="1"/>
        <v>0</v>
      </c>
      <c r="BF16" s="155">
        <f t="shared" si="2"/>
        <v>0</v>
      </c>
      <c r="BG16" s="145">
        <f t="shared" si="3"/>
        <v>0</v>
      </c>
      <c r="BH16" s="156">
        <f t="shared" si="4"/>
        <v>0</v>
      </c>
      <c r="BI16" s="157"/>
    </row>
    <row r="17" spans="1:61">
      <c r="A17" s="148">
        <v>11</v>
      </c>
      <c r="B17" s="158"/>
      <c r="C17" s="105"/>
      <c r="D17" s="105"/>
      <c r="E17" s="150"/>
      <c r="F17" s="151"/>
      <c r="G17" s="108"/>
      <c r="H17" s="108"/>
      <c r="I17" s="108"/>
      <c r="J17" s="152"/>
      <c r="K17" s="153"/>
      <c r="L17" s="108"/>
      <c r="M17" s="108"/>
      <c r="N17" s="108"/>
      <c r="O17" s="152"/>
      <c r="P17" s="153"/>
      <c r="Q17" s="108"/>
      <c r="R17" s="108"/>
      <c r="S17" s="108"/>
      <c r="T17" s="152"/>
      <c r="U17" s="153"/>
      <c r="V17" s="108"/>
      <c r="W17" s="108"/>
      <c r="X17" s="108"/>
      <c r="Y17" s="152"/>
      <c r="Z17" s="153"/>
      <c r="AA17" s="108"/>
      <c r="AB17" s="108"/>
      <c r="AC17" s="108"/>
      <c r="AD17" s="152"/>
      <c r="AE17" s="153"/>
      <c r="AF17" s="108"/>
      <c r="AG17" s="108"/>
      <c r="AH17" s="108"/>
      <c r="AI17" s="152"/>
      <c r="AJ17" s="153"/>
      <c r="AK17" s="108"/>
      <c r="AL17" s="108"/>
      <c r="AM17" s="108"/>
      <c r="AN17" s="152"/>
      <c r="AO17" s="153"/>
      <c r="AP17" s="108"/>
      <c r="AQ17" s="108"/>
      <c r="AR17" s="108"/>
      <c r="AS17" s="152"/>
      <c r="AT17" s="153"/>
      <c r="AU17" s="108"/>
      <c r="AV17" s="108"/>
      <c r="AW17" s="108"/>
      <c r="AX17" s="152"/>
      <c r="AY17" s="153"/>
      <c r="AZ17" s="108"/>
      <c r="BA17" s="108"/>
      <c r="BB17" s="108"/>
      <c r="BC17" s="152"/>
      <c r="BD17" s="154">
        <f t="shared" si="0"/>
        <v>0</v>
      </c>
      <c r="BE17" s="155">
        <f t="shared" si="1"/>
        <v>0</v>
      </c>
      <c r="BF17" s="155">
        <f t="shared" si="2"/>
        <v>0</v>
      </c>
      <c r="BG17" s="145">
        <f t="shared" si="3"/>
        <v>0</v>
      </c>
      <c r="BH17" s="156">
        <f t="shared" si="4"/>
        <v>0</v>
      </c>
      <c r="BI17" s="157"/>
    </row>
    <row r="18" spans="1:61">
      <c r="A18" s="148">
        <v>12</v>
      </c>
      <c r="B18" s="158"/>
      <c r="C18" s="105"/>
      <c r="D18" s="105"/>
      <c r="E18" s="150"/>
      <c r="F18" s="151"/>
      <c r="G18" s="108"/>
      <c r="H18" s="108"/>
      <c r="I18" s="108"/>
      <c r="J18" s="152"/>
      <c r="K18" s="153"/>
      <c r="L18" s="108"/>
      <c r="M18" s="108"/>
      <c r="N18" s="108"/>
      <c r="O18" s="152"/>
      <c r="P18" s="153"/>
      <c r="Q18" s="108"/>
      <c r="R18" s="108"/>
      <c r="S18" s="108"/>
      <c r="T18" s="152"/>
      <c r="U18" s="153"/>
      <c r="V18" s="108"/>
      <c r="W18" s="108"/>
      <c r="X18" s="108"/>
      <c r="Y18" s="152"/>
      <c r="Z18" s="153"/>
      <c r="AA18" s="108"/>
      <c r="AB18" s="108"/>
      <c r="AC18" s="108"/>
      <c r="AD18" s="152"/>
      <c r="AE18" s="153"/>
      <c r="AF18" s="108"/>
      <c r="AG18" s="108"/>
      <c r="AH18" s="108"/>
      <c r="AI18" s="152"/>
      <c r="AJ18" s="153"/>
      <c r="AK18" s="108"/>
      <c r="AL18" s="108"/>
      <c r="AM18" s="108"/>
      <c r="AN18" s="152"/>
      <c r="AO18" s="153"/>
      <c r="AP18" s="108"/>
      <c r="AQ18" s="108"/>
      <c r="AR18" s="108"/>
      <c r="AS18" s="152"/>
      <c r="AT18" s="153"/>
      <c r="AU18" s="108"/>
      <c r="AV18" s="108"/>
      <c r="AW18" s="108"/>
      <c r="AX18" s="152"/>
      <c r="AY18" s="153"/>
      <c r="AZ18" s="108"/>
      <c r="BA18" s="108"/>
      <c r="BB18" s="108"/>
      <c r="BC18" s="152"/>
      <c r="BD18" s="154">
        <f t="shared" si="0"/>
        <v>0</v>
      </c>
      <c r="BE18" s="155">
        <f t="shared" si="1"/>
        <v>0</v>
      </c>
      <c r="BF18" s="155">
        <f t="shared" si="2"/>
        <v>0</v>
      </c>
      <c r="BG18" s="145">
        <f t="shared" si="3"/>
        <v>0</v>
      </c>
      <c r="BH18" s="156">
        <f t="shared" si="4"/>
        <v>0</v>
      </c>
      <c r="BI18" s="157"/>
    </row>
    <row r="19" spans="1:61">
      <c r="A19" s="148">
        <v>13</v>
      </c>
      <c r="B19" s="158"/>
      <c r="C19" s="105"/>
      <c r="D19" s="105"/>
      <c r="E19" s="150"/>
      <c r="F19" s="151"/>
      <c r="G19" s="108"/>
      <c r="H19" s="108"/>
      <c r="I19" s="108"/>
      <c r="J19" s="152"/>
      <c r="K19" s="153"/>
      <c r="L19" s="108"/>
      <c r="M19" s="108"/>
      <c r="N19" s="108"/>
      <c r="O19" s="152"/>
      <c r="P19" s="153"/>
      <c r="Q19" s="108"/>
      <c r="R19" s="108"/>
      <c r="S19" s="108"/>
      <c r="T19" s="152"/>
      <c r="U19" s="153"/>
      <c r="V19" s="108"/>
      <c r="W19" s="108"/>
      <c r="X19" s="108"/>
      <c r="Y19" s="152"/>
      <c r="Z19" s="153"/>
      <c r="AA19" s="108"/>
      <c r="AB19" s="108"/>
      <c r="AC19" s="108"/>
      <c r="AD19" s="152"/>
      <c r="AE19" s="153"/>
      <c r="AF19" s="108"/>
      <c r="AG19" s="108"/>
      <c r="AH19" s="108"/>
      <c r="AI19" s="152"/>
      <c r="AJ19" s="153"/>
      <c r="AK19" s="108"/>
      <c r="AL19" s="108"/>
      <c r="AM19" s="108"/>
      <c r="AN19" s="152"/>
      <c r="AO19" s="153"/>
      <c r="AP19" s="108"/>
      <c r="AQ19" s="108"/>
      <c r="AR19" s="108"/>
      <c r="AS19" s="152"/>
      <c r="AT19" s="153"/>
      <c r="AU19" s="108"/>
      <c r="AV19" s="108"/>
      <c r="AW19" s="108"/>
      <c r="AX19" s="152"/>
      <c r="AY19" s="153"/>
      <c r="AZ19" s="108"/>
      <c r="BA19" s="108"/>
      <c r="BB19" s="108"/>
      <c r="BC19" s="152"/>
      <c r="BD19" s="154">
        <f t="shared" si="0"/>
        <v>0</v>
      </c>
      <c r="BE19" s="155">
        <f t="shared" si="1"/>
        <v>0</v>
      </c>
      <c r="BF19" s="155">
        <f t="shared" si="2"/>
        <v>0</v>
      </c>
      <c r="BG19" s="145">
        <f t="shared" si="3"/>
        <v>0</v>
      </c>
      <c r="BH19" s="156">
        <f t="shared" si="4"/>
        <v>0</v>
      </c>
      <c r="BI19" s="157"/>
    </row>
    <row r="20" spans="1:61">
      <c r="A20" s="148">
        <v>14</v>
      </c>
      <c r="B20" s="158"/>
      <c r="C20" s="105"/>
      <c r="D20" s="105"/>
      <c r="E20" s="150"/>
      <c r="F20" s="151"/>
      <c r="G20" s="108"/>
      <c r="H20" s="108"/>
      <c r="I20" s="108"/>
      <c r="J20" s="152"/>
      <c r="K20" s="153"/>
      <c r="L20" s="108"/>
      <c r="M20" s="108"/>
      <c r="N20" s="108"/>
      <c r="O20" s="152"/>
      <c r="P20" s="153"/>
      <c r="Q20" s="108"/>
      <c r="R20" s="108"/>
      <c r="S20" s="108"/>
      <c r="T20" s="152"/>
      <c r="U20" s="153"/>
      <c r="V20" s="108"/>
      <c r="W20" s="108"/>
      <c r="X20" s="108"/>
      <c r="Y20" s="152"/>
      <c r="Z20" s="153"/>
      <c r="AA20" s="108"/>
      <c r="AB20" s="108"/>
      <c r="AC20" s="108"/>
      <c r="AD20" s="152"/>
      <c r="AE20" s="153"/>
      <c r="AF20" s="108"/>
      <c r="AG20" s="108"/>
      <c r="AH20" s="108"/>
      <c r="AI20" s="152"/>
      <c r="AJ20" s="153"/>
      <c r="AK20" s="108"/>
      <c r="AL20" s="108"/>
      <c r="AM20" s="108"/>
      <c r="AN20" s="152"/>
      <c r="AO20" s="153"/>
      <c r="AP20" s="108"/>
      <c r="AQ20" s="108"/>
      <c r="AR20" s="108"/>
      <c r="AS20" s="152"/>
      <c r="AT20" s="153"/>
      <c r="AU20" s="108"/>
      <c r="AV20" s="108"/>
      <c r="AW20" s="108"/>
      <c r="AX20" s="152"/>
      <c r="AY20" s="153"/>
      <c r="AZ20" s="108"/>
      <c r="BA20" s="108"/>
      <c r="BB20" s="108"/>
      <c r="BC20" s="152"/>
      <c r="BD20" s="154">
        <f t="shared" si="0"/>
        <v>0</v>
      </c>
      <c r="BE20" s="155">
        <f t="shared" si="1"/>
        <v>0</v>
      </c>
      <c r="BF20" s="155">
        <f t="shared" si="2"/>
        <v>0</v>
      </c>
      <c r="BG20" s="145">
        <f t="shared" si="3"/>
        <v>0</v>
      </c>
      <c r="BH20" s="156">
        <f t="shared" si="4"/>
        <v>0</v>
      </c>
      <c r="BI20" s="157"/>
    </row>
    <row r="21" spans="1:61">
      <c r="A21" s="148">
        <v>15</v>
      </c>
      <c r="B21" s="158"/>
      <c r="C21" s="105"/>
      <c r="D21" s="105"/>
      <c r="E21" s="150"/>
      <c r="F21" s="151"/>
      <c r="G21" s="108"/>
      <c r="H21" s="108"/>
      <c r="I21" s="108"/>
      <c r="J21" s="152"/>
      <c r="K21" s="153"/>
      <c r="L21" s="108"/>
      <c r="M21" s="108"/>
      <c r="N21" s="108"/>
      <c r="O21" s="152"/>
      <c r="P21" s="153"/>
      <c r="Q21" s="108"/>
      <c r="R21" s="108"/>
      <c r="S21" s="108"/>
      <c r="T21" s="152"/>
      <c r="U21" s="153"/>
      <c r="V21" s="108"/>
      <c r="W21" s="108"/>
      <c r="X21" s="108"/>
      <c r="Y21" s="152"/>
      <c r="Z21" s="153"/>
      <c r="AA21" s="108"/>
      <c r="AB21" s="108"/>
      <c r="AC21" s="108"/>
      <c r="AD21" s="152"/>
      <c r="AE21" s="153"/>
      <c r="AF21" s="108"/>
      <c r="AG21" s="108"/>
      <c r="AH21" s="108"/>
      <c r="AI21" s="152"/>
      <c r="AJ21" s="153"/>
      <c r="AK21" s="108"/>
      <c r="AL21" s="108"/>
      <c r="AM21" s="108"/>
      <c r="AN21" s="152"/>
      <c r="AO21" s="153"/>
      <c r="AP21" s="108"/>
      <c r="AQ21" s="108"/>
      <c r="AR21" s="108"/>
      <c r="AS21" s="152"/>
      <c r="AT21" s="153"/>
      <c r="AU21" s="108"/>
      <c r="AV21" s="108"/>
      <c r="AW21" s="108"/>
      <c r="AX21" s="152"/>
      <c r="AY21" s="153"/>
      <c r="AZ21" s="108"/>
      <c r="BA21" s="108"/>
      <c r="BB21" s="108"/>
      <c r="BC21" s="152"/>
      <c r="BD21" s="154">
        <f t="shared" si="0"/>
        <v>0</v>
      </c>
      <c r="BE21" s="155">
        <f t="shared" si="1"/>
        <v>0</v>
      </c>
      <c r="BF21" s="155">
        <f t="shared" si="2"/>
        <v>0</v>
      </c>
      <c r="BG21" s="145">
        <f t="shared" si="3"/>
        <v>0</v>
      </c>
      <c r="BH21" s="156">
        <f t="shared" si="4"/>
        <v>0</v>
      </c>
      <c r="BI21" s="157"/>
    </row>
    <row r="22" spans="1:61">
      <c r="A22" s="148">
        <v>16</v>
      </c>
      <c r="B22" s="158"/>
      <c r="C22" s="105"/>
      <c r="D22" s="105"/>
      <c r="E22" s="150"/>
      <c r="F22" s="151"/>
      <c r="G22" s="108"/>
      <c r="H22" s="108"/>
      <c r="I22" s="108"/>
      <c r="J22" s="152"/>
      <c r="K22" s="153"/>
      <c r="L22" s="108"/>
      <c r="M22" s="108"/>
      <c r="N22" s="108"/>
      <c r="O22" s="152"/>
      <c r="P22" s="153"/>
      <c r="Q22" s="108"/>
      <c r="R22" s="108"/>
      <c r="S22" s="108"/>
      <c r="T22" s="152"/>
      <c r="U22" s="153"/>
      <c r="V22" s="108"/>
      <c r="W22" s="108"/>
      <c r="X22" s="108"/>
      <c r="Y22" s="152"/>
      <c r="Z22" s="153"/>
      <c r="AA22" s="108"/>
      <c r="AB22" s="108"/>
      <c r="AC22" s="108"/>
      <c r="AD22" s="152"/>
      <c r="AE22" s="153"/>
      <c r="AF22" s="108"/>
      <c r="AG22" s="108"/>
      <c r="AH22" s="108"/>
      <c r="AI22" s="152"/>
      <c r="AJ22" s="153"/>
      <c r="AK22" s="108"/>
      <c r="AL22" s="108"/>
      <c r="AM22" s="108"/>
      <c r="AN22" s="152"/>
      <c r="AO22" s="153"/>
      <c r="AP22" s="108"/>
      <c r="AQ22" s="108"/>
      <c r="AR22" s="108"/>
      <c r="AS22" s="152"/>
      <c r="AT22" s="153"/>
      <c r="AU22" s="108"/>
      <c r="AV22" s="108"/>
      <c r="AW22" s="108"/>
      <c r="AX22" s="152"/>
      <c r="AY22" s="153"/>
      <c r="AZ22" s="108"/>
      <c r="BA22" s="108"/>
      <c r="BB22" s="108"/>
      <c r="BC22" s="152"/>
      <c r="BD22" s="154">
        <f t="shared" si="0"/>
        <v>0</v>
      </c>
      <c r="BE22" s="155">
        <f t="shared" si="1"/>
        <v>0</v>
      </c>
      <c r="BF22" s="155">
        <f t="shared" si="2"/>
        <v>0</v>
      </c>
      <c r="BG22" s="145">
        <f t="shared" si="3"/>
        <v>0</v>
      </c>
      <c r="BH22" s="156">
        <f t="shared" si="4"/>
        <v>0</v>
      </c>
      <c r="BI22" s="157"/>
    </row>
    <row r="23" spans="1:61">
      <c r="A23" s="148">
        <v>17</v>
      </c>
      <c r="B23" s="158"/>
      <c r="C23" s="105"/>
      <c r="D23" s="105"/>
      <c r="E23" s="150"/>
      <c r="F23" s="151"/>
      <c r="G23" s="108"/>
      <c r="H23" s="108"/>
      <c r="I23" s="108"/>
      <c r="J23" s="152"/>
      <c r="K23" s="153"/>
      <c r="L23" s="108"/>
      <c r="M23" s="108"/>
      <c r="N23" s="108"/>
      <c r="O23" s="152"/>
      <c r="P23" s="153"/>
      <c r="Q23" s="108"/>
      <c r="R23" s="108"/>
      <c r="S23" s="108"/>
      <c r="T23" s="152"/>
      <c r="U23" s="153"/>
      <c r="V23" s="108"/>
      <c r="W23" s="108"/>
      <c r="X23" s="108"/>
      <c r="Y23" s="152"/>
      <c r="Z23" s="153"/>
      <c r="AA23" s="108"/>
      <c r="AB23" s="108"/>
      <c r="AC23" s="108"/>
      <c r="AD23" s="152"/>
      <c r="AE23" s="153"/>
      <c r="AF23" s="108"/>
      <c r="AG23" s="108"/>
      <c r="AH23" s="108"/>
      <c r="AI23" s="152"/>
      <c r="AJ23" s="153"/>
      <c r="AK23" s="108"/>
      <c r="AL23" s="108"/>
      <c r="AM23" s="108"/>
      <c r="AN23" s="152"/>
      <c r="AO23" s="153"/>
      <c r="AP23" s="108"/>
      <c r="AQ23" s="108"/>
      <c r="AR23" s="108"/>
      <c r="AS23" s="152"/>
      <c r="AT23" s="153"/>
      <c r="AU23" s="108"/>
      <c r="AV23" s="108"/>
      <c r="AW23" s="108"/>
      <c r="AX23" s="152"/>
      <c r="AY23" s="153"/>
      <c r="AZ23" s="108"/>
      <c r="BA23" s="108"/>
      <c r="BB23" s="108"/>
      <c r="BC23" s="152"/>
      <c r="BD23" s="154">
        <f t="shared" si="0"/>
        <v>0</v>
      </c>
      <c r="BE23" s="155">
        <f t="shared" si="1"/>
        <v>0</v>
      </c>
      <c r="BF23" s="155">
        <f t="shared" si="2"/>
        <v>0</v>
      </c>
      <c r="BG23" s="145">
        <f t="shared" si="3"/>
        <v>0</v>
      </c>
      <c r="BH23" s="156">
        <f t="shared" si="4"/>
        <v>0</v>
      </c>
      <c r="BI23" s="157"/>
    </row>
    <row r="24" spans="1:61">
      <c r="A24" s="148">
        <v>18</v>
      </c>
      <c r="B24" s="158"/>
      <c r="C24" s="105"/>
      <c r="D24" s="105"/>
      <c r="E24" s="150"/>
      <c r="F24" s="151"/>
      <c r="G24" s="108"/>
      <c r="H24" s="108"/>
      <c r="I24" s="108"/>
      <c r="J24" s="152"/>
      <c r="K24" s="153"/>
      <c r="L24" s="108"/>
      <c r="M24" s="108"/>
      <c r="N24" s="108"/>
      <c r="O24" s="152"/>
      <c r="P24" s="153"/>
      <c r="Q24" s="108"/>
      <c r="R24" s="108"/>
      <c r="S24" s="108"/>
      <c r="T24" s="152"/>
      <c r="U24" s="153"/>
      <c r="V24" s="108"/>
      <c r="W24" s="108"/>
      <c r="X24" s="108"/>
      <c r="Y24" s="152"/>
      <c r="Z24" s="153"/>
      <c r="AA24" s="108"/>
      <c r="AB24" s="108"/>
      <c r="AC24" s="108"/>
      <c r="AD24" s="152"/>
      <c r="AE24" s="153"/>
      <c r="AF24" s="108"/>
      <c r="AG24" s="108"/>
      <c r="AH24" s="108"/>
      <c r="AI24" s="152"/>
      <c r="AJ24" s="153"/>
      <c r="AK24" s="108"/>
      <c r="AL24" s="108"/>
      <c r="AM24" s="108"/>
      <c r="AN24" s="152"/>
      <c r="AO24" s="153"/>
      <c r="AP24" s="108"/>
      <c r="AQ24" s="108"/>
      <c r="AR24" s="108"/>
      <c r="AS24" s="152"/>
      <c r="AT24" s="153"/>
      <c r="AU24" s="108"/>
      <c r="AV24" s="108"/>
      <c r="AW24" s="108"/>
      <c r="AX24" s="152"/>
      <c r="AY24" s="153"/>
      <c r="AZ24" s="108"/>
      <c r="BA24" s="108"/>
      <c r="BB24" s="108"/>
      <c r="BC24" s="152"/>
      <c r="BD24" s="154">
        <f t="shared" si="0"/>
        <v>0</v>
      </c>
      <c r="BE24" s="155">
        <f t="shared" si="1"/>
        <v>0</v>
      </c>
      <c r="BF24" s="155">
        <f t="shared" si="2"/>
        <v>0</v>
      </c>
      <c r="BG24" s="145">
        <f t="shared" si="3"/>
        <v>0</v>
      </c>
      <c r="BH24" s="156">
        <f t="shared" si="4"/>
        <v>0</v>
      </c>
      <c r="BI24" s="157"/>
    </row>
    <row r="25" spans="1:61">
      <c r="A25" s="148">
        <v>19</v>
      </c>
      <c r="B25" s="158"/>
      <c r="C25" s="105"/>
      <c r="D25" s="105"/>
      <c r="E25" s="150"/>
      <c r="F25" s="151"/>
      <c r="G25" s="108"/>
      <c r="H25" s="108"/>
      <c r="I25" s="108"/>
      <c r="J25" s="152"/>
      <c r="K25" s="153"/>
      <c r="L25" s="108"/>
      <c r="M25" s="108"/>
      <c r="N25" s="108"/>
      <c r="O25" s="152"/>
      <c r="P25" s="153"/>
      <c r="Q25" s="108"/>
      <c r="R25" s="108"/>
      <c r="S25" s="108"/>
      <c r="T25" s="152"/>
      <c r="U25" s="153"/>
      <c r="V25" s="108"/>
      <c r="W25" s="108"/>
      <c r="X25" s="108"/>
      <c r="Y25" s="152"/>
      <c r="Z25" s="153"/>
      <c r="AA25" s="108"/>
      <c r="AB25" s="108"/>
      <c r="AC25" s="108"/>
      <c r="AD25" s="152"/>
      <c r="AE25" s="153"/>
      <c r="AF25" s="108"/>
      <c r="AG25" s="108"/>
      <c r="AH25" s="108"/>
      <c r="AI25" s="152"/>
      <c r="AJ25" s="153"/>
      <c r="AK25" s="108"/>
      <c r="AL25" s="108"/>
      <c r="AM25" s="108"/>
      <c r="AN25" s="152"/>
      <c r="AO25" s="153"/>
      <c r="AP25" s="108"/>
      <c r="AQ25" s="108"/>
      <c r="AR25" s="108"/>
      <c r="AS25" s="152"/>
      <c r="AT25" s="153"/>
      <c r="AU25" s="108"/>
      <c r="AV25" s="108"/>
      <c r="AW25" s="108"/>
      <c r="AX25" s="152"/>
      <c r="AY25" s="153"/>
      <c r="AZ25" s="108"/>
      <c r="BA25" s="108"/>
      <c r="BB25" s="108"/>
      <c r="BC25" s="152"/>
      <c r="BD25" s="154">
        <f t="shared" si="0"/>
        <v>0</v>
      </c>
      <c r="BE25" s="155">
        <f t="shared" si="1"/>
        <v>0</v>
      </c>
      <c r="BF25" s="155">
        <f t="shared" si="2"/>
        <v>0</v>
      </c>
      <c r="BG25" s="145">
        <f t="shared" si="3"/>
        <v>0</v>
      </c>
      <c r="BH25" s="156">
        <f t="shared" si="4"/>
        <v>0</v>
      </c>
      <c r="BI25" s="157"/>
    </row>
    <row r="26" spans="1:61">
      <c r="A26" s="148">
        <v>20</v>
      </c>
      <c r="B26" s="158"/>
      <c r="C26" s="105"/>
      <c r="D26" s="105"/>
      <c r="E26" s="150"/>
      <c r="F26" s="151"/>
      <c r="G26" s="108"/>
      <c r="H26" s="108"/>
      <c r="I26" s="108"/>
      <c r="J26" s="152"/>
      <c r="K26" s="153"/>
      <c r="L26" s="108"/>
      <c r="M26" s="108"/>
      <c r="N26" s="108"/>
      <c r="O26" s="152"/>
      <c r="P26" s="153"/>
      <c r="Q26" s="108"/>
      <c r="R26" s="108"/>
      <c r="S26" s="108"/>
      <c r="T26" s="152"/>
      <c r="U26" s="153"/>
      <c r="V26" s="108"/>
      <c r="W26" s="108"/>
      <c r="X26" s="108"/>
      <c r="Y26" s="152"/>
      <c r="Z26" s="153"/>
      <c r="AA26" s="108"/>
      <c r="AB26" s="108"/>
      <c r="AC26" s="108"/>
      <c r="AD26" s="152"/>
      <c r="AE26" s="153"/>
      <c r="AF26" s="108"/>
      <c r="AG26" s="108"/>
      <c r="AH26" s="108"/>
      <c r="AI26" s="152"/>
      <c r="AJ26" s="153"/>
      <c r="AK26" s="108"/>
      <c r="AL26" s="108"/>
      <c r="AM26" s="108"/>
      <c r="AN26" s="152"/>
      <c r="AO26" s="153"/>
      <c r="AP26" s="108"/>
      <c r="AQ26" s="108"/>
      <c r="AR26" s="108"/>
      <c r="AS26" s="152"/>
      <c r="AT26" s="153"/>
      <c r="AU26" s="108"/>
      <c r="AV26" s="108"/>
      <c r="AW26" s="108"/>
      <c r="AX26" s="152"/>
      <c r="AY26" s="153"/>
      <c r="AZ26" s="108"/>
      <c r="BA26" s="108"/>
      <c r="BB26" s="108"/>
      <c r="BC26" s="152"/>
      <c r="BD26" s="154">
        <f t="shared" si="0"/>
        <v>0</v>
      </c>
      <c r="BE26" s="155">
        <f t="shared" si="1"/>
        <v>0</v>
      </c>
      <c r="BF26" s="155">
        <f t="shared" si="2"/>
        <v>0</v>
      </c>
      <c r="BG26" s="145">
        <f t="shared" si="3"/>
        <v>0</v>
      </c>
      <c r="BH26" s="156">
        <f t="shared" si="4"/>
        <v>0</v>
      </c>
      <c r="BI26" s="157"/>
    </row>
    <row r="27" spans="1:61">
      <c r="A27" s="148">
        <v>21</v>
      </c>
      <c r="B27" s="158"/>
      <c r="C27" s="105"/>
      <c r="D27" s="105"/>
      <c r="E27" s="150"/>
      <c r="F27" s="151"/>
      <c r="G27" s="108"/>
      <c r="H27" s="108"/>
      <c r="I27" s="108"/>
      <c r="J27" s="152"/>
      <c r="K27" s="153"/>
      <c r="L27" s="108"/>
      <c r="M27" s="108"/>
      <c r="N27" s="108"/>
      <c r="O27" s="152"/>
      <c r="P27" s="153"/>
      <c r="Q27" s="108"/>
      <c r="R27" s="108"/>
      <c r="S27" s="108"/>
      <c r="T27" s="152"/>
      <c r="U27" s="153"/>
      <c r="V27" s="108"/>
      <c r="W27" s="108"/>
      <c r="X27" s="108"/>
      <c r="Y27" s="152"/>
      <c r="Z27" s="153"/>
      <c r="AA27" s="108"/>
      <c r="AB27" s="108"/>
      <c r="AC27" s="108"/>
      <c r="AD27" s="152"/>
      <c r="AE27" s="153"/>
      <c r="AF27" s="108"/>
      <c r="AG27" s="108"/>
      <c r="AH27" s="108"/>
      <c r="AI27" s="152"/>
      <c r="AJ27" s="153"/>
      <c r="AK27" s="108"/>
      <c r="AL27" s="108"/>
      <c r="AM27" s="108"/>
      <c r="AN27" s="152"/>
      <c r="AO27" s="153"/>
      <c r="AP27" s="108"/>
      <c r="AQ27" s="108"/>
      <c r="AR27" s="108"/>
      <c r="AS27" s="152"/>
      <c r="AT27" s="153"/>
      <c r="AU27" s="108"/>
      <c r="AV27" s="108"/>
      <c r="AW27" s="108"/>
      <c r="AX27" s="152"/>
      <c r="AY27" s="153"/>
      <c r="AZ27" s="108"/>
      <c r="BA27" s="108"/>
      <c r="BB27" s="108"/>
      <c r="BC27" s="152"/>
      <c r="BD27" s="154">
        <f t="shared" si="0"/>
        <v>0</v>
      </c>
      <c r="BE27" s="155">
        <f t="shared" si="1"/>
        <v>0</v>
      </c>
      <c r="BF27" s="155">
        <f t="shared" si="2"/>
        <v>0</v>
      </c>
      <c r="BG27" s="145">
        <f t="shared" si="3"/>
        <v>0</v>
      </c>
      <c r="BH27" s="156">
        <f t="shared" si="4"/>
        <v>0</v>
      </c>
      <c r="BI27" s="157"/>
    </row>
    <row r="28" spans="1:61">
      <c r="A28" s="148">
        <v>22</v>
      </c>
      <c r="B28" s="158"/>
      <c r="C28" s="105"/>
      <c r="D28" s="105"/>
      <c r="E28" s="150"/>
      <c r="F28" s="151"/>
      <c r="G28" s="108"/>
      <c r="H28" s="108"/>
      <c r="I28" s="108"/>
      <c r="J28" s="152"/>
      <c r="K28" s="153"/>
      <c r="L28" s="108"/>
      <c r="M28" s="108"/>
      <c r="N28" s="108"/>
      <c r="O28" s="152"/>
      <c r="P28" s="153"/>
      <c r="Q28" s="108"/>
      <c r="R28" s="108"/>
      <c r="S28" s="108"/>
      <c r="T28" s="152"/>
      <c r="U28" s="153"/>
      <c r="V28" s="108"/>
      <c r="W28" s="108"/>
      <c r="X28" s="108"/>
      <c r="Y28" s="152"/>
      <c r="Z28" s="153"/>
      <c r="AA28" s="108"/>
      <c r="AB28" s="108"/>
      <c r="AC28" s="108"/>
      <c r="AD28" s="152"/>
      <c r="AE28" s="153"/>
      <c r="AF28" s="108"/>
      <c r="AG28" s="108"/>
      <c r="AH28" s="108"/>
      <c r="AI28" s="152"/>
      <c r="AJ28" s="153"/>
      <c r="AK28" s="108"/>
      <c r="AL28" s="108"/>
      <c r="AM28" s="108"/>
      <c r="AN28" s="152"/>
      <c r="AO28" s="153"/>
      <c r="AP28" s="108"/>
      <c r="AQ28" s="108"/>
      <c r="AR28" s="108"/>
      <c r="AS28" s="152"/>
      <c r="AT28" s="153"/>
      <c r="AU28" s="108"/>
      <c r="AV28" s="108"/>
      <c r="AW28" s="108"/>
      <c r="AX28" s="152"/>
      <c r="AY28" s="153"/>
      <c r="AZ28" s="108"/>
      <c r="BA28" s="108"/>
      <c r="BB28" s="108"/>
      <c r="BC28" s="152"/>
      <c r="BD28" s="154">
        <f t="shared" si="0"/>
        <v>0</v>
      </c>
      <c r="BE28" s="155">
        <f t="shared" si="1"/>
        <v>0</v>
      </c>
      <c r="BF28" s="155">
        <f t="shared" si="2"/>
        <v>0</v>
      </c>
      <c r="BG28" s="145">
        <f t="shared" si="3"/>
        <v>0</v>
      </c>
      <c r="BH28" s="156">
        <f t="shared" si="4"/>
        <v>0</v>
      </c>
      <c r="BI28" s="157"/>
    </row>
    <row r="29" spans="1:61">
      <c r="A29" s="148">
        <v>23</v>
      </c>
      <c r="B29" s="158"/>
      <c r="C29" s="105"/>
      <c r="D29" s="105"/>
      <c r="E29" s="150"/>
      <c r="F29" s="151"/>
      <c r="G29" s="108"/>
      <c r="H29" s="108"/>
      <c r="I29" s="108"/>
      <c r="J29" s="152"/>
      <c r="K29" s="153"/>
      <c r="L29" s="108"/>
      <c r="M29" s="108"/>
      <c r="N29" s="108"/>
      <c r="O29" s="152"/>
      <c r="P29" s="153"/>
      <c r="Q29" s="108"/>
      <c r="R29" s="108"/>
      <c r="S29" s="108"/>
      <c r="T29" s="152"/>
      <c r="U29" s="153"/>
      <c r="V29" s="108"/>
      <c r="W29" s="108"/>
      <c r="X29" s="108"/>
      <c r="Y29" s="152"/>
      <c r="Z29" s="153"/>
      <c r="AA29" s="108"/>
      <c r="AB29" s="108"/>
      <c r="AC29" s="108"/>
      <c r="AD29" s="152"/>
      <c r="AE29" s="153"/>
      <c r="AF29" s="108"/>
      <c r="AG29" s="108"/>
      <c r="AH29" s="108"/>
      <c r="AI29" s="152"/>
      <c r="AJ29" s="153"/>
      <c r="AK29" s="108"/>
      <c r="AL29" s="108"/>
      <c r="AM29" s="108"/>
      <c r="AN29" s="152"/>
      <c r="AO29" s="153"/>
      <c r="AP29" s="108"/>
      <c r="AQ29" s="108"/>
      <c r="AR29" s="108"/>
      <c r="AS29" s="152"/>
      <c r="AT29" s="153"/>
      <c r="AU29" s="108"/>
      <c r="AV29" s="108"/>
      <c r="AW29" s="108"/>
      <c r="AX29" s="152"/>
      <c r="AY29" s="153"/>
      <c r="AZ29" s="108"/>
      <c r="BA29" s="108"/>
      <c r="BB29" s="108"/>
      <c r="BC29" s="152"/>
      <c r="BD29" s="154">
        <f t="shared" si="0"/>
        <v>0</v>
      </c>
      <c r="BE29" s="155">
        <f t="shared" si="1"/>
        <v>0</v>
      </c>
      <c r="BF29" s="155">
        <f t="shared" si="2"/>
        <v>0</v>
      </c>
      <c r="BG29" s="145">
        <f t="shared" si="3"/>
        <v>0</v>
      </c>
      <c r="BH29" s="156">
        <f t="shared" si="4"/>
        <v>0</v>
      </c>
      <c r="BI29" s="157"/>
    </row>
    <row r="30" spans="1:61">
      <c r="A30" s="148">
        <v>24</v>
      </c>
      <c r="B30" s="158"/>
      <c r="C30" s="105"/>
      <c r="D30" s="105"/>
      <c r="E30" s="150"/>
      <c r="F30" s="151"/>
      <c r="G30" s="108"/>
      <c r="H30" s="108"/>
      <c r="I30" s="108"/>
      <c r="J30" s="152"/>
      <c r="K30" s="153"/>
      <c r="L30" s="108"/>
      <c r="M30" s="108"/>
      <c r="N30" s="108"/>
      <c r="O30" s="152"/>
      <c r="P30" s="153"/>
      <c r="Q30" s="108"/>
      <c r="R30" s="108"/>
      <c r="S30" s="108"/>
      <c r="T30" s="152"/>
      <c r="U30" s="153"/>
      <c r="V30" s="108"/>
      <c r="W30" s="108"/>
      <c r="X30" s="108"/>
      <c r="Y30" s="152"/>
      <c r="Z30" s="153"/>
      <c r="AA30" s="108"/>
      <c r="AB30" s="108"/>
      <c r="AC30" s="108"/>
      <c r="AD30" s="152"/>
      <c r="AE30" s="153"/>
      <c r="AF30" s="108"/>
      <c r="AG30" s="108"/>
      <c r="AH30" s="108"/>
      <c r="AI30" s="152"/>
      <c r="AJ30" s="153"/>
      <c r="AK30" s="108"/>
      <c r="AL30" s="108"/>
      <c r="AM30" s="108"/>
      <c r="AN30" s="152"/>
      <c r="AO30" s="153"/>
      <c r="AP30" s="108"/>
      <c r="AQ30" s="108"/>
      <c r="AR30" s="108"/>
      <c r="AS30" s="152"/>
      <c r="AT30" s="153"/>
      <c r="AU30" s="108"/>
      <c r="AV30" s="108"/>
      <c r="AW30" s="108"/>
      <c r="AX30" s="152"/>
      <c r="AY30" s="153"/>
      <c r="AZ30" s="108"/>
      <c r="BA30" s="108"/>
      <c r="BB30" s="108"/>
      <c r="BC30" s="152"/>
      <c r="BD30" s="154">
        <f t="shared" si="0"/>
        <v>0</v>
      </c>
      <c r="BE30" s="155">
        <f t="shared" si="1"/>
        <v>0</v>
      </c>
      <c r="BF30" s="155">
        <f t="shared" si="2"/>
        <v>0</v>
      </c>
      <c r="BG30" s="145">
        <f t="shared" si="3"/>
        <v>0</v>
      </c>
      <c r="BH30" s="156">
        <f t="shared" si="4"/>
        <v>0</v>
      </c>
      <c r="BI30" s="157"/>
    </row>
    <row r="31" spans="1:61">
      <c r="A31" s="148">
        <v>25</v>
      </c>
      <c r="B31" s="158"/>
      <c r="C31" s="105"/>
      <c r="D31" s="105"/>
      <c r="E31" s="150"/>
      <c r="F31" s="151"/>
      <c r="G31" s="108"/>
      <c r="H31" s="108"/>
      <c r="I31" s="108"/>
      <c r="J31" s="152"/>
      <c r="K31" s="153"/>
      <c r="L31" s="108"/>
      <c r="M31" s="108"/>
      <c r="N31" s="108"/>
      <c r="O31" s="152"/>
      <c r="P31" s="153"/>
      <c r="Q31" s="108"/>
      <c r="R31" s="108"/>
      <c r="S31" s="108"/>
      <c r="T31" s="152"/>
      <c r="U31" s="153"/>
      <c r="V31" s="108"/>
      <c r="W31" s="108"/>
      <c r="X31" s="108"/>
      <c r="Y31" s="152"/>
      <c r="Z31" s="153"/>
      <c r="AA31" s="108"/>
      <c r="AB31" s="108"/>
      <c r="AC31" s="108"/>
      <c r="AD31" s="152"/>
      <c r="AE31" s="153"/>
      <c r="AF31" s="108"/>
      <c r="AG31" s="108"/>
      <c r="AH31" s="108"/>
      <c r="AI31" s="152"/>
      <c r="AJ31" s="153"/>
      <c r="AK31" s="108"/>
      <c r="AL31" s="108"/>
      <c r="AM31" s="108"/>
      <c r="AN31" s="152"/>
      <c r="AO31" s="153"/>
      <c r="AP31" s="108"/>
      <c r="AQ31" s="108"/>
      <c r="AR31" s="108"/>
      <c r="AS31" s="152"/>
      <c r="AT31" s="153"/>
      <c r="AU31" s="108"/>
      <c r="AV31" s="108"/>
      <c r="AW31" s="108"/>
      <c r="AX31" s="152"/>
      <c r="AY31" s="153"/>
      <c r="AZ31" s="108"/>
      <c r="BA31" s="108"/>
      <c r="BB31" s="108"/>
      <c r="BC31" s="152"/>
      <c r="BD31" s="154">
        <f t="shared" si="0"/>
        <v>0</v>
      </c>
      <c r="BE31" s="155">
        <f t="shared" si="1"/>
        <v>0</v>
      </c>
      <c r="BF31" s="155">
        <f t="shared" si="2"/>
        <v>0</v>
      </c>
      <c r="BG31" s="145">
        <f t="shared" si="3"/>
        <v>0</v>
      </c>
      <c r="BH31" s="156">
        <f t="shared" si="4"/>
        <v>0</v>
      </c>
      <c r="BI31" s="157"/>
    </row>
    <row r="32" spans="1:61">
      <c r="A32" s="148">
        <v>26</v>
      </c>
      <c r="B32" s="158"/>
      <c r="C32" s="105"/>
      <c r="D32" s="105"/>
      <c r="E32" s="150"/>
      <c r="F32" s="151"/>
      <c r="G32" s="108"/>
      <c r="H32" s="108"/>
      <c r="I32" s="108"/>
      <c r="J32" s="152"/>
      <c r="K32" s="153"/>
      <c r="L32" s="108"/>
      <c r="M32" s="108"/>
      <c r="N32" s="108"/>
      <c r="O32" s="152"/>
      <c r="P32" s="153"/>
      <c r="Q32" s="108"/>
      <c r="R32" s="108"/>
      <c r="S32" s="108"/>
      <c r="T32" s="152"/>
      <c r="U32" s="153"/>
      <c r="V32" s="108"/>
      <c r="W32" s="108"/>
      <c r="X32" s="108"/>
      <c r="Y32" s="152"/>
      <c r="Z32" s="153"/>
      <c r="AA32" s="108"/>
      <c r="AB32" s="108"/>
      <c r="AC32" s="108"/>
      <c r="AD32" s="152"/>
      <c r="AE32" s="153"/>
      <c r="AF32" s="108"/>
      <c r="AG32" s="108"/>
      <c r="AH32" s="108"/>
      <c r="AI32" s="152"/>
      <c r="AJ32" s="153"/>
      <c r="AK32" s="108"/>
      <c r="AL32" s="108"/>
      <c r="AM32" s="108"/>
      <c r="AN32" s="152"/>
      <c r="AO32" s="153"/>
      <c r="AP32" s="108"/>
      <c r="AQ32" s="108"/>
      <c r="AR32" s="108"/>
      <c r="AS32" s="152"/>
      <c r="AT32" s="153"/>
      <c r="AU32" s="108"/>
      <c r="AV32" s="108"/>
      <c r="AW32" s="108"/>
      <c r="AX32" s="152"/>
      <c r="AY32" s="153"/>
      <c r="AZ32" s="108"/>
      <c r="BA32" s="108"/>
      <c r="BB32" s="108"/>
      <c r="BC32" s="152"/>
      <c r="BD32" s="154">
        <f t="shared" si="0"/>
        <v>0</v>
      </c>
      <c r="BE32" s="155">
        <f t="shared" si="1"/>
        <v>0</v>
      </c>
      <c r="BF32" s="155">
        <f t="shared" si="2"/>
        <v>0</v>
      </c>
      <c r="BG32" s="145">
        <f t="shared" si="3"/>
        <v>0</v>
      </c>
      <c r="BH32" s="156">
        <f t="shared" si="4"/>
        <v>0</v>
      </c>
      <c r="BI32" s="157"/>
    </row>
    <row r="33" spans="1:61">
      <c r="A33" s="148">
        <v>27</v>
      </c>
      <c r="B33" s="158"/>
      <c r="C33" s="105"/>
      <c r="D33" s="105"/>
      <c r="E33" s="150"/>
      <c r="F33" s="151"/>
      <c r="G33" s="108"/>
      <c r="H33" s="108"/>
      <c r="I33" s="108"/>
      <c r="J33" s="152"/>
      <c r="K33" s="153"/>
      <c r="L33" s="108"/>
      <c r="M33" s="108"/>
      <c r="N33" s="108"/>
      <c r="O33" s="152"/>
      <c r="P33" s="153"/>
      <c r="Q33" s="108"/>
      <c r="R33" s="108"/>
      <c r="S33" s="108"/>
      <c r="T33" s="152"/>
      <c r="U33" s="153"/>
      <c r="V33" s="108"/>
      <c r="W33" s="108"/>
      <c r="X33" s="108"/>
      <c r="Y33" s="152"/>
      <c r="Z33" s="153"/>
      <c r="AA33" s="108"/>
      <c r="AB33" s="108"/>
      <c r="AC33" s="108"/>
      <c r="AD33" s="152"/>
      <c r="AE33" s="153"/>
      <c r="AF33" s="108"/>
      <c r="AG33" s="108"/>
      <c r="AH33" s="108"/>
      <c r="AI33" s="152"/>
      <c r="AJ33" s="153"/>
      <c r="AK33" s="108"/>
      <c r="AL33" s="108"/>
      <c r="AM33" s="108"/>
      <c r="AN33" s="152"/>
      <c r="AO33" s="153"/>
      <c r="AP33" s="108"/>
      <c r="AQ33" s="108"/>
      <c r="AR33" s="108"/>
      <c r="AS33" s="152"/>
      <c r="AT33" s="153"/>
      <c r="AU33" s="108"/>
      <c r="AV33" s="108"/>
      <c r="AW33" s="108"/>
      <c r="AX33" s="152"/>
      <c r="AY33" s="153"/>
      <c r="AZ33" s="108"/>
      <c r="BA33" s="108"/>
      <c r="BB33" s="108"/>
      <c r="BC33" s="152"/>
      <c r="BD33" s="154">
        <f t="shared" si="0"/>
        <v>0</v>
      </c>
      <c r="BE33" s="155">
        <f t="shared" si="1"/>
        <v>0</v>
      </c>
      <c r="BF33" s="155">
        <f t="shared" si="2"/>
        <v>0</v>
      </c>
      <c r="BG33" s="145">
        <f t="shared" si="3"/>
        <v>0</v>
      </c>
      <c r="BH33" s="156">
        <f t="shared" si="4"/>
        <v>0</v>
      </c>
      <c r="BI33" s="157"/>
    </row>
    <row r="34" spans="1:61">
      <c r="A34" s="148">
        <v>28</v>
      </c>
      <c r="B34" s="158"/>
      <c r="C34" s="105"/>
      <c r="D34" s="105"/>
      <c r="E34" s="150"/>
      <c r="F34" s="151"/>
      <c r="G34" s="108"/>
      <c r="H34" s="108"/>
      <c r="I34" s="108"/>
      <c r="J34" s="152"/>
      <c r="K34" s="153"/>
      <c r="L34" s="108"/>
      <c r="M34" s="108"/>
      <c r="N34" s="108"/>
      <c r="O34" s="152"/>
      <c r="P34" s="153"/>
      <c r="Q34" s="108"/>
      <c r="R34" s="108"/>
      <c r="S34" s="108"/>
      <c r="T34" s="152"/>
      <c r="U34" s="153"/>
      <c r="V34" s="108"/>
      <c r="W34" s="108"/>
      <c r="X34" s="108"/>
      <c r="Y34" s="152"/>
      <c r="Z34" s="153"/>
      <c r="AA34" s="108"/>
      <c r="AB34" s="108"/>
      <c r="AC34" s="108"/>
      <c r="AD34" s="152"/>
      <c r="AE34" s="153"/>
      <c r="AF34" s="108"/>
      <c r="AG34" s="108"/>
      <c r="AH34" s="108"/>
      <c r="AI34" s="152"/>
      <c r="AJ34" s="153"/>
      <c r="AK34" s="108"/>
      <c r="AL34" s="108"/>
      <c r="AM34" s="108"/>
      <c r="AN34" s="152"/>
      <c r="AO34" s="153"/>
      <c r="AP34" s="108"/>
      <c r="AQ34" s="108"/>
      <c r="AR34" s="108"/>
      <c r="AS34" s="152"/>
      <c r="AT34" s="153"/>
      <c r="AU34" s="108"/>
      <c r="AV34" s="108"/>
      <c r="AW34" s="108"/>
      <c r="AX34" s="152"/>
      <c r="AY34" s="153"/>
      <c r="AZ34" s="108"/>
      <c r="BA34" s="108"/>
      <c r="BB34" s="108"/>
      <c r="BC34" s="152"/>
      <c r="BD34" s="154">
        <f t="shared" si="0"/>
        <v>0</v>
      </c>
      <c r="BE34" s="155">
        <f t="shared" si="1"/>
        <v>0</v>
      </c>
      <c r="BF34" s="155">
        <f t="shared" si="2"/>
        <v>0</v>
      </c>
      <c r="BG34" s="145">
        <f t="shared" si="3"/>
        <v>0</v>
      </c>
      <c r="BH34" s="156">
        <f t="shared" si="4"/>
        <v>0</v>
      </c>
      <c r="BI34" s="157"/>
    </row>
    <row r="35" spans="1:61">
      <c r="A35" s="148">
        <v>29</v>
      </c>
      <c r="B35" s="158"/>
      <c r="C35" s="105"/>
      <c r="D35" s="105"/>
      <c r="E35" s="150"/>
      <c r="F35" s="151"/>
      <c r="G35" s="108"/>
      <c r="H35" s="108"/>
      <c r="I35" s="108"/>
      <c r="J35" s="152"/>
      <c r="K35" s="153"/>
      <c r="L35" s="108"/>
      <c r="M35" s="108"/>
      <c r="N35" s="108"/>
      <c r="O35" s="152"/>
      <c r="P35" s="153"/>
      <c r="Q35" s="108"/>
      <c r="R35" s="108"/>
      <c r="S35" s="108"/>
      <c r="T35" s="152"/>
      <c r="U35" s="153"/>
      <c r="V35" s="108"/>
      <c r="W35" s="108"/>
      <c r="X35" s="108"/>
      <c r="Y35" s="152"/>
      <c r="Z35" s="153"/>
      <c r="AA35" s="108"/>
      <c r="AB35" s="108"/>
      <c r="AC35" s="108"/>
      <c r="AD35" s="152"/>
      <c r="AE35" s="153"/>
      <c r="AF35" s="108"/>
      <c r="AG35" s="108"/>
      <c r="AH35" s="108"/>
      <c r="AI35" s="152"/>
      <c r="AJ35" s="153"/>
      <c r="AK35" s="108"/>
      <c r="AL35" s="108"/>
      <c r="AM35" s="108"/>
      <c r="AN35" s="152"/>
      <c r="AO35" s="153"/>
      <c r="AP35" s="108"/>
      <c r="AQ35" s="108"/>
      <c r="AR35" s="108"/>
      <c r="AS35" s="152"/>
      <c r="AT35" s="153"/>
      <c r="AU35" s="108"/>
      <c r="AV35" s="108"/>
      <c r="AW35" s="108"/>
      <c r="AX35" s="152"/>
      <c r="AY35" s="153"/>
      <c r="AZ35" s="108"/>
      <c r="BA35" s="108"/>
      <c r="BB35" s="108"/>
      <c r="BC35" s="152"/>
      <c r="BD35" s="154">
        <f t="shared" si="0"/>
        <v>0</v>
      </c>
      <c r="BE35" s="155">
        <f t="shared" si="1"/>
        <v>0</v>
      </c>
      <c r="BF35" s="155">
        <f t="shared" si="2"/>
        <v>0</v>
      </c>
      <c r="BG35" s="145">
        <f t="shared" si="3"/>
        <v>0</v>
      </c>
      <c r="BH35" s="156">
        <f t="shared" si="4"/>
        <v>0</v>
      </c>
      <c r="BI35" s="157"/>
    </row>
    <row r="36" spans="1:61">
      <c r="A36" s="148">
        <v>30</v>
      </c>
      <c r="B36" s="158"/>
      <c r="C36" s="105"/>
      <c r="D36" s="105"/>
      <c r="E36" s="150"/>
      <c r="F36" s="151"/>
      <c r="G36" s="108"/>
      <c r="H36" s="108"/>
      <c r="I36" s="108"/>
      <c r="J36" s="152"/>
      <c r="K36" s="153"/>
      <c r="L36" s="108"/>
      <c r="M36" s="108"/>
      <c r="N36" s="108"/>
      <c r="O36" s="152"/>
      <c r="P36" s="153"/>
      <c r="Q36" s="108"/>
      <c r="R36" s="108"/>
      <c r="S36" s="108"/>
      <c r="T36" s="152"/>
      <c r="U36" s="153"/>
      <c r="V36" s="108"/>
      <c r="W36" s="108"/>
      <c r="X36" s="108"/>
      <c r="Y36" s="152"/>
      <c r="Z36" s="153"/>
      <c r="AA36" s="108"/>
      <c r="AB36" s="108"/>
      <c r="AC36" s="108"/>
      <c r="AD36" s="152"/>
      <c r="AE36" s="153"/>
      <c r="AF36" s="108"/>
      <c r="AG36" s="108"/>
      <c r="AH36" s="108"/>
      <c r="AI36" s="152"/>
      <c r="AJ36" s="153"/>
      <c r="AK36" s="108"/>
      <c r="AL36" s="108"/>
      <c r="AM36" s="108"/>
      <c r="AN36" s="152"/>
      <c r="AO36" s="153"/>
      <c r="AP36" s="108"/>
      <c r="AQ36" s="108"/>
      <c r="AR36" s="108"/>
      <c r="AS36" s="152"/>
      <c r="AT36" s="153"/>
      <c r="AU36" s="108"/>
      <c r="AV36" s="108"/>
      <c r="AW36" s="108"/>
      <c r="AX36" s="152"/>
      <c r="AY36" s="153"/>
      <c r="AZ36" s="108"/>
      <c r="BA36" s="108"/>
      <c r="BB36" s="108"/>
      <c r="BC36" s="152"/>
      <c r="BD36" s="154">
        <f t="shared" si="0"/>
        <v>0</v>
      </c>
      <c r="BE36" s="155">
        <f t="shared" si="1"/>
        <v>0</v>
      </c>
      <c r="BF36" s="155">
        <f t="shared" si="2"/>
        <v>0</v>
      </c>
      <c r="BG36" s="145">
        <f t="shared" si="3"/>
        <v>0</v>
      </c>
      <c r="BH36" s="156">
        <f t="shared" si="4"/>
        <v>0</v>
      </c>
      <c r="BI36" s="157"/>
    </row>
    <row r="37" spans="1:61">
      <c r="A37" s="148">
        <v>31</v>
      </c>
      <c r="B37" s="158"/>
      <c r="C37" s="105"/>
      <c r="D37" s="105"/>
      <c r="E37" s="150"/>
      <c r="F37" s="151"/>
      <c r="G37" s="108"/>
      <c r="H37" s="108"/>
      <c r="I37" s="108"/>
      <c r="J37" s="152"/>
      <c r="K37" s="153"/>
      <c r="L37" s="108"/>
      <c r="M37" s="108"/>
      <c r="N37" s="108"/>
      <c r="O37" s="152"/>
      <c r="P37" s="153"/>
      <c r="Q37" s="108"/>
      <c r="R37" s="108"/>
      <c r="S37" s="108"/>
      <c r="T37" s="152"/>
      <c r="U37" s="153"/>
      <c r="V37" s="108"/>
      <c r="W37" s="108"/>
      <c r="X37" s="108"/>
      <c r="Y37" s="152"/>
      <c r="Z37" s="153"/>
      <c r="AA37" s="108"/>
      <c r="AB37" s="108"/>
      <c r="AC37" s="108"/>
      <c r="AD37" s="152"/>
      <c r="AE37" s="153"/>
      <c r="AF37" s="108"/>
      <c r="AG37" s="108"/>
      <c r="AH37" s="108"/>
      <c r="AI37" s="152"/>
      <c r="AJ37" s="153"/>
      <c r="AK37" s="108"/>
      <c r="AL37" s="108"/>
      <c r="AM37" s="108"/>
      <c r="AN37" s="152"/>
      <c r="AO37" s="153"/>
      <c r="AP37" s="108"/>
      <c r="AQ37" s="108"/>
      <c r="AR37" s="108"/>
      <c r="AS37" s="152"/>
      <c r="AT37" s="153"/>
      <c r="AU37" s="108"/>
      <c r="AV37" s="108"/>
      <c r="AW37" s="108"/>
      <c r="AX37" s="152"/>
      <c r="AY37" s="153"/>
      <c r="AZ37" s="108"/>
      <c r="BA37" s="108"/>
      <c r="BB37" s="108"/>
      <c r="BC37" s="152"/>
      <c r="BD37" s="154">
        <f t="shared" si="0"/>
        <v>0</v>
      </c>
      <c r="BE37" s="155">
        <f t="shared" si="1"/>
        <v>0</v>
      </c>
      <c r="BF37" s="155">
        <f t="shared" si="2"/>
        <v>0</v>
      </c>
      <c r="BG37" s="145">
        <f t="shared" si="3"/>
        <v>0</v>
      </c>
      <c r="BH37" s="156">
        <f t="shared" si="4"/>
        <v>0</v>
      </c>
      <c r="BI37" s="157"/>
    </row>
    <row r="38" spans="1:61">
      <c r="A38" s="148">
        <v>32</v>
      </c>
      <c r="B38" s="158"/>
      <c r="C38" s="105"/>
      <c r="D38" s="105"/>
      <c r="E38" s="150"/>
      <c r="F38" s="151"/>
      <c r="G38" s="108"/>
      <c r="H38" s="108"/>
      <c r="I38" s="108"/>
      <c r="J38" s="152"/>
      <c r="K38" s="153"/>
      <c r="L38" s="108"/>
      <c r="M38" s="108"/>
      <c r="N38" s="108"/>
      <c r="O38" s="152"/>
      <c r="P38" s="153"/>
      <c r="Q38" s="108"/>
      <c r="R38" s="108"/>
      <c r="S38" s="108"/>
      <c r="T38" s="152"/>
      <c r="U38" s="153"/>
      <c r="V38" s="108"/>
      <c r="W38" s="108"/>
      <c r="X38" s="108"/>
      <c r="Y38" s="152"/>
      <c r="Z38" s="153"/>
      <c r="AA38" s="108"/>
      <c r="AB38" s="108"/>
      <c r="AC38" s="108"/>
      <c r="AD38" s="152"/>
      <c r="AE38" s="153"/>
      <c r="AF38" s="108"/>
      <c r="AG38" s="108"/>
      <c r="AH38" s="108"/>
      <c r="AI38" s="152"/>
      <c r="AJ38" s="153"/>
      <c r="AK38" s="108"/>
      <c r="AL38" s="108"/>
      <c r="AM38" s="108"/>
      <c r="AN38" s="152"/>
      <c r="AO38" s="153"/>
      <c r="AP38" s="108"/>
      <c r="AQ38" s="108"/>
      <c r="AR38" s="108"/>
      <c r="AS38" s="152"/>
      <c r="AT38" s="153"/>
      <c r="AU38" s="108"/>
      <c r="AV38" s="108"/>
      <c r="AW38" s="108"/>
      <c r="AX38" s="152"/>
      <c r="AY38" s="153"/>
      <c r="AZ38" s="108"/>
      <c r="BA38" s="108"/>
      <c r="BB38" s="108"/>
      <c r="BC38" s="152"/>
      <c r="BD38" s="154">
        <f t="shared" si="0"/>
        <v>0</v>
      </c>
      <c r="BE38" s="155">
        <f t="shared" si="1"/>
        <v>0</v>
      </c>
      <c r="BF38" s="155">
        <f t="shared" si="2"/>
        <v>0</v>
      </c>
      <c r="BG38" s="145">
        <f t="shared" si="3"/>
        <v>0</v>
      </c>
      <c r="BH38" s="156">
        <f t="shared" si="4"/>
        <v>0</v>
      </c>
      <c r="BI38" s="157"/>
    </row>
    <row r="39" spans="1:61">
      <c r="A39" s="148">
        <v>33</v>
      </c>
      <c r="B39" s="158"/>
      <c r="C39" s="105"/>
      <c r="D39" s="105"/>
      <c r="E39" s="150"/>
      <c r="F39" s="151"/>
      <c r="G39" s="108"/>
      <c r="H39" s="108"/>
      <c r="I39" s="108"/>
      <c r="J39" s="152"/>
      <c r="K39" s="153"/>
      <c r="L39" s="108"/>
      <c r="M39" s="108"/>
      <c r="N39" s="108"/>
      <c r="O39" s="152"/>
      <c r="P39" s="153"/>
      <c r="Q39" s="108"/>
      <c r="R39" s="108"/>
      <c r="S39" s="108"/>
      <c r="T39" s="152"/>
      <c r="U39" s="153"/>
      <c r="V39" s="108"/>
      <c r="W39" s="108"/>
      <c r="X39" s="108"/>
      <c r="Y39" s="152"/>
      <c r="Z39" s="153"/>
      <c r="AA39" s="108"/>
      <c r="AB39" s="108"/>
      <c r="AC39" s="108"/>
      <c r="AD39" s="152"/>
      <c r="AE39" s="153"/>
      <c r="AF39" s="108"/>
      <c r="AG39" s="108"/>
      <c r="AH39" s="108"/>
      <c r="AI39" s="152"/>
      <c r="AJ39" s="153"/>
      <c r="AK39" s="108"/>
      <c r="AL39" s="108"/>
      <c r="AM39" s="108"/>
      <c r="AN39" s="152"/>
      <c r="AO39" s="153"/>
      <c r="AP39" s="108"/>
      <c r="AQ39" s="108"/>
      <c r="AR39" s="108"/>
      <c r="AS39" s="152"/>
      <c r="AT39" s="153"/>
      <c r="AU39" s="108"/>
      <c r="AV39" s="108"/>
      <c r="AW39" s="108"/>
      <c r="AX39" s="152"/>
      <c r="AY39" s="153"/>
      <c r="AZ39" s="108"/>
      <c r="BA39" s="108"/>
      <c r="BB39" s="108"/>
      <c r="BC39" s="152"/>
      <c r="BD39" s="154">
        <f t="shared" ref="BD39:BD66" si="5">SUM(F39,K39,P39,U39,Z39,AY39)</f>
        <v>0</v>
      </c>
      <c r="BE39" s="155">
        <f t="shared" ref="BE39:BE66" si="6">SUM(G39,L39,Q39,V39,AA39,AZ39)</f>
        <v>0</v>
      </c>
      <c r="BF39" s="155">
        <f t="shared" ref="BF39:BF66" si="7">SUM(H39,M39,R39,W39,AB39,BA39)</f>
        <v>0</v>
      </c>
      <c r="BG39" s="145">
        <f t="shared" ref="BG39:BG66" si="8">SUM(I39,N39,S39,X39,AC39,BB39)</f>
        <v>0</v>
      </c>
      <c r="BH39" s="156">
        <f t="shared" ref="BH39:BH66" si="9">SUM(J39,O39,T39,Y39,AD39,BC39)</f>
        <v>0</v>
      </c>
      <c r="BI39" s="157"/>
    </row>
    <row r="40" spans="1:61">
      <c r="A40" s="148">
        <v>34</v>
      </c>
      <c r="B40" s="158"/>
      <c r="C40" s="105"/>
      <c r="D40" s="105"/>
      <c r="E40" s="150"/>
      <c r="F40" s="151"/>
      <c r="G40" s="108"/>
      <c r="H40" s="108"/>
      <c r="I40" s="108"/>
      <c r="J40" s="152"/>
      <c r="K40" s="153"/>
      <c r="L40" s="108"/>
      <c r="M40" s="108"/>
      <c r="N40" s="108"/>
      <c r="O40" s="152"/>
      <c r="P40" s="153"/>
      <c r="Q40" s="108"/>
      <c r="R40" s="108"/>
      <c r="S40" s="108"/>
      <c r="T40" s="152"/>
      <c r="U40" s="153"/>
      <c r="V40" s="108"/>
      <c r="W40" s="108"/>
      <c r="X40" s="108"/>
      <c r="Y40" s="152"/>
      <c r="Z40" s="153"/>
      <c r="AA40" s="108"/>
      <c r="AB40" s="108"/>
      <c r="AC40" s="108"/>
      <c r="AD40" s="152"/>
      <c r="AE40" s="153"/>
      <c r="AF40" s="108"/>
      <c r="AG40" s="108"/>
      <c r="AH40" s="108"/>
      <c r="AI40" s="152"/>
      <c r="AJ40" s="153"/>
      <c r="AK40" s="108"/>
      <c r="AL40" s="108"/>
      <c r="AM40" s="108"/>
      <c r="AN40" s="152"/>
      <c r="AO40" s="153"/>
      <c r="AP40" s="108"/>
      <c r="AQ40" s="108"/>
      <c r="AR40" s="108"/>
      <c r="AS40" s="152"/>
      <c r="AT40" s="153"/>
      <c r="AU40" s="108"/>
      <c r="AV40" s="108"/>
      <c r="AW40" s="108"/>
      <c r="AX40" s="152"/>
      <c r="AY40" s="153"/>
      <c r="AZ40" s="108"/>
      <c r="BA40" s="108"/>
      <c r="BB40" s="108"/>
      <c r="BC40" s="152"/>
      <c r="BD40" s="154">
        <f t="shared" si="5"/>
        <v>0</v>
      </c>
      <c r="BE40" s="155">
        <f t="shared" si="6"/>
        <v>0</v>
      </c>
      <c r="BF40" s="155">
        <f t="shared" si="7"/>
        <v>0</v>
      </c>
      <c r="BG40" s="145">
        <f t="shared" si="8"/>
        <v>0</v>
      </c>
      <c r="BH40" s="156">
        <f t="shared" si="9"/>
        <v>0</v>
      </c>
      <c r="BI40" s="157"/>
    </row>
    <row r="41" spans="1:61">
      <c r="A41" s="148">
        <v>35</v>
      </c>
      <c r="B41" s="158"/>
      <c r="C41" s="105"/>
      <c r="D41" s="105"/>
      <c r="E41" s="150"/>
      <c r="F41" s="151"/>
      <c r="G41" s="108"/>
      <c r="H41" s="108"/>
      <c r="I41" s="108"/>
      <c r="J41" s="152"/>
      <c r="K41" s="153"/>
      <c r="L41" s="108"/>
      <c r="M41" s="108"/>
      <c r="N41" s="108"/>
      <c r="O41" s="152"/>
      <c r="P41" s="153"/>
      <c r="Q41" s="108"/>
      <c r="R41" s="108"/>
      <c r="S41" s="108"/>
      <c r="T41" s="152"/>
      <c r="U41" s="153"/>
      <c r="V41" s="108"/>
      <c r="W41" s="108"/>
      <c r="X41" s="108"/>
      <c r="Y41" s="152"/>
      <c r="Z41" s="153"/>
      <c r="AA41" s="108"/>
      <c r="AB41" s="108"/>
      <c r="AC41" s="108"/>
      <c r="AD41" s="152"/>
      <c r="AE41" s="153"/>
      <c r="AF41" s="108"/>
      <c r="AG41" s="108"/>
      <c r="AH41" s="108"/>
      <c r="AI41" s="152"/>
      <c r="AJ41" s="153"/>
      <c r="AK41" s="108"/>
      <c r="AL41" s="108"/>
      <c r="AM41" s="108"/>
      <c r="AN41" s="152"/>
      <c r="AO41" s="153"/>
      <c r="AP41" s="108"/>
      <c r="AQ41" s="108"/>
      <c r="AR41" s="108"/>
      <c r="AS41" s="152"/>
      <c r="AT41" s="153"/>
      <c r="AU41" s="108"/>
      <c r="AV41" s="108"/>
      <c r="AW41" s="108"/>
      <c r="AX41" s="152"/>
      <c r="AY41" s="153"/>
      <c r="AZ41" s="108"/>
      <c r="BA41" s="108"/>
      <c r="BB41" s="108"/>
      <c r="BC41" s="152"/>
      <c r="BD41" s="154">
        <f t="shared" si="5"/>
        <v>0</v>
      </c>
      <c r="BE41" s="155">
        <f t="shared" si="6"/>
        <v>0</v>
      </c>
      <c r="BF41" s="155">
        <f t="shared" si="7"/>
        <v>0</v>
      </c>
      <c r="BG41" s="145">
        <f t="shared" si="8"/>
        <v>0</v>
      </c>
      <c r="BH41" s="156">
        <f t="shared" si="9"/>
        <v>0</v>
      </c>
      <c r="BI41" s="157"/>
    </row>
    <row r="42" spans="1:61">
      <c r="A42" s="148">
        <v>36</v>
      </c>
      <c r="B42" s="158"/>
      <c r="C42" s="105"/>
      <c r="D42" s="105"/>
      <c r="E42" s="150"/>
      <c r="F42" s="151"/>
      <c r="G42" s="108"/>
      <c r="H42" s="108"/>
      <c r="I42" s="108"/>
      <c r="J42" s="152"/>
      <c r="K42" s="153"/>
      <c r="L42" s="108"/>
      <c r="M42" s="108"/>
      <c r="N42" s="108"/>
      <c r="O42" s="152"/>
      <c r="P42" s="153"/>
      <c r="Q42" s="108"/>
      <c r="R42" s="108"/>
      <c r="S42" s="108"/>
      <c r="T42" s="152"/>
      <c r="U42" s="153"/>
      <c r="V42" s="108"/>
      <c r="W42" s="108"/>
      <c r="X42" s="108"/>
      <c r="Y42" s="152"/>
      <c r="Z42" s="153"/>
      <c r="AA42" s="108"/>
      <c r="AB42" s="108"/>
      <c r="AC42" s="108"/>
      <c r="AD42" s="152"/>
      <c r="AE42" s="153"/>
      <c r="AF42" s="108"/>
      <c r="AG42" s="108"/>
      <c r="AH42" s="108"/>
      <c r="AI42" s="152"/>
      <c r="AJ42" s="153"/>
      <c r="AK42" s="108"/>
      <c r="AL42" s="108"/>
      <c r="AM42" s="108"/>
      <c r="AN42" s="152"/>
      <c r="AO42" s="153"/>
      <c r="AP42" s="108"/>
      <c r="AQ42" s="108"/>
      <c r="AR42" s="108"/>
      <c r="AS42" s="152"/>
      <c r="AT42" s="153"/>
      <c r="AU42" s="108"/>
      <c r="AV42" s="108"/>
      <c r="AW42" s="108"/>
      <c r="AX42" s="152"/>
      <c r="AY42" s="153"/>
      <c r="AZ42" s="108"/>
      <c r="BA42" s="108"/>
      <c r="BB42" s="108"/>
      <c r="BC42" s="152"/>
      <c r="BD42" s="154">
        <f t="shared" si="5"/>
        <v>0</v>
      </c>
      <c r="BE42" s="155">
        <f t="shared" si="6"/>
        <v>0</v>
      </c>
      <c r="BF42" s="155">
        <f t="shared" si="7"/>
        <v>0</v>
      </c>
      <c r="BG42" s="145">
        <f t="shared" si="8"/>
        <v>0</v>
      </c>
      <c r="BH42" s="156">
        <f t="shared" si="9"/>
        <v>0</v>
      </c>
      <c r="BI42" s="157"/>
    </row>
    <row r="43" spans="1:61">
      <c r="A43" s="148">
        <v>37</v>
      </c>
      <c r="B43" s="158"/>
      <c r="C43" s="105"/>
      <c r="D43" s="105"/>
      <c r="E43" s="150"/>
      <c r="F43" s="151"/>
      <c r="G43" s="108"/>
      <c r="H43" s="108"/>
      <c r="I43" s="108"/>
      <c r="J43" s="152"/>
      <c r="K43" s="153"/>
      <c r="L43" s="108"/>
      <c r="M43" s="108"/>
      <c r="N43" s="108"/>
      <c r="O43" s="152"/>
      <c r="P43" s="153"/>
      <c r="Q43" s="108"/>
      <c r="R43" s="108"/>
      <c r="S43" s="108"/>
      <c r="T43" s="152"/>
      <c r="U43" s="153"/>
      <c r="V43" s="108"/>
      <c r="W43" s="108"/>
      <c r="X43" s="108"/>
      <c r="Y43" s="152"/>
      <c r="Z43" s="153"/>
      <c r="AA43" s="108"/>
      <c r="AB43" s="108"/>
      <c r="AC43" s="108"/>
      <c r="AD43" s="152"/>
      <c r="AE43" s="153"/>
      <c r="AF43" s="108"/>
      <c r="AG43" s="108"/>
      <c r="AH43" s="108"/>
      <c r="AI43" s="152"/>
      <c r="AJ43" s="153"/>
      <c r="AK43" s="108"/>
      <c r="AL43" s="108"/>
      <c r="AM43" s="108"/>
      <c r="AN43" s="152"/>
      <c r="AO43" s="153"/>
      <c r="AP43" s="108"/>
      <c r="AQ43" s="108"/>
      <c r="AR43" s="108"/>
      <c r="AS43" s="152"/>
      <c r="AT43" s="153"/>
      <c r="AU43" s="108"/>
      <c r="AV43" s="108"/>
      <c r="AW43" s="108"/>
      <c r="AX43" s="152"/>
      <c r="AY43" s="153"/>
      <c r="AZ43" s="108"/>
      <c r="BA43" s="108"/>
      <c r="BB43" s="108"/>
      <c r="BC43" s="152"/>
      <c r="BD43" s="154">
        <f t="shared" si="5"/>
        <v>0</v>
      </c>
      <c r="BE43" s="155">
        <f t="shared" si="6"/>
        <v>0</v>
      </c>
      <c r="BF43" s="155">
        <f t="shared" si="7"/>
        <v>0</v>
      </c>
      <c r="BG43" s="145">
        <f t="shared" si="8"/>
        <v>0</v>
      </c>
      <c r="BH43" s="156">
        <f t="shared" si="9"/>
        <v>0</v>
      </c>
      <c r="BI43" s="157"/>
    </row>
    <row r="44" spans="1:61">
      <c r="A44" s="148">
        <v>38</v>
      </c>
      <c r="B44" s="158"/>
      <c r="C44" s="105"/>
      <c r="D44" s="105"/>
      <c r="E44" s="150"/>
      <c r="F44" s="151"/>
      <c r="G44" s="108"/>
      <c r="H44" s="108"/>
      <c r="I44" s="108"/>
      <c r="J44" s="152"/>
      <c r="K44" s="153"/>
      <c r="L44" s="108"/>
      <c r="M44" s="108"/>
      <c r="N44" s="108"/>
      <c r="O44" s="152"/>
      <c r="P44" s="153"/>
      <c r="Q44" s="108"/>
      <c r="R44" s="108"/>
      <c r="S44" s="108"/>
      <c r="T44" s="152"/>
      <c r="U44" s="153"/>
      <c r="V44" s="108"/>
      <c r="W44" s="108"/>
      <c r="X44" s="108"/>
      <c r="Y44" s="152"/>
      <c r="Z44" s="153"/>
      <c r="AA44" s="108"/>
      <c r="AB44" s="108"/>
      <c r="AC44" s="108"/>
      <c r="AD44" s="152"/>
      <c r="AE44" s="153"/>
      <c r="AF44" s="108"/>
      <c r="AG44" s="108"/>
      <c r="AH44" s="108"/>
      <c r="AI44" s="152"/>
      <c r="AJ44" s="153"/>
      <c r="AK44" s="108"/>
      <c r="AL44" s="108"/>
      <c r="AM44" s="108"/>
      <c r="AN44" s="152"/>
      <c r="AO44" s="153"/>
      <c r="AP44" s="108"/>
      <c r="AQ44" s="108"/>
      <c r="AR44" s="108"/>
      <c r="AS44" s="152"/>
      <c r="AT44" s="153"/>
      <c r="AU44" s="108"/>
      <c r="AV44" s="108"/>
      <c r="AW44" s="108"/>
      <c r="AX44" s="152"/>
      <c r="AY44" s="153"/>
      <c r="AZ44" s="108"/>
      <c r="BA44" s="108"/>
      <c r="BB44" s="108"/>
      <c r="BC44" s="152"/>
      <c r="BD44" s="154">
        <f t="shared" si="5"/>
        <v>0</v>
      </c>
      <c r="BE44" s="155">
        <f t="shared" si="6"/>
        <v>0</v>
      </c>
      <c r="BF44" s="155">
        <f t="shared" si="7"/>
        <v>0</v>
      </c>
      <c r="BG44" s="145">
        <f t="shared" si="8"/>
        <v>0</v>
      </c>
      <c r="BH44" s="156">
        <f t="shared" si="9"/>
        <v>0</v>
      </c>
      <c r="BI44" s="157"/>
    </row>
    <row r="45" spans="1:61">
      <c r="A45" s="148">
        <v>39</v>
      </c>
      <c r="B45" s="158"/>
      <c r="C45" s="105"/>
      <c r="D45" s="105"/>
      <c r="E45" s="150"/>
      <c r="F45" s="151"/>
      <c r="G45" s="108"/>
      <c r="H45" s="108"/>
      <c r="I45" s="108"/>
      <c r="J45" s="152"/>
      <c r="K45" s="153"/>
      <c r="L45" s="108"/>
      <c r="M45" s="108"/>
      <c r="N45" s="108"/>
      <c r="O45" s="152"/>
      <c r="P45" s="153"/>
      <c r="Q45" s="108"/>
      <c r="R45" s="108"/>
      <c r="S45" s="108"/>
      <c r="T45" s="152"/>
      <c r="U45" s="153"/>
      <c r="V45" s="108"/>
      <c r="W45" s="108"/>
      <c r="X45" s="108"/>
      <c r="Y45" s="152"/>
      <c r="Z45" s="153"/>
      <c r="AA45" s="108"/>
      <c r="AB45" s="108"/>
      <c r="AC45" s="108"/>
      <c r="AD45" s="152"/>
      <c r="AE45" s="153"/>
      <c r="AF45" s="108"/>
      <c r="AG45" s="108"/>
      <c r="AH45" s="108"/>
      <c r="AI45" s="152"/>
      <c r="AJ45" s="153"/>
      <c r="AK45" s="108"/>
      <c r="AL45" s="108"/>
      <c r="AM45" s="108"/>
      <c r="AN45" s="152"/>
      <c r="AO45" s="153"/>
      <c r="AP45" s="108"/>
      <c r="AQ45" s="108"/>
      <c r="AR45" s="108"/>
      <c r="AS45" s="152"/>
      <c r="AT45" s="153"/>
      <c r="AU45" s="108"/>
      <c r="AV45" s="108"/>
      <c r="AW45" s="108"/>
      <c r="AX45" s="152"/>
      <c r="AY45" s="153"/>
      <c r="AZ45" s="108"/>
      <c r="BA45" s="108"/>
      <c r="BB45" s="108"/>
      <c r="BC45" s="152"/>
      <c r="BD45" s="154">
        <f t="shared" si="5"/>
        <v>0</v>
      </c>
      <c r="BE45" s="155">
        <f t="shared" si="6"/>
        <v>0</v>
      </c>
      <c r="BF45" s="155">
        <f t="shared" si="7"/>
        <v>0</v>
      </c>
      <c r="BG45" s="145">
        <f t="shared" si="8"/>
        <v>0</v>
      </c>
      <c r="BH45" s="156">
        <f t="shared" si="9"/>
        <v>0</v>
      </c>
      <c r="BI45" s="157"/>
    </row>
    <row r="46" spans="1:61">
      <c r="A46" s="148">
        <v>40</v>
      </c>
      <c r="B46" s="158"/>
      <c r="C46" s="105"/>
      <c r="D46" s="105"/>
      <c r="E46" s="150"/>
      <c r="F46" s="151"/>
      <c r="G46" s="108"/>
      <c r="H46" s="108"/>
      <c r="I46" s="108"/>
      <c r="J46" s="152"/>
      <c r="K46" s="153"/>
      <c r="L46" s="108"/>
      <c r="M46" s="108"/>
      <c r="N46" s="108"/>
      <c r="O46" s="152"/>
      <c r="P46" s="153"/>
      <c r="Q46" s="108"/>
      <c r="R46" s="108"/>
      <c r="S46" s="108"/>
      <c r="T46" s="152"/>
      <c r="U46" s="153"/>
      <c r="V46" s="108"/>
      <c r="W46" s="108"/>
      <c r="X46" s="108"/>
      <c r="Y46" s="152"/>
      <c r="Z46" s="153"/>
      <c r="AA46" s="108"/>
      <c r="AB46" s="108"/>
      <c r="AC46" s="108"/>
      <c r="AD46" s="152"/>
      <c r="AE46" s="153"/>
      <c r="AF46" s="108"/>
      <c r="AG46" s="108"/>
      <c r="AH46" s="108"/>
      <c r="AI46" s="152"/>
      <c r="AJ46" s="153"/>
      <c r="AK46" s="108"/>
      <c r="AL46" s="108"/>
      <c r="AM46" s="108"/>
      <c r="AN46" s="152"/>
      <c r="AO46" s="153"/>
      <c r="AP46" s="108"/>
      <c r="AQ46" s="108"/>
      <c r="AR46" s="108"/>
      <c r="AS46" s="152"/>
      <c r="AT46" s="153"/>
      <c r="AU46" s="108"/>
      <c r="AV46" s="108"/>
      <c r="AW46" s="108"/>
      <c r="AX46" s="152"/>
      <c r="AY46" s="153"/>
      <c r="AZ46" s="108"/>
      <c r="BA46" s="108"/>
      <c r="BB46" s="108"/>
      <c r="BC46" s="152"/>
      <c r="BD46" s="154">
        <f t="shared" si="5"/>
        <v>0</v>
      </c>
      <c r="BE46" s="155">
        <f t="shared" si="6"/>
        <v>0</v>
      </c>
      <c r="BF46" s="155">
        <f t="shared" si="7"/>
        <v>0</v>
      </c>
      <c r="BG46" s="145">
        <f t="shared" si="8"/>
        <v>0</v>
      </c>
      <c r="BH46" s="156">
        <f t="shared" si="9"/>
        <v>0</v>
      </c>
      <c r="BI46" s="157"/>
    </row>
    <row r="47" spans="1:61">
      <c r="A47" s="148">
        <v>41</v>
      </c>
      <c r="B47" s="158"/>
      <c r="C47" s="105"/>
      <c r="D47" s="105"/>
      <c r="E47" s="150"/>
      <c r="F47" s="151"/>
      <c r="G47" s="108"/>
      <c r="H47" s="108"/>
      <c r="I47" s="108"/>
      <c r="J47" s="152"/>
      <c r="K47" s="153"/>
      <c r="L47" s="108"/>
      <c r="M47" s="108"/>
      <c r="N47" s="108"/>
      <c r="O47" s="152"/>
      <c r="P47" s="153"/>
      <c r="Q47" s="108"/>
      <c r="R47" s="108"/>
      <c r="S47" s="108"/>
      <c r="T47" s="152"/>
      <c r="U47" s="153"/>
      <c r="V47" s="108"/>
      <c r="W47" s="108"/>
      <c r="X47" s="108"/>
      <c r="Y47" s="152"/>
      <c r="Z47" s="153"/>
      <c r="AA47" s="108"/>
      <c r="AB47" s="108"/>
      <c r="AC47" s="108"/>
      <c r="AD47" s="152"/>
      <c r="AE47" s="153"/>
      <c r="AF47" s="108"/>
      <c r="AG47" s="108"/>
      <c r="AH47" s="108"/>
      <c r="AI47" s="152"/>
      <c r="AJ47" s="153"/>
      <c r="AK47" s="108"/>
      <c r="AL47" s="108"/>
      <c r="AM47" s="108"/>
      <c r="AN47" s="152"/>
      <c r="AO47" s="153"/>
      <c r="AP47" s="108"/>
      <c r="AQ47" s="108"/>
      <c r="AR47" s="108"/>
      <c r="AS47" s="152"/>
      <c r="AT47" s="153"/>
      <c r="AU47" s="108"/>
      <c r="AV47" s="108"/>
      <c r="AW47" s="108"/>
      <c r="AX47" s="152"/>
      <c r="AY47" s="153"/>
      <c r="AZ47" s="108"/>
      <c r="BA47" s="108"/>
      <c r="BB47" s="108"/>
      <c r="BC47" s="152"/>
      <c r="BD47" s="154">
        <f t="shared" si="5"/>
        <v>0</v>
      </c>
      <c r="BE47" s="155">
        <f t="shared" si="6"/>
        <v>0</v>
      </c>
      <c r="BF47" s="155">
        <f t="shared" si="7"/>
        <v>0</v>
      </c>
      <c r="BG47" s="145">
        <f t="shared" si="8"/>
        <v>0</v>
      </c>
      <c r="BH47" s="156">
        <f t="shared" si="9"/>
        <v>0</v>
      </c>
      <c r="BI47" s="157"/>
    </row>
    <row r="48" spans="1:61">
      <c r="A48" s="148">
        <v>42</v>
      </c>
      <c r="B48" s="158"/>
      <c r="C48" s="105"/>
      <c r="D48" s="105"/>
      <c r="E48" s="150"/>
      <c r="F48" s="151"/>
      <c r="G48" s="108"/>
      <c r="H48" s="108"/>
      <c r="I48" s="108"/>
      <c r="J48" s="152"/>
      <c r="K48" s="153"/>
      <c r="L48" s="108"/>
      <c r="M48" s="108"/>
      <c r="N48" s="108"/>
      <c r="O48" s="152"/>
      <c r="P48" s="153"/>
      <c r="Q48" s="108"/>
      <c r="R48" s="108"/>
      <c r="S48" s="108"/>
      <c r="T48" s="152"/>
      <c r="U48" s="153"/>
      <c r="V48" s="108"/>
      <c r="W48" s="108"/>
      <c r="X48" s="108"/>
      <c r="Y48" s="152"/>
      <c r="Z48" s="153"/>
      <c r="AA48" s="108"/>
      <c r="AB48" s="108"/>
      <c r="AC48" s="108"/>
      <c r="AD48" s="152"/>
      <c r="AE48" s="153"/>
      <c r="AF48" s="108"/>
      <c r="AG48" s="108"/>
      <c r="AH48" s="108"/>
      <c r="AI48" s="152"/>
      <c r="AJ48" s="153"/>
      <c r="AK48" s="108"/>
      <c r="AL48" s="108"/>
      <c r="AM48" s="108"/>
      <c r="AN48" s="152"/>
      <c r="AO48" s="153"/>
      <c r="AP48" s="108"/>
      <c r="AQ48" s="108"/>
      <c r="AR48" s="108"/>
      <c r="AS48" s="152"/>
      <c r="AT48" s="153"/>
      <c r="AU48" s="108"/>
      <c r="AV48" s="108"/>
      <c r="AW48" s="108"/>
      <c r="AX48" s="152"/>
      <c r="AY48" s="153"/>
      <c r="AZ48" s="108"/>
      <c r="BA48" s="108"/>
      <c r="BB48" s="108"/>
      <c r="BC48" s="152"/>
      <c r="BD48" s="154">
        <f t="shared" si="5"/>
        <v>0</v>
      </c>
      <c r="BE48" s="155">
        <f t="shared" si="6"/>
        <v>0</v>
      </c>
      <c r="BF48" s="155">
        <f t="shared" si="7"/>
        <v>0</v>
      </c>
      <c r="BG48" s="145">
        <f t="shared" si="8"/>
        <v>0</v>
      </c>
      <c r="BH48" s="156">
        <f t="shared" si="9"/>
        <v>0</v>
      </c>
      <c r="BI48" s="157"/>
    </row>
    <row r="49" spans="1:61">
      <c r="A49" s="148">
        <v>43</v>
      </c>
      <c r="B49" s="158"/>
      <c r="C49" s="105"/>
      <c r="D49" s="105"/>
      <c r="E49" s="150"/>
      <c r="F49" s="151"/>
      <c r="G49" s="108"/>
      <c r="H49" s="108"/>
      <c r="I49" s="108"/>
      <c r="J49" s="152"/>
      <c r="K49" s="153"/>
      <c r="L49" s="108"/>
      <c r="M49" s="108"/>
      <c r="N49" s="108"/>
      <c r="O49" s="152"/>
      <c r="P49" s="153"/>
      <c r="Q49" s="108"/>
      <c r="R49" s="108"/>
      <c r="S49" s="108"/>
      <c r="T49" s="152"/>
      <c r="U49" s="153"/>
      <c r="V49" s="108"/>
      <c r="W49" s="108"/>
      <c r="X49" s="108"/>
      <c r="Y49" s="152"/>
      <c r="Z49" s="153"/>
      <c r="AA49" s="108"/>
      <c r="AB49" s="108"/>
      <c r="AC49" s="108"/>
      <c r="AD49" s="152"/>
      <c r="AE49" s="153"/>
      <c r="AF49" s="108"/>
      <c r="AG49" s="108"/>
      <c r="AH49" s="108"/>
      <c r="AI49" s="152"/>
      <c r="AJ49" s="153"/>
      <c r="AK49" s="108"/>
      <c r="AL49" s="108"/>
      <c r="AM49" s="108"/>
      <c r="AN49" s="152"/>
      <c r="AO49" s="153"/>
      <c r="AP49" s="108"/>
      <c r="AQ49" s="108"/>
      <c r="AR49" s="108"/>
      <c r="AS49" s="152"/>
      <c r="AT49" s="153"/>
      <c r="AU49" s="108"/>
      <c r="AV49" s="108"/>
      <c r="AW49" s="108"/>
      <c r="AX49" s="152"/>
      <c r="AY49" s="153"/>
      <c r="AZ49" s="108"/>
      <c r="BA49" s="108"/>
      <c r="BB49" s="108"/>
      <c r="BC49" s="152"/>
      <c r="BD49" s="154">
        <f t="shared" si="5"/>
        <v>0</v>
      </c>
      <c r="BE49" s="155">
        <f t="shared" si="6"/>
        <v>0</v>
      </c>
      <c r="BF49" s="155">
        <f t="shared" si="7"/>
        <v>0</v>
      </c>
      <c r="BG49" s="145">
        <f t="shared" si="8"/>
        <v>0</v>
      </c>
      <c r="BH49" s="156">
        <f t="shared" si="9"/>
        <v>0</v>
      </c>
      <c r="BI49" s="157"/>
    </row>
    <row r="50" spans="1:61">
      <c r="A50" s="148">
        <v>44</v>
      </c>
      <c r="B50" s="158"/>
      <c r="C50" s="105"/>
      <c r="D50" s="105"/>
      <c r="E50" s="150"/>
      <c r="F50" s="151"/>
      <c r="G50" s="108"/>
      <c r="H50" s="108"/>
      <c r="I50" s="108"/>
      <c r="J50" s="152"/>
      <c r="K50" s="153"/>
      <c r="L50" s="108"/>
      <c r="M50" s="108"/>
      <c r="N50" s="108"/>
      <c r="O50" s="152"/>
      <c r="P50" s="153"/>
      <c r="Q50" s="108"/>
      <c r="R50" s="108"/>
      <c r="S50" s="108"/>
      <c r="T50" s="152"/>
      <c r="U50" s="153"/>
      <c r="V50" s="108"/>
      <c r="W50" s="108"/>
      <c r="X50" s="108"/>
      <c r="Y50" s="152"/>
      <c r="Z50" s="153"/>
      <c r="AA50" s="108"/>
      <c r="AB50" s="108"/>
      <c r="AC50" s="108"/>
      <c r="AD50" s="152"/>
      <c r="AE50" s="153"/>
      <c r="AF50" s="108"/>
      <c r="AG50" s="108"/>
      <c r="AH50" s="108"/>
      <c r="AI50" s="152"/>
      <c r="AJ50" s="153"/>
      <c r="AK50" s="108"/>
      <c r="AL50" s="108"/>
      <c r="AM50" s="108"/>
      <c r="AN50" s="152"/>
      <c r="AO50" s="153"/>
      <c r="AP50" s="108"/>
      <c r="AQ50" s="108"/>
      <c r="AR50" s="108"/>
      <c r="AS50" s="152"/>
      <c r="AT50" s="153"/>
      <c r="AU50" s="108"/>
      <c r="AV50" s="108"/>
      <c r="AW50" s="108"/>
      <c r="AX50" s="152"/>
      <c r="AY50" s="153"/>
      <c r="AZ50" s="108"/>
      <c r="BA50" s="108"/>
      <c r="BB50" s="108"/>
      <c r="BC50" s="152"/>
      <c r="BD50" s="154">
        <f t="shared" si="5"/>
        <v>0</v>
      </c>
      <c r="BE50" s="155">
        <f t="shared" si="6"/>
        <v>0</v>
      </c>
      <c r="BF50" s="155">
        <f t="shared" si="7"/>
        <v>0</v>
      </c>
      <c r="BG50" s="145">
        <f t="shared" si="8"/>
        <v>0</v>
      </c>
      <c r="BH50" s="156">
        <f t="shared" si="9"/>
        <v>0</v>
      </c>
      <c r="BI50" s="157"/>
    </row>
    <row r="51" spans="1:61">
      <c r="A51" s="148">
        <v>45</v>
      </c>
      <c r="B51" s="158"/>
      <c r="C51" s="105"/>
      <c r="D51" s="105"/>
      <c r="E51" s="150"/>
      <c r="F51" s="151"/>
      <c r="G51" s="108"/>
      <c r="H51" s="108"/>
      <c r="I51" s="108"/>
      <c r="J51" s="152"/>
      <c r="K51" s="153"/>
      <c r="L51" s="108"/>
      <c r="M51" s="108"/>
      <c r="N51" s="108"/>
      <c r="O51" s="152"/>
      <c r="P51" s="153"/>
      <c r="Q51" s="108"/>
      <c r="R51" s="108"/>
      <c r="S51" s="108"/>
      <c r="T51" s="152"/>
      <c r="U51" s="153"/>
      <c r="V51" s="108"/>
      <c r="W51" s="108"/>
      <c r="X51" s="108"/>
      <c r="Y51" s="152"/>
      <c r="Z51" s="153"/>
      <c r="AA51" s="108"/>
      <c r="AB51" s="108"/>
      <c r="AC51" s="108"/>
      <c r="AD51" s="152"/>
      <c r="AE51" s="153"/>
      <c r="AF51" s="108"/>
      <c r="AG51" s="108"/>
      <c r="AH51" s="108"/>
      <c r="AI51" s="152"/>
      <c r="AJ51" s="153"/>
      <c r="AK51" s="108"/>
      <c r="AL51" s="108"/>
      <c r="AM51" s="108"/>
      <c r="AN51" s="152"/>
      <c r="AO51" s="153"/>
      <c r="AP51" s="108"/>
      <c r="AQ51" s="108"/>
      <c r="AR51" s="108"/>
      <c r="AS51" s="152"/>
      <c r="AT51" s="153"/>
      <c r="AU51" s="108"/>
      <c r="AV51" s="108"/>
      <c r="AW51" s="108"/>
      <c r="AX51" s="152"/>
      <c r="AY51" s="153"/>
      <c r="AZ51" s="108"/>
      <c r="BA51" s="108"/>
      <c r="BB51" s="108"/>
      <c r="BC51" s="152"/>
      <c r="BD51" s="154">
        <f t="shared" si="5"/>
        <v>0</v>
      </c>
      <c r="BE51" s="155">
        <f t="shared" si="6"/>
        <v>0</v>
      </c>
      <c r="BF51" s="155">
        <f t="shared" si="7"/>
        <v>0</v>
      </c>
      <c r="BG51" s="145">
        <f t="shared" si="8"/>
        <v>0</v>
      </c>
      <c r="BH51" s="156">
        <f t="shared" si="9"/>
        <v>0</v>
      </c>
      <c r="BI51" s="157"/>
    </row>
    <row r="52" spans="1:61">
      <c r="A52" s="148">
        <v>46</v>
      </c>
      <c r="B52" s="158"/>
      <c r="C52" s="105"/>
      <c r="D52" s="105"/>
      <c r="E52" s="150"/>
      <c r="F52" s="151"/>
      <c r="G52" s="108"/>
      <c r="H52" s="108"/>
      <c r="I52" s="108"/>
      <c r="J52" s="152"/>
      <c r="K52" s="153"/>
      <c r="L52" s="108"/>
      <c r="M52" s="108"/>
      <c r="N52" s="108"/>
      <c r="O52" s="152"/>
      <c r="P52" s="153"/>
      <c r="Q52" s="108"/>
      <c r="R52" s="108"/>
      <c r="S52" s="108"/>
      <c r="T52" s="152"/>
      <c r="U52" s="153"/>
      <c r="V52" s="108"/>
      <c r="W52" s="108"/>
      <c r="X52" s="108"/>
      <c r="Y52" s="152"/>
      <c r="Z52" s="153"/>
      <c r="AA52" s="108"/>
      <c r="AB52" s="108"/>
      <c r="AC52" s="108"/>
      <c r="AD52" s="152"/>
      <c r="AE52" s="153"/>
      <c r="AF52" s="108"/>
      <c r="AG52" s="108"/>
      <c r="AH52" s="108"/>
      <c r="AI52" s="152"/>
      <c r="AJ52" s="153"/>
      <c r="AK52" s="108"/>
      <c r="AL52" s="108"/>
      <c r="AM52" s="108"/>
      <c r="AN52" s="152"/>
      <c r="AO52" s="153"/>
      <c r="AP52" s="108"/>
      <c r="AQ52" s="108"/>
      <c r="AR52" s="108"/>
      <c r="AS52" s="152"/>
      <c r="AT52" s="153"/>
      <c r="AU52" s="108"/>
      <c r="AV52" s="108"/>
      <c r="AW52" s="108"/>
      <c r="AX52" s="152"/>
      <c r="AY52" s="153"/>
      <c r="AZ52" s="108"/>
      <c r="BA52" s="108"/>
      <c r="BB52" s="108"/>
      <c r="BC52" s="152"/>
      <c r="BD52" s="154">
        <f t="shared" si="5"/>
        <v>0</v>
      </c>
      <c r="BE52" s="155">
        <f t="shared" si="6"/>
        <v>0</v>
      </c>
      <c r="BF52" s="155">
        <f t="shared" si="7"/>
        <v>0</v>
      </c>
      <c r="BG52" s="145">
        <f t="shared" si="8"/>
        <v>0</v>
      </c>
      <c r="BH52" s="156">
        <f t="shared" si="9"/>
        <v>0</v>
      </c>
      <c r="BI52" s="157"/>
    </row>
    <row r="53" spans="1:61">
      <c r="A53" s="148">
        <v>47</v>
      </c>
      <c r="B53" s="158"/>
      <c r="C53" s="105"/>
      <c r="D53" s="105"/>
      <c r="E53" s="150"/>
      <c r="F53" s="151"/>
      <c r="G53" s="108"/>
      <c r="H53" s="108"/>
      <c r="I53" s="108"/>
      <c r="J53" s="152"/>
      <c r="K53" s="153"/>
      <c r="L53" s="108"/>
      <c r="M53" s="108"/>
      <c r="N53" s="108"/>
      <c r="O53" s="152"/>
      <c r="P53" s="153"/>
      <c r="Q53" s="108"/>
      <c r="R53" s="108"/>
      <c r="S53" s="108"/>
      <c r="T53" s="152"/>
      <c r="U53" s="153"/>
      <c r="V53" s="108"/>
      <c r="W53" s="108"/>
      <c r="X53" s="108"/>
      <c r="Y53" s="152"/>
      <c r="Z53" s="153"/>
      <c r="AA53" s="108"/>
      <c r="AB53" s="108"/>
      <c r="AC53" s="108"/>
      <c r="AD53" s="152"/>
      <c r="AE53" s="153"/>
      <c r="AF53" s="108"/>
      <c r="AG53" s="108"/>
      <c r="AH53" s="108"/>
      <c r="AI53" s="152"/>
      <c r="AJ53" s="153"/>
      <c r="AK53" s="108"/>
      <c r="AL53" s="108"/>
      <c r="AM53" s="108"/>
      <c r="AN53" s="152"/>
      <c r="AO53" s="153"/>
      <c r="AP53" s="108"/>
      <c r="AQ53" s="108"/>
      <c r="AR53" s="108"/>
      <c r="AS53" s="152"/>
      <c r="AT53" s="153"/>
      <c r="AU53" s="108"/>
      <c r="AV53" s="108"/>
      <c r="AW53" s="108"/>
      <c r="AX53" s="152"/>
      <c r="AY53" s="153"/>
      <c r="AZ53" s="108"/>
      <c r="BA53" s="108"/>
      <c r="BB53" s="108"/>
      <c r="BC53" s="152"/>
      <c r="BD53" s="154">
        <f t="shared" si="5"/>
        <v>0</v>
      </c>
      <c r="BE53" s="155">
        <f t="shared" si="6"/>
        <v>0</v>
      </c>
      <c r="BF53" s="155">
        <f t="shared" si="7"/>
        <v>0</v>
      </c>
      <c r="BG53" s="145">
        <f t="shared" si="8"/>
        <v>0</v>
      </c>
      <c r="BH53" s="156">
        <f t="shared" si="9"/>
        <v>0</v>
      </c>
      <c r="BI53" s="157"/>
    </row>
    <row r="54" spans="1:61">
      <c r="A54" s="148">
        <v>48</v>
      </c>
      <c r="B54" s="158"/>
      <c r="C54" s="105"/>
      <c r="D54" s="105"/>
      <c r="E54" s="150"/>
      <c r="F54" s="151"/>
      <c r="G54" s="108"/>
      <c r="H54" s="108"/>
      <c r="I54" s="108"/>
      <c r="J54" s="152"/>
      <c r="K54" s="153"/>
      <c r="L54" s="108"/>
      <c r="M54" s="108"/>
      <c r="N54" s="108"/>
      <c r="O54" s="152"/>
      <c r="P54" s="153"/>
      <c r="Q54" s="108"/>
      <c r="R54" s="108"/>
      <c r="S54" s="108"/>
      <c r="T54" s="152"/>
      <c r="U54" s="153"/>
      <c r="V54" s="108"/>
      <c r="W54" s="108"/>
      <c r="X54" s="108"/>
      <c r="Y54" s="152"/>
      <c r="Z54" s="153"/>
      <c r="AA54" s="108"/>
      <c r="AB54" s="108"/>
      <c r="AC54" s="108"/>
      <c r="AD54" s="152"/>
      <c r="AE54" s="153"/>
      <c r="AF54" s="108"/>
      <c r="AG54" s="108"/>
      <c r="AH54" s="108"/>
      <c r="AI54" s="152"/>
      <c r="AJ54" s="153"/>
      <c r="AK54" s="108"/>
      <c r="AL54" s="108"/>
      <c r="AM54" s="108"/>
      <c r="AN54" s="152"/>
      <c r="AO54" s="153"/>
      <c r="AP54" s="108"/>
      <c r="AQ54" s="108"/>
      <c r="AR54" s="108"/>
      <c r="AS54" s="152"/>
      <c r="AT54" s="153"/>
      <c r="AU54" s="108"/>
      <c r="AV54" s="108"/>
      <c r="AW54" s="108"/>
      <c r="AX54" s="152"/>
      <c r="AY54" s="153"/>
      <c r="AZ54" s="108"/>
      <c r="BA54" s="108"/>
      <c r="BB54" s="108"/>
      <c r="BC54" s="152"/>
      <c r="BD54" s="154">
        <f t="shared" si="5"/>
        <v>0</v>
      </c>
      <c r="BE54" s="155">
        <f t="shared" si="6"/>
        <v>0</v>
      </c>
      <c r="BF54" s="155">
        <f t="shared" si="7"/>
        <v>0</v>
      </c>
      <c r="BG54" s="145">
        <f t="shared" si="8"/>
        <v>0</v>
      </c>
      <c r="BH54" s="156">
        <f t="shared" si="9"/>
        <v>0</v>
      </c>
      <c r="BI54" s="157"/>
    </row>
    <row r="55" spans="1:61">
      <c r="A55" s="148">
        <v>49</v>
      </c>
      <c r="B55" s="158"/>
      <c r="C55" s="105"/>
      <c r="D55" s="105"/>
      <c r="E55" s="150"/>
      <c r="F55" s="151"/>
      <c r="G55" s="108"/>
      <c r="H55" s="108"/>
      <c r="I55" s="108"/>
      <c r="J55" s="152"/>
      <c r="K55" s="153"/>
      <c r="L55" s="108"/>
      <c r="M55" s="108"/>
      <c r="N55" s="108"/>
      <c r="O55" s="152"/>
      <c r="P55" s="153"/>
      <c r="Q55" s="108"/>
      <c r="R55" s="108"/>
      <c r="S55" s="108"/>
      <c r="T55" s="152"/>
      <c r="U55" s="153"/>
      <c r="V55" s="108"/>
      <c r="W55" s="108"/>
      <c r="X55" s="108"/>
      <c r="Y55" s="152"/>
      <c r="Z55" s="153"/>
      <c r="AA55" s="108"/>
      <c r="AB55" s="108"/>
      <c r="AC55" s="108"/>
      <c r="AD55" s="152"/>
      <c r="AE55" s="153"/>
      <c r="AF55" s="108"/>
      <c r="AG55" s="108"/>
      <c r="AH55" s="108"/>
      <c r="AI55" s="152"/>
      <c r="AJ55" s="153"/>
      <c r="AK55" s="108"/>
      <c r="AL55" s="108"/>
      <c r="AM55" s="108"/>
      <c r="AN55" s="152"/>
      <c r="AO55" s="153"/>
      <c r="AP55" s="108"/>
      <c r="AQ55" s="108"/>
      <c r="AR55" s="108"/>
      <c r="AS55" s="152"/>
      <c r="AT55" s="153"/>
      <c r="AU55" s="108"/>
      <c r="AV55" s="108"/>
      <c r="AW55" s="108"/>
      <c r="AX55" s="152"/>
      <c r="AY55" s="153"/>
      <c r="AZ55" s="108"/>
      <c r="BA55" s="108"/>
      <c r="BB55" s="108"/>
      <c r="BC55" s="152"/>
      <c r="BD55" s="154">
        <f t="shared" si="5"/>
        <v>0</v>
      </c>
      <c r="BE55" s="155">
        <f t="shared" si="6"/>
        <v>0</v>
      </c>
      <c r="BF55" s="155">
        <f t="shared" si="7"/>
        <v>0</v>
      </c>
      <c r="BG55" s="145">
        <f t="shared" si="8"/>
        <v>0</v>
      </c>
      <c r="BH55" s="156">
        <f t="shared" si="9"/>
        <v>0</v>
      </c>
      <c r="BI55" s="157"/>
    </row>
    <row r="56" spans="1:61">
      <c r="A56" s="148">
        <v>50</v>
      </c>
      <c r="B56" s="158"/>
      <c r="C56" s="105"/>
      <c r="D56" s="105"/>
      <c r="E56" s="150"/>
      <c r="F56" s="151"/>
      <c r="G56" s="108"/>
      <c r="H56" s="108"/>
      <c r="I56" s="108"/>
      <c r="J56" s="152"/>
      <c r="K56" s="153"/>
      <c r="L56" s="108"/>
      <c r="M56" s="108"/>
      <c r="N56" s="108"/>
      <c r="O56" s="152"/>
      <c r="P56" s="153"/>
      <c r="Q56" s="108"/>
      <c r="R56" s="108"/>
      <c r="S56" s="108"/>
      <c r="T56" s="152"/>
      <c r="U56" s="153"/>
      <c r="V56" s="108"/>
      <c r="W56" s="108"/>
      <c r="X56" s="108"/>
      <c r="Y56" s="152"/>
      <c r="Z56" s="153"/>
      <c r="AA56" s="108"/>
      <c r="AB56" s="108"/>
      <c r="AC56" s="108"/>
      <c r="AD56" s="152"/>
      <c r="AE56" s="153"/>
      <c r="AF56" s="108"/>
      <c r="AG56" s="108"/>
      <c r="AH56" s="108"/>
      <c r="AI56" s="152"/>
      <c r="AJ56" s="153"/>
      <c r="AK56" s="108"/>
      <c r="AL56" s="108"/>
      <c r="AM56" s="108"/>
      <c r="AN56" s="152"/>
      <c r="AO56" s="153"/>
      <c r="AP56" s="108"/>
      <c r="AQ56" s="108"/>
      <c r="AR56" s="108"/>
      <c r="AS56" s="152"/>
      <c r="AT56" s="153"/>
      <c r="AU56" s="108"/>
      <c r="AV56" s="108"/>
      <c r="AW56" s="108"/>
      <c r="AX56" s="152"/>
      <c r="AY56" s="153"/>
      <c r="AZ56" s="108"/>
      <c r="BA56" s="108"/>
      <c r="BB56" s="108"/>
      <c r="BC56" s="152"/>
      <c r="BD56" s="154">
        <f t="shared" si="5"/>
        <v>0</v>
      </c>
      <c r="BE56" s="155">
        <f t="shared" si="6"/>
        <v>0</v>
      </c>
      <c r="BF56" s="155">
        <f t="shared" si="7"/>
        <v>0</v>
      </c>
      <c r="BG56" s="145">
        <f t="shared" si="8"/>
        <v>0</v>
      </c>
      <c r="BH56" s="156">
        <f t="shared" si="9"/>
        <v>0</v>
      </c>
      <c r="BI56" s="157"/>
    </row>
    <row r="57" spans="1:61">
      <c r="A57" s="148">
        <v>51</v>
      </c>
      <c r="B57" s="158"/>
      <c r="C57" s="105"/>
      <c r="D57" s="105"/>
      <c r="E57" s="150"/>
      <c r="F57" s="151"/>
      <c r="G57" s="108"/>
      <c r="H57" s="108"/>
      <c r="I57" s="108"/>
      <c r="J57" s="152"/>
      <c r="K57" s="153"/>
      <c r="L57" s="108"/>
      <c r="M57" s="108"/>
      <c r="N57" s="108"/>
      <c r="O57" s="152"/>
      <c r="P57" s="153"/>
      <c r="Q57" s="108"/>
      <c r="R57" s="108"/>
      <c r="S57" s="108"/>
      <c r="T57" s="152"/>
      <c r="U57" s="153"/>
      <c r="V57" s="108"/>
      <c r="W57" s="108"/>
      <c r="X57" s="108"/>
      <c r="Y57" s="152"/>
      <c r="Z57" s="153"/>
      <c r="AA57" s="108"/>
      <c r="AB57" s="108"/>
      <c r="AC57" s="108"/>
      <c r="AD57" s="152"/>
      <c r="AE57" s="153"/>
      <c r="AF57" s="108"/>
      <c r="AG57" s="108"/>
      <c r="AH57" s="108"/>
      <c r="AI57" s="152"/>
      <c r="AJ57" s="153"/>
      <c r="AK57" s="108"/>
      <c r="AL57" s="108"/>
      <c r="AM57" s="108"/>
      <c r="AN57" s="152"/>
      <c r="AO57" s="153"/>
      <c r="AP57" s="108"/>
      <c r="AQ57" s="108"/>
      <c r="AR57" s="108"/>
      <c r="AS57" s="152"/>
      <c r="AT57" s="153"/>
      <c r="AU57" s="108"/>
      <c r="AV57" s="108"/>
      <c r="AW57" s="108"/>
      <c r="AX57" s="152"/>
      <c r="AY57" s="153"/>
      <c r="AZ57" s="108"/>
      <c r="BA57" s="108"/>
      <c r="BB57" s="108"/>
      <c r="BC57" s="152"/>
      <c r="BD57" s="154">
        <f t="shared" si="5"/>
        <v>0</v>
      </c>
      <c r="BE57" s="155">
        <f t="shared" si="6"/>
        <v>0</v>
      </c>
      <c r="BF57" s="155">
        <f t="shared" si="7"/>
        <v>0</v>
      </c>
      <c r="BG57" s="145">
        <f t="shared" si="8"/>
        <v>0</v>
      </c>
      <c r="BH57" s="156">
        <f t="shared" si="9"/>
        <v>0</v>
      </c>
      <c r="BI57" s="157"/>
    </row>
    <row r="58" spans="1:61">
      <c r="A58" s="148">
        <v>52</v>
      </c>
      <c r="B58" s="158"/>
      <c r="C58" s="105"/>
      <c r="D58" s="105"/>
      <c r="E58" s="150"/>
      <c r="F58" s="151"/>
      <c r="G58" s="108"/>
      <c r="H58" s="108"/>
      <c r="I58" s="108"/>
      <c r="J58" s="152"/>
      <c r="K58" s="153"/>
      <c r="L58" s="108"/>
      <c r="M58" s="108"/>
      <c r="N58" s="108"/>
      <c r="O58" s="152"/>
      <c r="P58" s="153"/>
      <c r="Q58" s="108"/>
      <c r="R58" s="108"/>
      <c r="S58" s="108"/>
      <c r="T58" s="152"/>
      <c r="U58" s="153"/>
      <c r="V58" s="108"/>
      <c r="W58" s="108"/>
      <c r="X58" s="108"/>
      <c r="Y58" s="152"/>
      <c r="Z58" s="153"/>
      <c r="AA58" s="108"/>
      <c r="AB58" s="108"/>
      <c r="AC58" s="108"/>
      <c r="AD58" s="152"/>
      <c r="AE58" s="153"/>
      <c r="AF58" s="108"/>
      <c r="AG58" s="108"/>
      <c r="AH58" s="108"/>
      <c r="AI58" s="152"/>
      <c r="AJ58" s="153"/>
      <c r="AK58" s="108"/>
      <c r="AL58" s="108"/>
      <c r="AM58" s="108"/>
      <c r="AN58" s="152"/>
      <c r="AO58" s="153"/>
      <c r="AP58" s="108"/>
      <c r="AQ58" s="108"/>
      <c r="AR58" s="108"/>
      <c r="AS58" s="152"/>
      <c r="AT58" s="153"/>
      <c r="AU58" s="108"/>
      <c r="AV58" s="108"/>
      <c r="AW58" s="108"/>
      <c r="AX58" s="152"/>
      <c r="AY58" s="153"/>
      <c r="AZ58" s="108"/>
      <c r="BA58" s="108"/>
      <c r="BB58" s="108"/>
      <c r="BC58" s="152"/>
      <c r="BD58" s="154">
        <f t="shared" si="5"/>
        <v>0</v>
      </c>
      <c r="BE58" s="155">
        <f t="shared" si="6"/>
        <v>0</v>
      </c>
      <c r="BF58" s="155">
        <f t="shared" si="7"/>
        <v>0</v>
      </c>
      <c r="BG58" s="145">
        <f t="shared" si="8"/>
        <v>0</v>
      </c>
      <c r="BH58" s="156">
        <f t="shared" si="9"/>
        <v>0</v>
      </c>
      <c r="BI58" s="157"/>
    </row>
    <row r="59" spans="1:61">
      <c r="A59" s="148">
        <v>53</v>
      </c>
      <c r="B59" s="158"/>
      <c r="C59" s="105"/>
      <c r="D59" s="105"/>
      <c r="E59" s="150"/>
      <c r="F59" s="151"/>
      <c r="G59" s="108"/>
      <c r="H59" s="108"/>
      <c r="I59" s="108"/>
      <c r="J59" s="152"/>
      <c r="K59" s="153"/>
      <c r="L59" s="108"/>
      <c r="M59" s="108"/>
      <c r="N59" s="108"/>
      <c r="O59" s="152"/>
      <c r="P59" s="153"/>
      <c r="Q59" s="108"/>
      <c r="R59" s="108"/>
      <c r="S59" s="108"/>
      <c r="T59" s="152"/>
      <c r="U59" s="153"/>
      <c r="V59" s="108"/>
      <c r="W59" s="108"/>
      <c r="X59" s="108"/>
      <c r="Y59" s="152"/>
      <c r="Z59" s="153"/>
      <c r="AA59" s="108"/>
      <c r="AB59" s="108"/>
      <c r="AC59" s="108"/>
      <c r="AD59" s="152"/>
      <c r="AE59" s="153"/>
      <c r="AF59" s="108"/>
      <c r="AG59" s="108"/>
      <c r="AH59" s="108"/>
      <c r="AI59" s="152"/>
      <c r="AJ59" s="153"/>
      <c r="AK59" s="108"/>
      <c r="AL59" s="108"/>
      <c r="AM59" s="108"/>
      <c r="AN59" s="152"/>
      <c r="AO59" s="153"/>
      <c r="AP59" s="108"/>
      <c r="AQ59" s="108"/>
      <c r="AR59" s="108"/>
      <c r="AS59" s="152"/>
      <c r="AT59" s="153"/>
      <c r="AU59" s="108"/>
      <c r="AV59" s="108"/>
      <c r="AW59" s="108"/>
      <c r="AX59" s="152"/>
      <c r="AY59" s="153"/>
      <c r="AZ59" s="108"/>
      <c r="BA59" s="108"/>
      <c r="BB59" s="108"/>
      <c r="BC59" s="152"/>
      <c r="BD59" s="154">
        <f t="shared" si="5"/>
        <v>0</v>
      </c>
      <c r="BE59" s="155">
        <f t="shared" si="6"/>
        <v>0</v>
      </c>
      <c r="BF59" s="155">
        <f t="shared" si="7"/>
        <v>0</v>
      </c>
      <c r="BG59" s="145">
        <f t="shared" si="8"/>
        <v>0</v>
      </c>
      <c r="BH59" s="156">
        <f t="shared" si="9"/>
        <v>0</v>
      </c>
      <c r="BI59" s="157"/>
    </row>
    <row r="60" spans="1:61">
      <c r="A60" s="148">
        <v>54</v>
      </c>
      <c r="B60" s="158"/>
      <c r="C60" s="105"/>
      <c r="D60" s="105"/>
      <c r="E60" s="150"/>
      <c r="F60" s="151"/>
      <c r="G60" s="108"/>
      <c r="H60" s="108"/>
      <c r="I60" s="108"/>
      <c r="J60" s="152"/>
      <c r="K60" s="153"/>
      <c r="L60" s="108"/>
      <c r="M60" s="108"/>
      <c r="N60" s="108"/>
      <c r="O60" s="152"/>
      <c r="P60" s="153"/>
      <c r="Q60" s="108"/>
      <c r="R60" s="108"/>
      <c r="S60" s="108"/>
      <c r="T60" s="152"/>
      <c r="U60" s="153"/>
      <c r="V60" s="108"/>
      <c r="W60" s="108"/>
      <c r="X60" s="108"/>
      <c r="Y60" s="152"/>
      <c r="Z60" s="153"/>
      <c r="AA60" s="108"/>
      <c r="AB60" s="108"/>
      <c r="AC60" s="108"/>
      <c r="AD60" s="152"/>
      <c r="AE60" s="153"/>
      <c r="AF60" s="108"/>
      <c r="AG60" s="108"/>
      <c r="AH60" s="108"/>
      <c r="AI60" s="152"/>
      <c r="AJ60" s="153"/>
      <c r="AK60" s="108"/>
      <c r="AL60" s="108"/>
      <c r="AM60" s="108"/>
      <c r="AN60" s="152"/>
      <c r="AO60" s="153"/>
      <c r="AP60" s="108"/>
      <c r="AQ60" s="108"/>
      <c r="AR60" s="108"/>
      <c r="AS60" s="152"/>
      <c r="AT60" s="153"/>
      <c r="AU60" s="108"/>
      <c r="AV60" s="108"/>
      <c r="AW60" s="108"/>
      <c r="AX60" s="152"/>
      <c r="AY60" s="153"/>
      <c r="AZ60" s="108"/>
      <c r="BA60" s="108"/>
      <c r="BB60" s="108"/>
      <c r="BC60" s="152"/>
      <c r="BD60" s="154">
        <f t="shared" si="5"/>
        <v>0</v>
      </c>
      <c r="BE60" s="155">
        <f t="shared" si="6"/>
        <v>0</v>
      </c>
      <c r="BF60" s="155">
        <f t="shared" si="7"/>
        <v>0</v>
      </c>
      <c r="BG60" s="145">
        <f t="shared" si="8"/>
        <v>0</v>
      </c>
      <c r="BH60" s="156">
        <f t="shared" si="9"/>
        <v>0</v>
      </c>
      <c r="BI60" s="157"/>
    </row>
    <row r="61" spans="1:61">
      <c r="A61" s="148">
        <v>55</v>
      </c>
      <c r="B61" s="158"/>
      <c r="C61" s="105"/>
      <c r="D61" s="105"/>
      <c r="E61" s="150"/>
      <c r="F61" s="151"/>
      <c r="G61" s="108"/>
      <c r="H61" s="108"/>
      <c r="I61" s="108"/>
      <c r="J61" s="152"/>
      <c r="K61" s="153"/>
      <c r="L61" s="108"/>
      <c r="M61" s="108"/>
      <c r="N61" s="108"/>
      <c r="O61" s="152"/>
      <c r="P61" s="153"/>
      <c r="Q61" s="108"/>
      <c r="R61" s="108"/>
      <c r="S61" s="108"/>
      <c r="T61" s="152"/>
      <c r="U61" s="153"/>
      <c r="V61" s="108"/>
      <c r="W61" s="108"/>
      <c r="X61" s="108"/>
      <c r="Y61" s="152"/>
      <c r="Z61" s="153"/>
      <c r="AA61" s="108"/>
      <c r="AB61" s="108"/>
      <c r="AC61" s="108"/>
      <c r="AD61" s="152"/>
      <c r="AE61" s="153"/>
      <c r="AF61" s="108"/>
      <c r="AG61" s="108"/>
      <c r="AH61" s="108"/>
      <c r="AI61" s="152"/>
      <c r="AJ61" s="153"/>
      <c r="AK61" s="108"/>
      <c r="AL61" s="108"/>
      <c r="AM61" s="108"/>
      <c r="AN61" s="152"/>
      <c r="AO61" s="153"/>
      <c r="AP61" s="108"/>
      <c r="AQ61" s="108"/>
      <c r="AR61" s="108"/>
      <c r="AS61" s="152"/>
      <c r="AT61" s="153"/>
      <c r="AU61" s="108"/>
      <c r="AV61" s="108"/>
      <c r="AW61" s="108"/>
      <c r="AX61" s="152"/>
      <c r="AY61" s="153"/>
      <c r="AZ61" s="108"/>
      <c r="BA61" s="108"/>
      <c r="BB61" s="108"/>
      <c r="BC61" s="152"/>
      <c r="BD61" s="154">
        <f t="shared" si="5"/>
        <v>0</v>
      </c>
      <c r="BE61" s="155">
        <f t="shared" si="6"/>
        <v>0</v>
      </c>
      <c r="BF61" s="155">
        <f t="shared" si="7"/>
        <v>0</v>
      </c>
      <c r="BG61" s="145">
        <f t="shared" si="8"/>
        <v>0</v>
      </c>
      <c r="BH61" s="156">
        <f t="shared" si="9"/>
        <v>0</v>
      </c>
      <c r="BI61" s="157"/>
    </row>
    <row r="62" spans="1:61">
      <c r="A62" s="148">
        <v>56</v>
      </c>
      <c r="B62" s="158"/>
      <c r="C62" s="105"/>
      <c r="D62" s="105"/>
      <c r="E62" s="150"/>
      <c r="F62" s="151"/>
      <c r="G62" s="108"/>
      <c r="H62" s="108"/>
      <c r="I62" s="108"/>
      <c r="J62" s="152"/>
      <c r="K62" s="153"/>
      <c r="L62" s="108"/>
      <c r="M62" s="108"/>
      <c r="N62" s="108"/>
      <c r="O62" s="152"/>
      <c r="P62" s="153"/>
      <c r="Q62" s="108"/>
      <c r="R62" s="108"/>
      <c r="S62" s="108"/>
      <c r="T62" s="152"/>
      <c r="U62" s="153"/>
      <c r="V62" s="108"/>
      <c r="W62" s="108"/>
      <c r="X62" s="108"/>
      <c r="Y62" s="152"/>
      <c r="Z62" s="153"/>
      <c r="AA62" s="108"/>
      <c r="AB62" s="108"/>
      <c r="AC62" s="108"/>
      <c r="AD62" s="152"/>
      <c r="AE62" s="153"/>
      <c r="AF62" s="108"/>
      <c r="AG62" s="108"/>
      <c r="AH62" s="108"/>
      <c r="AI62" s="152"/>
      <c r="AJ62" s="153"/>
      <c r="AK62" s="108"/>
      <c r="AL62" s="108"/>
      <c r="AM62" s="108"/>
      <c r="AN62" s="152"/>
      <c r="AO62" s="153"/>
      <c r="AP62" s="108"/>
      <c r="AQ62" s="108"/>
      <c r="AR62" s="108"/>
      <c r="AS62" s="152"/>
      <c r="AT62" s="153"/>
      <c r="AU62" s="108"/>
      <c r="AV62" s="108"/>
      <c r="AW62" s="108"/>
      <c r="AX62" s="152"/>
      <c r="AY62" s="153"/>
      <c r="AZ62" s="108"/>
      <c r="BA62" s="108"/>
      <c r="BB62" s="108"/>
      <c r="BC62" s="152"/>
      <c r="BD62" s="154">
        <f t="shared" si="5"/>
        <v>0</v>
      </c>
      <c r="BE62" s="155">
        <f t="shared" si="6"/>
        <v>0</v>
      </c>
      <c r="BF62" s="155">
        <f t="shared" si="7"/>
        <v>0</v>
      </c>
      <c r="BG62" s="145">
        <f t="shared" si="8"/>
        <v>0</v>
      </c>
      <c r="BH62" s="156">
        <f t="shared" si="9"/>
        <v>0</v>
      </c>
      <c r="BI62" s="157"/>
    </row>
    <row r="63" spans="1:61">
      <c r="A63" s="148">
        <v>57</v>
      </c>
      <c r="B63" s="158"/>
      <c r="C63" s="105"/>
      <c r="D63" s="105"/>
      <c r="E63" s="150"/>
      <c r="F63" s="151"/>
      <c r="G63" s="108"/>
      <c r="H63" s="108"/>
      <c r="I63" s="108"/>
      <c r="J63" s="152"/>
      <c r="K63" s="153"/>
      <c r="L63" s="108"/>
      <c r="M63" s="108"/>
      <c r="N63" s="108"/>
      <c r="O63" s="152"/>
      <c r="P63" s="153"/>
      <c r="Q63" s="108"/>
      <c r="R63" s="108"/>
      <c r="S63" s="108"/>
      <c r="T63" s="152"/>
      <c r="U63" s="153"/>
      <c r="V63" s="108"/>
      <c r="W63" s="108"/>
      <c r="X63" s="108"/>
      <c r="Y63" s="152"/>
      <c r="Z63" s="153"/>
      <c r="AA63" s="108"/>
      <c r="AB63" s="108"/>
      <c r="AC63" s="108"/>
      <c r="AD63" s="152"/>
      <c r="AE63" s="153"/>
      <c r="AF63" s="108"/>
      <c r="AG63" s="108"/>
      <c r="AH63" s="108"/>
      <c r="AI63" s="152"/>
      <c r="AJ63" s="153"/>
      <c r="AK63" s="108"/>
      <c r="AL63" s="108"/>
      <c r="AM63" s="108"/>
      <c r="AN63" s="152"/>
      <c r="AO63" s="153"/>
      <c r="AP63" s="108"/>
      <c r="AQ63" s="108"/>
      <c r="AR63" s="108"/>
      <c r="AS63" s="152"/>
      <c r="AT63" s="153"/>
      <c r="AU63" s="108"/>
      <c r="AV63" s="108"/>
      <c r="AW63" s="108"/>
      <c r="AX63" s="152"/>
      <c r="AY63" s="153"/>
      <c r="AZ63" s="108"/>
      <c r="BA63" s="108"/>
      <c r="BB63" s="108"/>
      <c r="BC63" s="152"/>
      <c r="BD63" s="154">
        <f t="shared" si="5"/>
        <v>0</v>
      </c>
      <c r="BE63" s="155">
        <f t="shared" si="6"/>
        <v>0</v>
      </c>
      <c r="BF63" s="155">
        <f t="shared" si="7"/>
        <v>0</v>
      </c>
      <c r="BG63" s="145">
        <f t="shared" si="8"/>
        <v>0</v>
      </c>
      <c r="BH63" s="156">
        <f t="shared" si="9"/>
        <v>0</v>
      </c>
      <c r="BI63" s="157"/>
    </row>
    <row r="64" spans="1:61">
      <c r="A64" s="148">
        <v>58</v>
      </c>
      <c r="B64" s="158"/>
      <c r="C64" s="105"/>
      <c r="D64" s="105"/>
      <c r="E64" s="150"/>
      <c r="F64" s="151"/>
      <c r="G64" s="108"/>
      <c r="H64" s="108"/>
      <c r="I64" s="108"/>
      <c r="J64" s="152"/>
      <c r="K64" s="153"/>
      <c r="L64" s="108"/>
      <c r="M64" s="108"/>
      <c r="N64" s="108"/>
      <c r="O64" s="152"/>
      <c r="P64" s="153"/>
      <c r="Q64" s="108"/>
      <c r="R64" s="108"/>
      <c r="S64" s="108"/>
      <c r="T64" s="152"/>
      <c r="U64" s="153"/>
      <c r="V64" s="108"/>
      <c r="W64" s="108"/>
      <c r="X64" s="108"/>
      <c r="Y64" s="152"/>
      <c r="Z64" s="153"/>
      <c r="AA64" s="108"/>
      <c r="AB64" s="108"/>
      <c r="AC64" s="108"/>
      <c r="AD64" s="152"/>
      <c r="AE64" s="153"/>
      <c r="AF64" s="108"/>
      <c r="AG64" s="108"/>
      <c r="AH64" s="108"/>
      <c r="AI64" s="152"/>
      <c r="AJ64" s="153"/>
      <c r="AK64" s="108"/>
      <c r="AL64" s="108"/>
      <c r="AM64" s="108"/>
      <c r="AN64" s="152"/>
      <c r="AO64" s="153"/>
      <c r="AP64" s="108"/>
      <c r="AQ64" s="108"/>
      <c r="AR64" s="108"/>
      <c r="AS64" s="152"/>
      <c r="AT64" s="153"/>
      <c r="AU64" s="108"/>
      <c r="AV64" s="108"/>
      <c r="AW64" s="108"/>
      <c r="AX64" s="152"/>
      <c r="AY64" s="153"/>
      <c r="AZ64" s="108"/>
      <c r="BA64" s="108"/>
      <c r="BB64" s="108"/>
      <c r="BC64" s="152"/>
      <c r="BD64" s="154">
        <f t="shared" si="5"/>
        <v>0</v>
      </c>
      <c r="BE64" s="155">
        <f t="shared" si="6"/>
        <v>0</v>
      </c>
      <c r="BF64" s="155">
        <f t="shared" si="7"/>
        <v>0</v>
      </c>
      <c r="BG64" s="145">
        <f t="shared" si="8"/>
        <v>0</v>
      </c>
      <c r="BH64" s="156">
        <f t="shared" si="9"/>
        <v>0</v>
      </c>
      <c r="BI64" s="157"/>
    </row>
    <row r="65" spans="1:61">
      <c r="A65" s="148">
        <v>59</v>
      </c>
      <c r="B65" s="158"/>
      <c r="C65" s="105"/>
      <c r="D65" s="105"/>
      <c r="E65" s="150"/>
      <c r="F65" s="151"/>
      <c r="G65" s="108"/>
      <c r="H65" s="108"/>
      <c r="I65" s="108"/>
      <c r="J65" s="152"/>
      <c r="K65" s="153"/>
      <c r="L65" s="108"/>
      <c r="M65" s="108"/>
      <c r="N65" s="108"/>
      <c r="O65" s="152"/>
      <c r="P65" s="153"/>
      <c r="Q65" s="108"/>
      <c r="R65" s="108"/>
      <c r="S65" s="108"/>
      <c r="T65" s="152"/>
      <c r="U65" s="153"/>
      <c r="V65" s="108"/>
      <c r="W65" s="108"/>
      <c r="X65" s="108"/>
      <c r="Y65" s="152"/>
      <c r="Z65" s="153"/>
      <c r="AA65" s="108"/>
      <c r="AB65" s="108"/>
      <c r="AC65" s="108"/>
      <c r="AD65" s="152"/>
      <c r="AE65" s="153"/>
      <c r="AF65" s="108"/>
      <c r="AG65" s="108"/>
      <c r="AH65" s="108"/>
      <c r="AI65" s="152"/>
      <c r="AJ65" s="153"/>
      <c r="AK65" s="108"/>
      <c r="AL65" s="108"/>
      <c r="AM65" s="108"/>
      <c r="AN65" s="152"/>
      <c r="AO65" s="153"/>
      <c r="AP65" s="108"/>
      <c r="AQ65" s="108"/>
      <c r="AR65" s="108"/>
      <c r="AS65" s="152"/>
      <c r="AT65" s="153"/>
      <c r="AU65" s="108"/>
      <c r="AV65" s="108"/>
      <c r="AW65" s="108"/>
      <c r="AX65" s="152"/>
      <c r="AY65" s="153"/>
      <c r="AZ65" s="108"/>
      <c r="BA65" s="108"/>
      <c r="BB65" s="108"/>
      <c r="BC65" s="152"/>
      <c r="BD65" s="154">
        <f t="shared" si="5"/>
        <v>0</v>
      </c>
      <c r="BE65" s="155">
        <f t="shared" si="6"/>
        <v>0</v>
      </c>
      <c r="BF65" s="155">
        <f t="shared" si="7"/>
        <v>0</v>
      </c>
      <c r="BG65" s="145">
        <f t="shared" si="8"/>
        <v>0</v>
      </c>
      <c r="BH65" s="156">
        <f t="shared" si="9"/>
        <v>0</v>
      </c>
      <c r="BI65" s="157"/>
    </row>
    <row r="66" spans="1:61">
      <c r="A66" s="159">
        <v>60</v>
      </c>
      <c r="B66" s="160"/>
      <c r="C66" s="161"/>
      <c r="D66" s="161"/>
      <c r="E66" s="162"/>
      <c r="F66" s="163"/>
      <c r="G66" s="164"/>
      <c r="H66" s="164"/>
      <c r="I66" s="164"/>
      <c r="J66" s="165"/>
      <c r="K66" s="166"/>
      <c r="L66" s="164"/>
      <c r="M66" s="164"/>
      <c r="N66" s="164"/>
      <c r="O66" s="165"/>
      <c r="P66" s="166"/>
      <c r="Q66" s="164"/>
      <c r="R66" s="164"/>
      <c r="S66" s="164"/>
      <c r="T66" s="165"/>
      <c r="U66" s="166"/>
      <c r="V66" s="164"/>
      <c r="W66" s="164"/>
      <c r="X66" s="164"/>
      <c r="Y66" s="165"/>
      <c r="Z66" s="166"/>
      <c r="AA66" s="164"/>
      <c r="AB66" s="164"/>
      <c r="AC66" s="164"/>
      <c r="AD66" s="165"/>
      <c r="AE66" s="166"/>
      <c r="AF66" s="164"/>
      <c r="AG66" s="164"/>
      <c r="AH66" s="164"/>
      <c r="AI66" s="165"/>
      <c r="AJ66" s="166"/>
      <c r="AK66" s="164"/>
      <c r="AL66" s="164"/>
      <c r="AM66" s="164"/>
      <c r="AN66" s="165"/>
      <c r="AO66" s="166"/>
      <c r="AP66" s="164"/>
      <c r="AQ66" s="164"/>
      <c r="AR66" s="164"/>
      <c r="AS66" s="165"/>
      <c r="AT66" s="166"/>
      <c r="AU66" s="164"/>
      <c r="AV66" s="164"/>
      <c r="AW66" s="164"/>
      <c r="AX66" s="165"/>
      <c r="AY66" s="166"/>
      <c r="AZ66" s="164"/>
      <c r="BA66" s="164"/>
      <c r="BB66" s="164"/>
      <c r="BC66" s="165"/>
      <c r="BD66" s="167">
        <f t="shared" si="5"/>
        <v>0</v>
      </c>
      <c r="BE66" s="168">
        <f t="shared" si="6"/>
        <v>0</v>
      </c>
      <c r="BF66" s="168">
        <f t="shared" si="7"/>
        <v>0</v>
      </c>
      <c r="BG66" s="169">
        <f t="shared" si="8"/>
        <v>0</v>
      </c>
      <c r="BH66" s="170">
        <f t="shared" si="9"/>
        <v>0</v>
      </c>
      <c r="BI66" s="171"/>
    </row>
    <row r="68" spans="1:61">
      <c r="D68" s="173"/>
      <c r="E68" s="173" t="s">
        <v>242</v>
      </c>
      <c r="F68" s="174">
        <f t="shared" ref="F68:BH68" si="10">SUM(F7:F66)</f>
        <v>0</v>
      </c>
      <c r="G68" s="174">
        <f t="shared" si="10"/>
        <v>0</v>
      </c>
      <c r="H68" s="174">
        <f t="shared" si="10"/>
        <v>0</v>
      </c>
      <c r="I68" s="174">
        <f t="shared" si="10"/>
        <v>0</v>
      </c>
      <c r="J68" s="174">
        <f t="shared" si="10"/>
        <v>0</v>
      </c>
      <c r="K68" s="174">
        <f t="shared" si="10"/>
        <v>0</v>
      </c>
      <c r="L68" s="174">
        <f t="shared" si="10"/>
        <v>0</v>
      </c>
      <c r="M68" s="174">
        <f t="shared" si="10"/>
        <v>0</v>
      </c>
      <c r="N68" s="174">
        <f t="shared" si="10"/>
        <v>0</v>
      </c>
      <c r="O68" s="174">
        <f t="shared" si="10"/>
        <v>0</v>
      </c>
      <c r="P68" s="174">
        <f t="shared" si="10"/>
        <v>0</v>
      </c>
      <c r="Q68" s="174">
        <f t="shared" si="10"/>
        <v>0</v>
      </c>
      <c r="R68" s="174">
        <f t="shared" si="10"/>
        <v>0</v>
      </c>
      <c r="S68" s="174">
        <f t="shared" si="10"/>
        <v>0</v>
      </c>
      <c r="T68" s="174">
        <f t="shared" si="10"/>
        <v>0</v>
      </c>
      <c r="U68" s="174">
        <f t="shared" si="10"/>
        <v>0</v>
      </c>
      <c r="V68" s="174">
        <f t="shared" si="10"/>
        <v>0</v>
      </c>
      <c r="W68" s="174">
        <f t="shared" si="10"/>
        <v>0</v>
      </c>
      <c r="X68" s="174">
        <f t="shared" si="10"/>
        <v>0</v>
      </c>
      <c r="Y68" s="174">
        <f t="shared" si="10"/>
        <v>0</v>
      </c>
      <c r="Z68" s="174">
        <f t="shared" si="10"/>
        <v>0</v>
      </c>
      <c r="AA68" s="174">
        <f t="shared" si="10"/>
        <v>0</v>
      </c>
      <c r="AB68" s="174">
        <f t="shared" si="10"/>
        <v>0</v>
      </c>
      <c r="AC68" s="174">
        <f t="shared" si="10"/>
        <v>0</v>
      </c>
      <c r="AD68" s="174">
        <f t="shared" si="10"/>
        <v>0</v>
      </c>
      <c r="AE68" s="174">
        <f t="shared" si="10"/>
        <v>0</v>
      </c>
      <c r="AF68" s="174">
        <f t="shared" si="10"/>
        <v>0</v>
      </c>
      <c r="AG68" s="174">
        <f t="shared" si="10"/>
        <v>0</v>
      </c>
      <c r="AH68" s="174">
        <f t="shared" si="10"/>
        <v>0</v>
      </c>
      <c r="AI68" s="174">
        <f t="shared" si="10"/>
        <v>0</v>
      </c>
      <c r="AJ68" s="174">
        <f t="shared" si="10"/>
        <v>0</v>
      </c>
      <c r="AK68" s="174">
        <f t="shared" si="10"/>
        <v>0</v>
      </c>
      <c r="AL68" s="174">
        <f t="shared" si="10"/>
        <v>0</v>
      </c>
      <c r="AM68" s="174">
        <f t="shared" si="10"/>
        <v>0</v>
      </c>
      <c r="AN68" s="174">
        <f t="shared" si="10"/>
        <v>0</v>
      </c>
      <c r="AO68" s="174">
        <f t="shared" ref="AO68:AX68" si="11">SUM(AO7:AO66)</f>
        <v>0</v>
      </c>
      <c r="AP68" s="174">
        <f t="shared" si="11"/>
        <v>0</v>
      </c>
      <c r="AQ68" s="174">
        <f t="shared" si="11"/>
        <v>0</v>
      </c>
      <c r="AR68" s="174">
        <f t="shared" si="11"/>
        <v>0</v>
      </c>
      <c r="AS68" s="174">
        <f t="shared" si="11"/>
        <v>0</v>
      </c>
      <c r="AT68" s="174">
        <f t="shared" si="11"/>
        <v>0</v>
      </c>
      <c r="AU68" s="174">
        <f t="shared" si="11"/>
        <v>0</v>
      </c>
      <c r="AV68" s="174">
        <f t="shared" si="11"/>
        <v>0</v>
      </c>
      <c r="AW68" s="174">
        <f t="shared" si="11"/>
        <v>0</v>
      </c>
      <c r="AX68" s="174">
        <f t="shared" si="11"/>
        <v>0</v>
      </c>
      <c r="AY68" s="174">
        <f t="shared" si="10"/>
        <v>0</v>
      </c>
      <c r="AZ68" s="174">
        <f t="shared" si="10"/>
        <v>0</v>
      </c>
      <c r="BA68" s="174">
        <f t="shared" si="10"/>
        <v>0</v>
      </c>
      <c r="BB68" s="174">
        <f t="shared" si="10"/>
        <v>0</v>
      </c>
      <c r="BC68" s="174">
        <f t="shared" si="10"/>
        <v>0</v>
      </c>
      <c r="BD68" s="174">
        <f t="shared" si="10"/>
        <v>0</v>
      </c>
      <c r="BE68" s="174">
        <f t="shared" si="10"/>
        <v>0</v>
      </c>
      <c r="BF68" s="174">
        <f t="shared" si="10"/>
        <v>0</v>
      </c>
      <c r="BG68" s="174">
        <f t="shared" si="10"/>
        <v>0</v>
      </c>
      <c r="BH68" s="174">
        <f t="shared" si="10"/>
        <v>0</v>
      </c>
    </row>
    <row r="69" spans="1:61">
      <c r="D69" s="173"/>
      <c r="E69" s="173"/>
    </row>
    <row r="70" spans="1:61">
      <c r="A70" s="35"/>
      <c r="B70" s="35"/>
      <c r="C70" s="35"/>
      <c r="D70" s="175"/>
      <c r="E70" s="175" t="s">
        <v>243</v>
      </c>
      <c r="F70" s="176" t="str">
        <f>IF((AND(ISNUMBER('[1]Capital Composition'!D43),ISNUMBER('[1]Capital Composition'!C43))),('[1]Capital Composition'!D43-'[1]Capital Composition'!C43),"")</f>
        <v/>
      </c>
      <c r="G70" s="176" t="str">
        <f>IF((AND(ISNUMBER('[1]Capital Composition'!D52),ISNUMBER('[1]Capital Composition'!C52))),('[1]Capital Composition'!D52-'[1]Capital Composition'!C52),"")</f>
        <v/>
      </c>
      <c r="H70" s="176" t="str">
        <f>IF(AND(ISNUMBER('[1]Risk-Weighted Assets(A)'!D55),ISNUMBER('[1]Risk-Weighted Assets(A)'!C55)),('[1]Risk-Weighted Assets(A)'!D55-'[1]Risk-Weighted Assets(A)'!C55),IF(AND(ISNUMBER('[1]Risk-Weighted Assets(B)'!D35),ISNUMBER('[1]Risk-Weighted Assets(B)'!C35)),('[1]Risk-Weighted Assets(B)'!D35-'[1]Risk-Weighted Assets(B)'!C35),""))</f>
        <v/>
      </c>
      <c r="I70" s="176" t="str">
        <f>IF(AND(ISNUMBER('[1]Leverage Exposure'!D18),ISNUMBER('[1]Leverage Exposure'!C18)),('[1]Leverage Exposure'!D18-'[1]Leverage Exposure'!C18),"")</f>
        <v/>
      </c>
      <c r="J70" s="176"/>
      <c r="K70" s="176" t="str">
        <f>IF((AND(ISNUMBER('[1]Capital Composition'!E43),ISNUMBER('[1]Capital Composition'!D43))),('[1]Capital Composition'!E43-'[1]Capital Composition'!D43),"")</f>
        <v/>
      </c>
      <c r="L70" s="176" t="str">
        <f>IF((AND(ISNUMBER('[1]Capital Composition'!E52),ISNUMBER('[1]Capital Composition'!D52))),('[1]Capital Composition'!E52-'[1]Capital Composition'!D52),"")</f>
        <v/>
      </c>
      <c r="M70" s="35" t="str">
        <f>IF(AND(ISNUMBER('[1]Risk-Weighted Assets(A)'!E55),ISNUMBER('[1]Risk-Weighted Assets(A)'!D55)),('[1]Risk-Weighted Assets(A)'!E55-'[1]Risk-Weighted Assets(A)'!D55),IF(AND(ISNUMBER('[1]Risk-Weighted Assets(B)'!E35),ISNUMBER('[1]Risk-Weighted Assets(B)'!D35)),('[1]Risk-Weighted Assets(B)'!E35-'[1]Risk-Weighted Assets(B)'!D35),""))</f>
        <v/>
      </c>
      <c r="N70" s="176" t="str">
        <f>IF(AND(ISNUMBER('[1]Leverage Exposure'!E18),ISNUMBER('[1]Leverage Exposure'!D18)),('[1]Leverage Exposure'!E18-'[1]Leverage Exposure'!D18),"")</f>
        <v/>
      </c>
      <c r="O70" s="176"/>
      <c r="P70" s="176" t="str">
        <f>IF((AND(ISNUMBER('[1]Capital Composition'!F43),ISNUMBER('[1]Capital Composition'!E43))),('[1]Capital Composition'!F43-'[1]Capital Composition'!E43),"")</f>
        <v/>
      </c>
      <c r="Q70" s="176" t="str">
        <f>IF((AND(ISNUMBER('[1]Capital Composition'!F52),ISNUMBER('[1]Capital Composition'!E52))),('[1]Capital Composition'!F52-'[1]Capital Composition'!E52),"")</f>
        <v/>
      </c>
      <c r="R70" s="35" t="str">
        <f>IF(AND(ISNUMBER('[1]Risk-Weighted Assets(A)'!F55),ISNUMBER('[1]Risk-Weighted Assets(A)'!E55)),('[1]Risk-Weighted Assets(A)'!F55-'[1]Risk-Weighted Assets(A)'!E55),IF(AND(ISNUMBER('[1]Risk-Weighted Assets(B)'!F35),ISNUMBER('[1]Risk-Weighted Assets(B)'!E35)),('[1]Risk-Weighted Assets(B)'!F35-'[1]Risk-Weighted Assets(B)'!E35),""))</f>
        <v/>
      </c>
      <c r="S70" s="176" t="str">
        <f>IF(AND(ISNUMBER('[1]Leverage Exposure'!F18),ISNUMBER('[1]Leverage Exposure'!E18)),('[1]Leverage Exposure'!F18-'[1]Leverage Exposure'!E18),"")</f>
        <v/>
      </c>
      <c r="T70" s="176"/>
      <c r="U70" s="176" t="str">
        <f>IF((AND(ISNUMBER('[1]Capital Composition'!G43),ISNUMBER('[1]Capital Composition'!F43))),('[1]Capital Composition'!G43-'[1]Capital Composition'!F43),"")</f>
        <v/>
      </c>
      <c r="V70" s="176" t="str">
        <f>IF((AND(ISNUMBER('[1]Capital Composition'!G52),ISNUMBER('[1]Capital Composition'!F52))),('[1]Capital Composition'!G52-'[1]Capital Composition'!F52),"")</f>
        <v/>
      </c>
      <c r="W70" s="35" t="str">
        <f>IF(AND(ISNUMBER('[1]Risk-Weighted Assets(A)'!G55),ISNUMBER('[1]Risk-Weighted Assets(A)'!F55)),('[1]Risk-Weighted Assets(A)'!G55-'[1]Risk-Weighted Assets(A)'!F55),IF(AND(ISNUMBER('[1]Risk-Weighted Assets(B)'!G35),ISNUMBER('[1]Risk-Weighted Assets(B)'!F35)),('[1]Risk-Weighted Assets(B)'!G35-'[1]Risk-Weighted Assets(B)'!F35),""))</f>
        <v/>
      </c>
      <c r="X70" s="176" t="str">
        <f>IF(AND(ISNUMBER('[1]Leverage Exposure'!G18),ISNUMBER('[1]Leverage Exposure'!F18)),('[1]Leverage Exposure'!G18-'[1]Leverage Exposure'!F18),"")</f>
        <v/>
      </c>
      <c r="Y70" s="176"/>
      <c r="Z70" s="176" t="str">
        <f>IF((AND(ISNUMBER('[1]Capital Composition'!H43),ISNUMBER('[1]Capital Composition'!G43))),('[1]Capital Composition'!H43-'[1]Capital Composition'!G43),"")</f>
        <v/>
      </c>
      <c r="AA70" s="176" t="str">
        <f>IF((AND(ISNUMBER('[1]Capital Composition'!H52),ISNUMBER('[1]Capital Composition'!G52))),('[1]Capital Composition'!H52-'[1]Capital Composition'!G52),"")</f>
        <v/>
      </c>
      <c r="AB70" s="35" t="str">
        <f>IF(AND(ISNUMBER('[1]Risk-Weighted Assets(A)'!H55),ISNUMBER('[1]Risk-Weighted Assets(A)'!G55)),('[1]Risk-Weighted Assets(A)'!H55-'[1]Risk-Weighted Assets(A)'!G55),IF(AND(ISNUMBER('[1]Risk-Weighted Assets(B)'!H35),ISNUMBER('[1]Risk-Weighted Assets(B)'!G35)),('[1]Risk-Weighted Assets(B)'!H35-'[1]Risk-Weighted Assets(B)'!G35),""))</f>
        <v/>
      </c>
      <c r="AC70" s="176" t="str">
        <f>IF(AND(ISNUMBER('[1]Leverage Exposure'!H18),ISNUMBER('[1]Leverage Exposure'!G18)),('[1]Leverage Exposure'!H18-'[1]Leverage Exposure'!G18),"")</f>
        <v/>
      </c>
      <c r="AD70" s="176"/>
      <c r="AE70" s="176" t="str">
        <f>IF((AND(ISNUMBER('[1]Capital Composition'!I43),ISNUMBER('[1]Capital Composition'!H43))),('[1]Capital Composition'!I43-'[1]Capital Composition'!H43),"")</f>
        <v/>
      </c>
      <c r="AF70" s="176" t="str">
        <f>IF((AND(ISNUMBER('[1]Capital Composition'!I52),ISNUMBER('[1]Capital Composition'!H52))),('[1]Capital Composition'!I52-'[1]Capital Composition'!H52),"")</f>
        <v/>
      </c>
      <c r="AG70" s="35" t="str">
        <f>IF(AND(ISNUMBER('[1]Risk-Weighted Assets(A)'!I55),ISNUMBER('[1]Risk-Weighted Assets(A)'!H55)),('[1]Risk-Weighted Assets(A)'!I55-'[1]Risk-Weighted Assets(A)'!H55),IF(AND(ISNUMBER('[1]Risk-Weighted Assets(B)'!I35),ISNUMBER('[1]Risk-Weighted Assets(B)'!H35)),('[1]Risk-Weighted Assets(B)'!I35-'[1]Risk-Weighted Assets(B)'!H35),""))</f>
        <v/>
      </c>
      <c r="AH70" s="176" t="str">
        <f>IF(AND(ISNUMBER('[1]Leverage Exposure'!I18),ISNUMBER('[1]Leverage Exposure'!H18)),('[1]Leverage Exposure'!I18-'[1]Leverage Exposure'!H18),"")</f>
        <v/>
      </c>
      <c r="AI70" s="176"/>
      <c r="AJ70" s="176" t="str">
        <f>IF((AND(ISNUMBER('[1]Capital Composition'!J43),ISNUMBER('[1]Capital Composition'!I43))),('[1]Capital Composition'!J43-'[1]Capital Composition'!I43),"")</f>
        <v/>
      </c>
      <c r="AK70" s="176" t="str">
        <f>IF((AND(ISNUMBER('[1]Capital Composition'!J52),ISNUMBER('[1]Capital Composition'!I52))),('[1]Capital Composition'!J52-'[1]Capital Composition'!I52),"")</f>
        <v/>
      </c>
      <c r="AL70" s="35" t="str">
        <f>IF(AND(ISNUMBER('[1]Risk-Weighted Assets(A)'!J55),ISNUMBER('[1]Risk-Weighted Assets(A)'!I55)),('[1]Risk-Weighted Assets(A)'!J55-'[1]Risk-Weighted Assets(A)'!I55),IF(AND(ISNUMBER('[1]Risk-Weighted Assets(B)'!J35),ISNUMBER('[1]Risk-Weighted Assets(B)'!I35)),('[1]Risk-Weighted Assets(B)'!J35-'[1]Risk-Weighted Assets(B)'!I35),""))</f>
        <v/>
      </c>
      <c r="AM70" s="176" t="str">
        <f>IF(AND(ISNUMBER('[1]Leverage Exposure'!J18),ISNUMBER('[1]Leverage Exposure'!I18)),('[1]Leverage Exposure'!J18-'[1]Leverage Exposure'!I18),"")</f>
        <v/>
      </c>
      <c r="AN70" s="176"/>
      <c r="AO70" s="176" t="str">
        <f>IF((AND(ISNUMBER('[1]Capital Composition'!F43),ISNUMBER('[1]Capital Composition'!E43))),('[1]Capital Composition'!F43-'[1]Capital Composition'!E43),"")</f>
        <v/>
      </c>
      <c r="AP70" s="176" t="str">
        <f>IF((AND(ISNUMBER('[1]Capital Composition'!F52),ISNUMBER('[1]Capital Composition'!E52))),('[1]Capital Composition'!F52-'[1]Capital Composition'!E52),"")</f>
        <v/>
      </c>
      <c r="AQ70" s="35" t="str">
        <f>IF(AND(ISNUMBER('[1]Risk-Weighted Assets(A)'!F55),ISNUMBER('[1]Risk-Weighted Assets(A)'!E55)),('[1]Risk-Weighted Assets(A)'!F55-'[1]Risk-Weighted Assets(A)'!E55),IF(AND(ISNUMBER('[1]Risk-Weighted Assets(B)'!F35),ISNUMBER('[1]Risk-Weighted Assets(B)'!E35)),('[1]Risk-Weighted Assets(B)'!F35-'[1]Risk-Weighted Assets(B)'!E35),""))</f>
        <v/>
      </c>
      <c r="AR70" s="176" t="str">
        <f>IF(AND(ISNUMBER('[1]Leverage Exposure'!F18),ISNUMBER('[1]Leverage Exposure'!E18)),('[1]Leverage Exposure'!F18-'[1]Leverage Exposure'!E18),"")</f>
        <v/>
      </c>
      <c r="AS70" s="176"/>
      <c r="AT70" s="176" t="str">
        <f>IF((AND(ISNUMBER('[1]Capital Composition'!F43),ISNUMBER('[1]Capital Composition'!E43))),('[1]Capital Composition'!F43-'[1]Capital Composition'!E43),"")</f>
        <v/>
      </c>
      <c r="AU70" s="176" t="str">
        <f>IF((AND(ISNUMBER('[1]Capital Composition'!F52),ISNUMBER('[1]Capital Composition'!E52))),('[1]Capital Composition'!F52-'[1]Capital Composition'!E52),"")</f>
        <v/>
      </c>
      <c r="AV70" s="35" t="str">
        <f>IF(AND(ISNUMBER('[1]Risk-Weighted Assets(A)'!F55),ISNUMBER('[1]Risk-Weighted Assets(A)'!E55)),('[1]Risk-Weighted Assets(A)'!F55-'[1]Risk-Weighted Assets(A)'!E55),IF(AND(ISNUMBER('[1]Risk-Weighted Assets(B)'!F35),ISNUMBER('[1]Risk-Weighted Assets(B)'!E35)),('[1]Risk-Weighted Assets(B)'!F35-'[1]Risk-Weighted Assets(B)'!E35),""))</f>
        <v/>
      </c>
      <c r="AW70" s="176" t="str">
        <f>IF(AND(ISNUMBER('[1]Leverage Exposure'!F18),ISNUMBER('[1]Leverage Exposure'!E18)),('[1]Leverage Exposure'!F18-'[1]Leverage Exposure'!E18),"")</f>
        <v/>
      </c>
      <c r="AX70" s="176"/>
      <c r="AY70" s="176" t="str">
        <f>IF((AND(ISNUMBER('[1]Capital Composition'!K43),ISNUMBER('[1]Capital Composition'!J43))),('[1]Capital Composition'!K43-'[1]Capital Composition'!J43),"")</f>
        <v/>
      </c>
      <c r="AZ70" s="176" t="str">
        <f>IF((AND(ISNUMBER('[1]Capital Composition'!K52),ISNUMBER('[1]Capital Composition'!J52))),('[1]Capital Composition'!K52-'[1]Capital Composition'!J52),"")</f>
        <v/>
      </c>
      <c r="BA70" s="35" t="str">
        <f>IF(AND(ISNUMBER('[1]Risk-Weighted Assets(A)'!K55),ISNUMBER('[1]Risk-Weighted Assets(A)'!J55)),('[1]Risk-Weighted Assets(A)'!K55-'[1]Risk-Weighted Assets(A)'!J55),IF(AND(ISNUMBER('[1]Risk-Weighted Assets(B)'!K35),ISNUMBER('[1]Risk-Weighted Assets(B)'!J35)),('[1]Risk-Weighted Assets(B)'!K35-'[1]Risk-Weighted Assets(B)'!J35),""))</f>
        <v/>
      </c>
      <c r="BB70" s="176" t="str">
        <f>IF(AND(ISNUMBER('[1]Leverage Exposure'!K18),ISNUMBER('[1]Leverage Exposure'!J18)),('[1]Leverage Exposure'!K18-'[1]Leverage Exposure'!J18),"")</f>
        <v/>
      </c>
      <c r="BC70" s="176"/>
      <c r="BD70" s="176"/>
      <c r="BE70" s="176"/>
      <c r="BF70" s="176"/>
      <c r="BG70" s="176"/>
      <c r="BH70" s="176"/>
      <c r="BI70" s="35"/>
    </row>
    <row r="71" spans="1:61">
      <c r="D71" s="173"/>
      <c r="E71" s="173"/>
    </row>
    <row r="72" spans="1:61">
      <c r="D72" s="173"/>
      <c r="E72" s="173"/>
    </row>
  </sheetData>
  <mergeCells count="18">
    <mergeCell ref="F5:J5"/>
    <mergeCell ref="K5:O5"/>
    <mergeCell ref="P5:T5"/>
    <mergeCell ref="A2:E2"/>
    <mergeCell ref="A5:A6"/>
    <mergeCell ref="B5:B6"/>
    <mergeCell ref="C5:C6"/>
    <mergeCell ref="D5:D6"/>
    <mergeCell ref="E5:E6"/>
    <mergeCell ref="BI5:BI6"/>
    <mergeCell ref="AO5:AS5"/>
    <mergeCell ref="AT5:AX5"/>
    <mergeCell ref="U5:Y5"/>
    <mergeCell ref="Z5:AD5"/>
    <mergeCell ref="AE5:AI5"/>
    <mergeCell ref="AJ5:AN5"/>
    <mergeCell ref="AY5:BC5"/>
    <mergeCell ref="BD5:BH5"/>
  </mergeCells>
  <phoneticPr fontId="0" type="noConversion"/>
  <dataValidations count="4">
    <dataValidation type="list" allowBlank="1" showInputMessage="1" showErrorMessage="1" sqref="C7:C66">
      <formula1>actiontype</formula1>
    </dataValidation>
    <dataValidation type="list" allowBlank="1" showInputMessage="1" showErrorMessage="1" sqref="D7:D66">
      <formula1>exposuretype</formula1>
    </dataValidation>
    <dataValidation type="list" allowBlank="1" showInputMessage="1" showErrorMessage="1" sqref="E7:E66">
      <formula1>rwatype</formula1>
    </dataValidation>
    <dataValidation type="list" allowBlank="1" showInputMessage="1" showErrorMessage="1" sqref="BI7:BI66">
      <formula1>confirm</formula1>
    </dataValidation>
  </dataValidations>
  <printOptions horizontalCentered="1"/>
  <pageMargins left="0.45" right="0.45" top="0.75" bottom="0.5" header="0.3" footer="0.3"/>
  <pageSetup scale="43" fitToWidth="4" orientation="landscape" r:id="rId1"/>
  <headerFooter>
    <oddFooter>&amp;C&amp;P&amp;R&amp;A</oddFooter>
  </headerFooter>
</worksheet>
</file>

<file path=xl/worksheets/sheet8.xml><?xml version="1.0" encoding="utf-8"?>
<worksheet xmlns="http://schemas.openxmlformats.org/spreadsheetml/2006/main" xmlns:r="http://schemas.openxmlformats.org/officeDocument/2006/relationships">
  <sheetPr>
    <pageSetUpPr fitToPage="1"/>
  </sheetPr>
  <dimension ref="A1:L98"/>
  <sheetViews>
    <sheetView workbookViewId="0">
      <selection activeCell="B3" sqref="B3"/>
    </sheetView>
  </sheetViews>
  <sheetFormatPr defaultRowHeight="15"/>
  <cols>
    <col min="1" max="1" width="4" style="35" customWidth="1"/>
    <col min="2" max="2" width="121.140625" style="35" customWidth="1"/>
    <col min="3" max="12" width="11.42578125" style="35" bestFit="1" customWidth="1"/>
  </cols>
  <sheetData>
    <row r="1" spans="1:12" ht="15.75">
      <c r="A1" s="1" t="str">
        <f ca="1">"FDIC DFAST Y14A - Basel III &amp; Dodd-Frank Schedule:"&amp;" "&amp;'Basel III Cover Sheet'!$D$12&amp;" ("&amp;'Basel III Cover Sheet'!$B$23&amp; " Scenario)"</f>
        <v>FDIC DFAST Y14A - Basel III &amp; Dodd-Frank Schedule: XYZ (Baseline Scenario)</v>
      </c>
    </row>
    <row r="2" spans="1:12" ht="15.75">
      <c r="A2" s="8"/>
      <c r="B2" s="6" t="s">
        <v>244</v>
      </c>
      <c r="C2" s="6"/>
      <c r="D2" s="6"/>
      <c r="E2" s="6"/>
      <c r="F2" s="6"/>
      <c r="G2" s="6"/>
      <c r="H2" s="6"/>
      <c r="I2" s="6"/>
      <c r="J2" s="8"/>
      <c r="K2" s="8"/>
      <c r="L2" s="8"/>
    </row>
    <row r="3" spans="1:12" ht="15.75">
      <c r="A3" s="8"/>
      <c r="B3" s="9" t="s">
        <v>2</v>
      </c>
      <c r="C3" s="9" t="s">
        <v>3</v>
      </c>
      <c r="D3" s="9" t="s">
        <v>4</v>
      </c>
      <c r="E3" s="9" t="s">
        <v>5</v>
      </c>
      <c r="F3" s="9" t="s">
        <v>6</v>
      </c>
      <c r="G3" s="9" t="s">
        <v>7</v>
      </c>
      <c r="H3" s="9" t="s">
        <v>8</v>
      </c>
      <c r="I3" s="9" t="s">
        <v>9</v>
      </c>
      <c r="J3" s="9" t="s">
        <v>10</v>
      </c>
      <c r="K3" s="9" t="s">
        <v>11</v>
      </c>
      <c r="L3" s="9" t="s">
        <v>191</v>
      </c>
    </row>
    <row r="4" spans="1:12">
      <c r="A4" s="98"/>
      <c r="B4" s="98"/>
      <c r="C4" s="99" t="s">
        <v>12</v>
      </c>
      <c r="D4" s="210" t="s">
        <v>12</v>
      </c>
      <c r="E4" s="210"/>
      <c r="F4" s="210"/>
      <c r="G4" s="210"/>
      <c r="H4" s="210"/>
      <c r="I4" s="210"/>
      <c r="J4" s="210"/>
      <c r="K4" s="210"/>
      <c r="L4" s="210"/>
    </row>
    <row r="5" spans="1:12">
      <c r="A5" s="98"/>
      <c r="B5" s="98"/>
      <c r="C5" s="99" t="s">
        <v>13</v>
      </c>
      <c r="D5" s="214" t="s">
        <v>14</v>
      </c>
      <c r="E5" s="214"/>
      <c r="F5" s="214"/>
      <c r="G5" s="214"/>
      <c r="H5" s="214"/>
      <c r="I5" s="214"/>
      <c r="J5" s="214"/>
      <c r="K5" s="214"/>
      <c r="L5" s="214"/>
    </row>
    <row r="6" spans="1:12">
      <c r="A6" s="98"/>
      <c r="B6" s="98"/>
      <c r="C6" s="13" t="str">
        <f ca="1">"Q3 "&amp;'Basel III Cover Sheet'!$D16</f>
        <v>Q3 2012</v>
      </c>
      <c r="D6" s="13" t="str">
        <f ca="1">"Q4 "&amp;'Basel III Cover Sheet'!$D16</f>
        <v>Q4 2012</v>
      </c>
      <c r="E6" s="13" t="str">
        <f ca="1">"Q1 "&amp;'Basel III Cover Sheet'!$D17</f>
        <v>Q1 2013</v>
      </c>
      <c r="F6" s="13" t="str">
        <f ca="1">"Q2 "&amp;'Basel III Cover Sheet'!$D17</f>
        <v>Q2 2013</v>
      </c>
      <c r="G6" s="13" t="str">
        <f ca="1">"Q3 "&amp;'Basel III Cover Sheet'!$D17</f>
        <v>Q3 2013</v>
      </c>
      <c r="H6" s="13" t="str">
        <f ca="1">"Q4 "&amp;'Basel III Cover Sheet'!$D17</f>
        <v>Q4 2013</v>
      </c>
      <c r="I6" s="13" t="str">
        <f ca="1">"Q1 "&amp;'Basel III Cover Sheet'!$D18</f>
        <v>Q1 2014</v>
      </c>
      <c r="J6" s="13" t="str">
        <f ca="1">"Q2 "&amp;'Basel III Cover Sheet'!$D18</f>
        <v>Q2 2014</v>
      </c>
      <c r="K6" s="13" t="str">
        <f ca="1">"Q3 "&amp;'Basel III Cover Sheet'!$D18</f>
        <v>Q3 2014</v>
      </c>
      <c r="L6" s="13" t="str">
        <f ca="1">"Q4 "&amp;'Basel III Cover Sheet'!$D18</f>
        <v>Q4 2014</v>
      </c>
    </row>
    <row r="7" spans="1:12">
      <c r="B7" s="100" t="s">
        <v>245</v>
      </c>
      <c r="D7" s="101"/>
      <c r="E7" s="101"/>
      <c r="F7" s="101"/>
      <c r="G7" s="101"/>
      <c r="H7" s="101"/>
      <c r="I7" s="101"/>
    </row>
    <row r="8" spans="1:12">
      <c r="A8" s="35">
        <f t="shared" ref="A8:A15" si="0">+A7+1</f>
        <v>1</v>
      </c>
      <c r="B8" s="102" t="s">
        <v>246</v>
      </c>
      <c r="C8" s="39"/>
      <c r="D8" s="39"/>
      <c r="E8" s="39"/>
      <c r="F8" s="39"/>
      <c r="G8" s="39"/>
      <c r="H8" s="39"/>
      <c r="I8" s="39"/>
      <c r="J8" s="39"/>
      <c r="K8" s="39"/>
      <c r="L8" s="39"/>
    </row>
    <row r="9" spans="1:12">
      <c r="A9" s="35">
        <f t="shared" si="0"/>
        <v>2</v>
      </c>
      <c r="B9" s="102" t="s">
        <v>247</v>
      </c>
      <c r="C9" s="39"/>
      <c r="D9" s="39"/>
      <c r="E9" s="39"/>
      <c r="F9" s="39"/>
      <c r="G9" s="39"/>
      <c r="H9" s="39"/>
      <c r="I9" s="39"/>
      <c r="J9" s="39"/>
      <c r="K9" s="39"/>
      <c r="L9" s="39"/>
    </row>
    <row r="10" spans="1:12">
      <c r="A10" s="35">
        <f t="shared" si="0"/>
        <v>3</v>
      </c>
      <c r="B10" s="102" t="s">
        <v>248</v>
      </c>
      <c r="C10" s="39"/>
      <c r="D10" s="39"/>
      <c r="E10" s="39"/>
      <c r="F10" s="39"/>
      <c r="G10" s="39"/>
      <c r="H10" s="39"/>
      <c r="I10" s="39"/>
      <c r="J10" s="39"/>
      <c r="K10" s="39"/>
      <c r="L10" s="39"/>
    </row>
    <row r="11" spans="1:12">
      <c r="A11" s="35">
        <f t="shared" si="0"/>
        <v>4</v>
      </c>
      <c r="B11" s="102" t="s">
        <v>249</v>
      </c>
      <c r="C11" s="39"/>
      <c r="D11" s="39"/>
      <c r="E11" s="39"/>
      <c r="F11" s="39"/>
      <c r="G11" s="39"/>
      <c r="H11" s="39"/>
      <c r="I11" s="39"/>
      <c r="J11" s="39"/>
      <c r="K11" s="39"/>
      <c r="L11" s="39"/>
    </row>
    <row r="12" spans="1:12">
      <c r="A12" s="35">
        <f t="shared" si="0"/>
        <v>5</v>
      </c>
      <c r="B12" s="102" t="s">
        <v>250</v>
      </c>
      <c r="C12" s="39"/>
      <c r="D12" s="39"/>
      <c r="E12" s="39"/>
      <c r="F12" s="39"/>
      <c r="G12" s="39"/>
      <c r="H12" s="39"/>
      <c r="I12" s="39"/>
      <c r="J12" s="39"/>
      <c r="K12" s="39"/>
      <c r="L12" s="39"/>
    </row>
    <row r="13" spans="1:12">
      <c r="A13" s="35">
        <f t="shared" si="0"/>
        <v>6</v>
      </c>
      <c r="B13" s="102" t="s">
        <v>251</v>
      </c>
      <c r="C13" s="39"/>
      <c r="D13" s="39"/>
      <c r="E13" s="39"/>
      <c r="F13" s="39"/>
      <c r="G13" s="39"/>
      <c r="H13" s="39"/>
      <c r="I13" s="39"/>
      <c r="J13" s="39"/>
      <c r="K13" s="39"/>
      <c r="L13" s="39"/>
    </row>
    <row r="14" spans="1:12">
      <c r="A14" s="35">
        <f t="shared" si="0"/>
        <v>7</v>
      </c>
      <c r="B14" s="111" t="s">
        <v>252</v>
      </c>
      <c r="C14" s="39"/>
      <c r="D14" s="39"/>
      <c r="E14" s="39"/>
      <c r="F14" s="39"/>
      <c r="G14" s="39"/>
      <c r="H14" s="39"/>
      <c r="I14" s="39"/>
      <c r="J14" s="39"/>
      <c r="K14" s="39"/>
      <c r="L14" s="39"/>
    </row>
    <row r="15" spans="1:12">
      <c r="A15" s="35">
        <f t="shared" si="0"/>
        <v>8</v>
      </c>
      <c r="B15" s="102" t="s">
        <v>253</v>
      </c>
      <c r="C15" s="50" t="str">
        <f>IF(AND(ISNUMBER(C14),ISNUMBER('[1]Risk-Weighted Assets(A)'!C55)),'[1]Risk-Weighted Assets(A)'!C55/'[1]Balance Sheet'!C14,"")</f>
        <v/>
      </c>
      <c r="D15" s="177" t="str">
        <f>IF(AND(ISNUMBER(D14),ISNUMBER('[1]Risk-Weighted Assets(A)'!D55)),'[1]Risk-Weighted Assets(A)'!D55/'[1]Balance Sheet'!D14,"")</f>
        <v/>
      </c>
      <c r="E15" s="177" t="str">
        <f>IF(AND(ISNUMBER(E14),ISNUMBER('[1]Risk-Weighted Assets(A)'!E55)),'[1]Risk-Weighted Assets(A)'!E55/'[1]Balance Sheet'!E14,"")</f>
        <v/>
      </c>
      <c r="F15" s="177" t="str">
        <f>IF(AND(ISNUMBER(F14),ISNUMBER('[1]Risk-Weighted Assets(A)'!F55)),'[1]Risk-Weighted Assets(A)'!F55/'[1]Balance Sheet'!F14,"")</f>
        <v/>
      </c>
      <c r="G15" s="177" t="str">
        <f>IF(AND(ISNUMBER(G14),ISNUMBER('[1]Risk-Weighted Assets(A)'!G55)),'[1]Risk-Weighted Assets(A)'!G55/'[1]Balance Sheet'!G14,"")</f>
        <v/>
      </c>
      <c r="H15" s="177" t="str">
        <f>IF(AND(ISNUMBER(H14),ISNUMBER('[1]Risk-Weighted Assets(A)'!H55)),'[1]Risk-Weighted Assets(A)'!H55/'[1]Balance Sheet'!H14,"")</f>
        <v/>
      </c>
      <c r="I15" s="177" t="str">
        <f>IF(AND(ISNUMBER(I14),ISNUMBER('[1]Risk-Weighted Assets(A)'!I55)),'[1]Risk-Weighted Assets(A)'!I55/'[1]Balance Sheet'!I14,"")</f>
        <v/>
      </c>
      <c r="J15" s="177" t="str">
        <f>IF(AND(ISNUMBER(J14),ISNUMBER('[1]Risk-Weighted Assets(A)'!J55)),'[1]Risk-Weighted Assets(A)'!J55/'[1]Balance Sheet'!J14,"")</f>
        <v/>
      </c>
      <c r="K15" s="177" t="str">
        <f>IF(AND(ISNUMBER(K14),ISNUMBER('[1]Risk-Weighted Assets(A)'!J55)),'[1]Risk-Weighted Assets(A)'!J55/'[1]Balance Sheet'!J14,"")</f>
        <v/>
      </c>
      <c r="L15" s="177" t="str">
        <f>IF(AND(ISNUMBER(L14),ISNUMBER('[1]Risk-Weighted Assets(A)'!K55)),'[1]Risk-Weighted Assets(A)'!K55/'[1]Balance Sheet'!K14,"")</f>
        <v/>
      </c>
    </row>
    <row r="16" spans="1:12">
      <c r="B16" s="111"/>
      <c r="C16" s="91"/>
      <c r="D16" s="91"/>
      <c r="E16" s="91"/>
      <c r="F16" s="91"/>
      <c r="G16" s="91"/>
      <c r="H16" s="91"/>
      <c r="I16" s="91"/>
      <c r="J16" s="91"/>
      <c r="K16" s="91"/>
      <c r="L16" s="91"/>
    </row>
    <row r="17" spans="1:12">
      <c r="B17" s="100" t="s">
        <v>254</v>
      </c>
      <c r="C17" s="91"/>
      <c r="D17" s="91"/>
      <c r="E17" s="91"/>
      <c r="F17" s="91"/>
      <c r="G17" s="91"/>
      <c r="H17" s="91"/>
      <c r="I17" s="91"/>
      <c r="J17" s="91"/>
      <c r="K17" s="91"/>
      <c r="L17" s="91"/>
    </row>
    <row r="18" spans="1:12">
      <c r="A18" s="35">
        <f>+A15+1</f>
        <v>9</v>
      </c>
      <c r="B18" s="102" t="s">
        <v>255</v>
      </c>
      <c r="C18" s="39"/>
      <c r="D18" s="39"/>
      <c r="E18" s="39"/>
      <c r="F18" s="39"/>
      <c r="G18" s="39"/>
      <c r="H18" s="39"/>
      <c r="I18" s="39"/>
      <c r="J18" s="39"/>
      <c r="K18" s="39"/>
      <c r="L18" s="39"/>
    </row>
    <row r="19" spans="1:12">
      <c r="A19" s="35">
        <f>+A18+1</f>
        <v>10</v>
      </c>
      <c r="B19" s="102" t="s">
        <v>256</v>
      </c>
      <c r="C19" s="39"/>
      <c r="D19" s="39"/>
      <c r="E19" s="39"/>
      <c r="F19" s="39"/>
      <c r="G19" s="39"/>
      <c r="H19" s="39"/>
      <c r="I19" s="39"/>
      <c r="J19" s="39"/>
      <c r="K19" s="39"/>
      <c r="L19" s="39"/>
    </row>
    <row r="20" spans="1:12">
      <c r="A20" s="35">
        <f>+A19+1</f>
        <v>11</v>
      </c>
      <c r="B20" s="102" t="s">
        <v>257</v>
      </c>
      <c r="C20" s="39"/>
      <c r="D20" s="39"/>
      <c r="E20" s="39"/>
      <c r="F20" s="39"/>
      <c r="G20" s="39"/>
      <c r="H20" s="39"/>
      <c r="I20" s="39"/>
      <c r="J20" s="39"/>
      <c r="K20" s="39"/>
      <c r="L20" s="39"/>
    </row>
    <row r="21" spans="1:12">
      <c r="A21" s="35">
        <f>+A20+1</f>
        <v>12</v>
      </c>
      <c r="B21" s="102" t="s">
        <v>258</v>
      </c>
      <c r="C21" s="39"/>
      <c r="D21" s="39"/>
      <c r="E21" s="39"/>
      <c r="F21" s="39"/>
      <c r="G21" s="39"/>
      <c r="H21" s="39"/>
      <c r="I21" s="39"/>
      <c r="J21" s="39"/>
      <c r="K21" s="39"/>
      <c r="L21" s="39"/>
    </row>
    <row r="22" spans="1:12">
      <c r="A22" s="35">
        <f>+A21+1</f>
        <v>13</v>
      </c>
      <c r="B22" s="111" t="s">
        <v>259</v>
      </c>
      <c r="C22" s="39"/>
      <c r="D22" s="39"/>
      <c r="E22" s="39"/>
      <c r="F22" s="39"/>
      <c r="G22" s="39"/>
      <c r="H22" s="39"/>
      <c r="I22" s="39"/>
      <c r="J22" s="39"/>
      <c r="K22" s="39"/>
      <c r="L22" s="39"/>
    </row>
    <row r="23" spans="1:12">
      <c r="B23" s="111"/>
      <c r="C23" s="91"/>
      <c r="D23" s="91"/>
      <c r="E23" s="91"/>
      <c r="F23" s="91"/>
      <c r="G23" s="91"/>
      <c r="H23" s="91"/>
      <c r="I23" s="91"/>
      <c r="J23" s="91"/>
      <c r="K23" s="91"/>
      <c r="L23" s="91"/>
    </row>
    <row r="24" spans="1:12">
      <c r="B24" s="100" t="s">
        <v>140</v>
      </c>
      <c r="C24" s="91"/>
      <c r="D24" s="91"/>
      <c r="E24" s="91"/>
      <c r="F24" s="91"/>
      <c r="G24" s="91"/>
      <c r="H24" s="91"/>
      <c r="I24" s="91"/>
      <c r="J24" s="91"/>
      <c r="K24" s="91"/>
      <c r="L24" s="91"/>
    </row>
    <row r="25" spans="1:12">
      <c r="A25" s="35">
        <f>+A22+1</f>
        <v>14</v>
      </c>
      <c r="B25" s="102" t="s">
        <v>260</v>
      </c>
      <c r="C25" s="39"/>
      <c r="D25" s="39"/>
      <c r="E25" s="39"/>
      <c r="F25" s="39"/>
      <c r="G25" s="39"/>
      <c r="H25" s="39"/>
      <c r="I25" s="39"/>
      <c r="J25" s="39"/>
      <c r="K25" s="39"/>
      <c r="L25" s="39"/>
    </row>
    <row r="26" spans="1:12">
      <c r="B26" s="111"/>
      <c r="C26" s="91"/>
      <c r="D26" s="91"/>
      <c r="E26" s="91"/>
      <c r="F26" s="91"/>
      <c r="G26" s="91"/>
      <c r="H26" s="91"/>
      <c r="I26" s="91"/>
      <c r="J26" s="91"/>
      <c r="K26" s="91"/>
      <c r="L26" s="91"/>
    </row>
    <row r="27" spans="1:12">
      <c r="B27" s="178" t="s">
        <v>261</v>
      </c>
      <c r="C27" s="41"/>
      <c r="D27" s="41"/>
      <c r="E27" s="41"/>
      <c r="F27" s="41"/>
      <c r="G27" s="41"/>
      <c r="H27" s="41"/>
      <c r="I27" s="41"/>
      <c r="J27" s="42"/>
      <c r="K27" s="42"/>
      <c r="L27" s="42"/>
    </row>
    <row r="28" spans="1:12">
      <c r="B28" s="46" t="s">
        <v>68</v>
      </c>
      <c r="C28" s="41"/>
      <c r="D28" s="41"/>
      <c r="E28" s="41"/>
      <c r="F28" s="41"/>
      <c r="G28" s="41"/>
      <c r="H28" s="41"/>
      <c r="I28" s="41"/>
      <c r="J28" s="42"/>
      <c r="K28" s="42"/>
      <c r="L28" s="42"/>
    </row>
    <row r="29" spans="1:12">
      <c r="A29" s="35">
        <v>15</v>
      </c>
      <c r="B29" s="179" t="s">
        <v>262</v>
      </c>
      <c r="C29" s="45" t="b">
        <f>IF(AND(ISNUMBER(C8),ISNUMBER(C9),ISNUMBER(C10),ISNUMBER(C11),ISNUMBER(C12),ISNUMBER(C13),ISNUMBER(C14)),IF(SUM(C8:C13)=C14,"Ok","Check"))</f>
        <v>0</v>
      </c>
      <c r="D29" s="45" t="b">
        <f t="shared" ref="D29:L29" si="1">IF(AND(ISNUMBER(D8),ISNUMBER(D9),ISNUMBER(D10),ISNUMBER(D11),ISNUMBER(D12),ISNUMBER(D13),ISNUMBER(D14)),IF(SUM(D8:D13)=D14,"Ok","Check"))</f>
        <v>0</v>
      </c>
      <c r="E29" s="45" t="b">
        <f t="shared" si="1"/>
        <v>0</v>
      </c>
      <c r="F29" s="45" t="b">
        <f t="shared" si="1"/>
        <v>0</v>
      </c>
      <c r="G29" s="45" t="b">
        <f t="shared" si="1"/>
        <v>0</v>
      </c>
      <c r="H29" s="45" t="b">
        <f t="shared" si="1"/>
        <v>0</v>
      </c>
      <c r="I29" s="45" t="b">
        <f t="shared" si="1"/>
        <v>0</v>
      </c>
      <c r="J29" s="45" t="b">
        <f t="shared" si="1"/>
        <v>0</v>
      </c>
      <c r="K29" s="45" t="b">
        <f>IF(AND(ISNUMBER(K8),ISNUMBER(K9),ISNUMBER(K10),ISNUMBER(K11),ISNUMBER(K12),ISNUMBER(K13),ISNUMBER(K14)),IF(SUM(K8:K13)=K14,"Ok","Check"))</f>
        <v>0</v>
      </c>
      <c r="L29" s="45" t="b">
        <f t="shared" si="1"/>
        <v>0</v>
      </c>
    </row>
    <row r="30" spans="1:12">
      <c r="A30" s="35">
        <v>16</v>
      </c>
      <c r="B30" s="179" t="s">
        <v>263</v>
      </c>
      <c r="C30" s="45" t="b">
        <f>IF(AND(ISNUMBER(C18),ISNUMBER(C19),ISNUMBER(C20),ISNUMBER(C21),ISNUMBER(C22)),IF(SUM(C18:C21)=C22,"Ok","Check"))</f>
        <v>0</v>
      </c>
      <c r="D30" s="45" t="b">
        <f t="shared" ref="D30:L30" si="2">IF(AND(ISNUMBER(D18),ISNUMBER(D19),ISNUMBER(D20),ISNUMBER(D21),ISNUMBER(D22)),IF(SUM(D18:D21)=D22,"Ok","Check"))</f>
        <v>0</v>
      </c>
      <c r="E30" s="45" t="b">
        <f t="shared" si="2"/>
        <v>0</v>
      </c>
      <c r="F30" s="45" t="b">
        <f t="shared" si="2"/>
        <v>0</v>
      </c>
      <c r="G30" s="45" t="b">
        <f t="shared" si="2"/>
        <v>0</v>
      </c>
      <c r="H30" s="45" t="b">
        <f t="shared" si="2"/>
        <v>0</v>
      </c>
      <c r="I30" s="45" t="b">
        <f t="shared" si="2"/>
        <v>0</v>
      </c>
      <c r="J30" s="45" t="b">
        <f t="shared" si="2"/>
        <v>0</v>
      </c>
      <c r="K30" s="45" t="b">
        <f>IF(AND(ISNUMBER(K18),ISNUMBER(K19),ISNUMBER(K20),ISNUMBER(K21),ISNUMBER(K22)),IF(SUM(K18:K21)=K22,"Ok","Check"))</f>
        <v>0</v>
      </c>
      <c r="L30" s="45" t="b">
        <f t="shared" si="2"/>
        <v>0</v>
      </c>
    </row>
    <row r="31" spans="1:12">
      <c r="A31" s="35">
        <v>17</v>
      </c>
      <c r="B31" s="179" t="s">
        <v>264</v>
      </c>
      <c r="C31" s="45" t="b">
        <f>IF(AND(ISNUMBER(C14),ISNUMBER(C22),ISNUMBER(C25)),IF((C22+C25)=C14,"Ok","Check"))</f>
        <v>0</v>
      </c>
      <c r="D31" s="45" t="b">
        <f t="shared" ref="D31:L31" si="3">IF(AND(ISNUMBER(D14),ISNUMBER(D22),ISNUMBER(D25)),IF((D22+D25)=D14,"Ok","Check"))</f>
        <v>0</v>
      </c>
      <c r="E31" s="45" t="b">
        <f t="shared" si="3"/>
        <v>0</v>
      </c>
      <c r="F31" s="45" t="b">
        <f t="shared" si="3"/>
        <v>0</v>
      </c>
      <c r="G31" s="45" t="b">
        <f t="shared" si="3"/>
        <v>0</v>
      </c>
      <c r="H31" s="45" t="b">
        <f t="shared" si="3"/>
        <v>0</v>
      </c>
      <c r="I31" s="45" t="b">
        <f t="shared" si="3"/>
        <v>0</v>
      </c>
      <c r="J31" s="45" t="b">
        <f t="shared" si="3"/>
        <v>0</v>
      </c>
      <c r="K31" s="45" t="b">
        <f>IF(AND(ISNUMBER(K14),ISNUMBER(K22),ISNUMBER(K25)),IF((K22+K25)=K14,"Ok","Check"))</f>
        <v>0</v>
      </c>
      <c r="L31" s="45" t="b">
        <f t="shared" si="3"/>
        <v>0</v>
      </c>
    </row>
    <row r="32" spans="1:12">
      <c r="B32" s="179"/>
      <c r="C32" s="41"/>
      <c r="D32" s="41"/>
      <c r="E32" s="41"/>
      <c r="F32" s="41"/>
      <c r="G32" s="41"/>
      <c r="H32" s="41"/>
      <c r="I32" s="41"/>
      <c r="J32" s="42"/>
      <c r="K32" s="42"/>
      <c r="L32" s="42"/>
    </row>
    <row r="33" spans="1:12">
      <c r="A33" s="117"/>
      <c r="B33" s="46" t="s">
        <v>70</v>
      </c>
      <c r="C33" s="118"/>
      <c r="D33" s="119"/>
      <c r="E33" s="119"/>
      <c r="F33" s="119"/>
      <c r="G33" s="119"/>
      <c r="H33" s="119"/>
    </row>
    <row r="34" spans="1:12">
      <c r="A34" s="117"/>
      <c r="B34" s="46"/>
      <c r="C34" s="227" t="s">
        <v>71</v>
      </c>
      <c r="D34" s="227"/>
      <c r="E34" s="227"/>
      <c r="F34" s="227"/>
      <c r="G34" s="119"/>
      <c r="H34" s="119"/>
    </row>
    <row r="35" spans="1:12">
      <c r="A35" s="35">
        <v>18</v>
      </c>
      <c r="B35" s="180" t="s">
        <v>265</v>
      </c>
      <c r="C35" s="204"/>
      <c r="D35" s="205"/>
      <c r="E35" s="205"/>
      <c r="F35" s="206"/>
      <c r="G35" s="50"/>
      <c r="H35" s="50"/>
      <c r="I35" s="50"/>
      <c r="J35" s="50"/>
      <c r="K35" s="50"/>
      <c r="L35" s="50"/>
    </row>
    <row r="36" spans="1:12">
      <c r="A36" s="35">
        <v>19</v>
      </c>
      <c r="B36" s="121" t="s">
        <v>266</v>
      </c>
      <c r="C36" s="204"/>
      <c r="D36" s="205"/>
      <c r="E36" s="205"/>
      <c r="F36" s="206"/>
      <c r="G36" s="50"/>
      <c r="H36" s="50"/>
      <c r="I36" s="50"/>
      <c r="J36" s="50"/>
      <c r="K36" s="50"/>
      <c r="L36" s="50"/>
    </row>
    <row r="37" spans="1:12">
      <c r="A37" s="35">
        <v>20</v>
      </c>
      <c r="B37" s="180" t="s">
        <v>267</v>
      </c>
      <c r="C37" s="204"/>
      <c r="D37" s="205"/>
      <c r="E37" s="205"/>
      <c r="F37" s="206"/>
      <c r="G37" s="50"/>
      <c r="H37" s="50"/>
      <c r="I37" s="50"/>
      <c r="J37" s="50"/>
      <c r="K37" s="50"/>
      <c r="L37" s="50"/>
    </row>
    <row r="38" spans="1:12">
      <c r="A38" s="117"/>
      <c r="B38" s="46"/>
      <c r="C38" s="118"/>
      <c r="D38" s="119"/>
      <c r="E38" s="119"/>
      <c r="F38" s="119"/>
      <c r="G38" s="119"/>
      <c r="H38" s="119"/>
    </row>
    <row r="39" spans="1:12">
      <c r="A39" s="117"/>
      <c r="B39" s="52" t="s">
        <v>82</v>
      </c>
      <c r="C39" s="118"/>
      <c r="D39" s="119"/>
      <c r="E39" s="119"/>
      <c r="F39" s="119"/>
      <c r="G39" s="119"/>
      <c r="H39" s="119"/>
    </row>
    <row r="40" spans="1:12" ht="30">
      <c r="A40" s="120">
        <v>21</v>
      </c>
      <c r="B40" s="121" t="s">
        <v>83</v>
      </c>
      <c r="C40" s="45" t="str">
        <f t="shared" ref="C40:L40" si="4">IF(C46=0,"Yes","No")</f>
        <v>No</v>
      </c>
      <c r="D40" s="45" t="str">
        <f t="shared" si="4"/>
        <v>No</v>
      </c>
      <c r="E40" s="45" t="str">
        <f t="shared" si="4"/>
        <v>No</v>
      </c>
      <c r="F40" s="45" t="str">
        <f t="shared" si="4"/>
        <v>No</v>
      </c>
      <c r="G40" s="45" t="str">
        <f t="shared" si="4"/>
        <v>No</v>
      </c>
      <c r="H40" s="45" t="str">
        <f t="shared" si="4"/>
        <v>No</v>
      </c>
      <c r="I40" s="45" t="str">
        <f t="shared" si="4"/>
        <v>No</v>
      </c>
      <c r="J40" s="45" t="str">
        <f t="shared" si="4"/>
        <v>No</v>
      </c>
      <c r="K40" s="45" t="str">
        <f>IF(K46=0,"Yes","No")</f>
        <v>No</v>
      </c>
      <c r="L40" s="45" t="str">
        <f t="shared" si="4"/>
        <v>No</v>
      </c>
    </row>
    <row r="41" spans="1:12">
      <c r="B41" s="42"/>
      <c r="C41" s="215"/>
      <c r="D41" s="215"/>
      <c r="E41" s="215"/>
      <c r="F41" s="215"/>
      <c r="G41" s="215"/>
      <c r="H41" s="215"/>
      <c r="I41" s="215"/>
      <c r="J41" s="42"/>
      <c r="K41" s="42"/>
      <c r="L41" s="42"/>
    </row>
    <row r="42" spans="1:12">
      <c r="C42" s="51"/>
    </row>
    <row r="43" spans="1:12">
      <c r="C43" s="57"/>
      <c r="D43" s="181"/>
      <c r="E43" s="55"/>
      <c r="F43" s="55"/>
      <c r="G43" s="55"/>
      <c r="H43" s="55"/>
      <c r="I43" s="55"/>
      <c r="J43" s="55"/>
      <c r="K43" s="55"/>
      <c r="L43" s="55"/>
    </row>
    <row r="44" spans="1:12" ht="17.25">
      <c r="A44" s="182"/>
      <c r="C44" s="55"/>
      <c r="D44" s="55"/>
      <c r="E44" s="55"/>
      <c r="F44" s="55"/>
      <c r="G44" s="55"/>
      <c r="H44" s="55"/>
      <c r="I44" s="55"/>
      <c r="J44" s="55"/>
      <c r="K44" s="55"/>
      <c r="L44" s="55"/>
    </row>
    <row r="45" spans="1:12">
      <c r="C45" s="55"/>
      <c r="D45" s="55"/>
      <c r="E45" s="55"/>
      <c r="F45" s="55"/>
      <c r="G45" s="55"/>
      <c r="H45" s="55"/>
      <c r="I45" s="55"/>
      <c r="J45" s="55"/>
      <c r="K45" s="55"/>
      <c r="L45" s="55"/>
    </row>
    <row r="46" spans="1:12">
      <c r="C46" s="97">
        <f>SUM(C48:C75)</f>
        <v>16</v>
      </c>
      <c r="D46" s="97">
        <f t="shared" ref="D46:L46" si="5">SUM(D48:D75)</f>
        <v>16</v>
      </c>
      <c r="E46" s="97">
        <f t="shared" si="5"/>
        <v>16</v>
      </c>
      <c r="F46" s="97">
        <f t="shared" si="5"/>
        <v>16</v>
      </c>
      <c r="G46" s="97">
        <f t="shared" si="5"/>
        <v>13</v>
      </c>
      <c r="H46" s="97">
        <f t="shared" si="5"/>
        <v>13</v>
      </c>
      <c r="I46" s="97">
        <f t="shared" si="5"/>
        <v>13</v>
      </c>
      <c r="J46" s="97">
        <f t="shared" si="5"/>
        <v>13</v>
      </c>
      <c r="K46" s="97">
        <f>SUM(K48:K75)</f>
        <v>13</v>
      </c>
      <c r="L46" s="97">
        <f t="shared" si="5"/>
        <v>13</v>
      </c>
    </row>
    <row r="47" spans="1:12">
      <c r="C47" s="55"/>
      <c r="D47" s="55"/>
      <c r="E47" s="55"/>
      <c r="F47" s="55"/>
      <c r="G47" s="55"/>
      <c r="H47" s="55"/>
      <c r="I47" s="55"/>
      <c r="J47" s="55"/>
      <c r="K47" s="55"/>
      <c r="L47" s="55"/>
    </row>
    <row r="48" spans="1:12">
      <c r="C48" s="55">
        <f>IF(ISNUMBER(C8),0,1)</f>
        <v>1</v>
      </c>
      <c r="D48" s="55">
        <f t="shared" ref="D48:L48" si="6">IF(ISNUMBER(D8),0,1)</f>
        <v>1</v>
      </c>
      <c r="E48" s="55">
        <f t="shared" si="6"/>
        <v>1</v>
      </c>
      <c r="F48" s="55">
        <f t="shared" si="6"/>
        <v>1</v>
      </c>
      <c r="G48" s="55">
        <f t="shared" si="6"/>
        <v>1</v>
      </c>
      <c r="H48" s="55">
        <f t="shared" si="6"/>
        <v>1</v>
      </c>
      <c r="I48" s="55">
        <f t="shared" si="6"/>
        <v>1</v>
      </c>
      <c r="J48" s="55">
        <f t="shared" si="6"/>
        <v>1</v>
      </c>
      <c r="K48" s="55">
        <f t="shared" ref="K48:K54" si="7">IF(ISNUMBER(K8),0,1)</f>
        <v>1</v>
      </c>
      <c r="L48" s="55">
        <f t="shared" si="6"/>
        <v>1</v>
      </c>
    </row>
    <row r="49" spans="3:12">
      <c r="C49" s="55">
        <f t="shared" ref="C49:L54" si="8">IF(ISNUMBER(C9),0,1)</f>
        <v>1</v>
      </c>
      <c r="D49" s="55">
        <f t="shared" si="8"/>
        <v>1</v>
      </c>
      <c r="E49" s="55">
        <f t="shared" si="8"/>
        <v>1</v>
      </c>
      <c r="F49" s="55">
        <f t="shared" si="8"/>
        <v>1</v>
      </c>
      <c r="G49" s="55">
        <f t="shared" si="8"/>
        <v>1</v>
      </c>
      <c r="H49" s="55">
        <f t="shared" si="8"/>
        <v>1</v>
      </c>
      <c r="I49" s="55">
        <f t="shared" si="8"/>
        <v>1</v>
      </c>
      <c r="J49" s="55">
        <f t="shared" si="8"/>
        <v>1</v>
      </c>
      <c r="K49" s="55">
        <f t="shared" si="7"/>
        <v>1</v>
      </c>
      <c r="L49" s="55">
        <f t="shared" si="8"/>
        <v>1</v>
      </c>
    </row>
    <row r="50" spans="3:12">
      <c r="C50" s="55">
        <f t="shared" si="8"/>
        <v>1</v>
      </c>
      <c r="D50" s="55">
        <f t="shared" si="8"/>
        <v>1</v>
      </c>
      <c r="E50" s="55">
        <f t="shared" si="8"/>
        <v>1</v>
      </c>
      <c r="F50" s="55">
        <f t="shared" si="8"/>
        <v>1</v>
      </c>
      <c r="G50" s="55">
        <f t="shared" si="8"/>
        <v>1</v>
      </c>
      <c r="H50" s="55">
        <f t="shared" si="8"/>
        <v>1</v>
      </c>
      <c r="I50" s="55">
        <f t="shared" si="8"/>
        <v>1</v>
      </c>
      <c r="J50" s="55">
        <f t="shared" si="8"/>
        <v>1</v>
      </c>
      <c r="K50" s="55">
        <f t="shared" si="7"/>
        <v>1</v>
      </c>
      <c r="L50" s="55">
        <f t="shared" si="8"/>
        <v>1</v>
      </c>
    </row>
    <row r="51" spans="3:12">
      <c r="C51" s="55">
        <f t="shared" si="8"/>
        <v>1</v>
      </c>
      <c r="D51" s="55">
        <f t="shared" si="8"/>
        <v>1</v>
      </c>
      <c r="E51" s="55">
        <f t="shared" si="8"/>
        <v>1</v>
      </c>
      <c r="F51" s="55">
        <f t="shared" si="8"/>
        <v>1</v>
      </c>
      <c r="G51" s="55">
        <f t="shared" si="8"/>
        <v>1</v>
      </c>
      <c r="H51" s="55">
        <f t="shared" si="8"/>
        <v>1</v>
      </c>
      <c r="I51" s="55">
        <f t="shared" si="8"/>
        <v>1</v>
      </c>
      <c r="J51" s="55">
        <f t="shared" si="8"/>
        <v>1</v>
      </c>
      <c r="K51" s="55">
        <f t="shared" si="7"/>
        <v>1</v>
      </c>
      <c r="L51" s="55">
        <f t="shared" si="8"/>
        <v>1</v>
      </c>
    </row>
    <row r="52" spans="3:12">
      <c r="C52" s="55">
        <f t="shared" si="8"/>
        <v>1</v>
      </c>
      <c r="D52" s="55">
        <f t="shared" si="8"/>
        <v>1</v>
      </c>
      <c r="E52" s="55">
        <f t="shared" si="8"/>
        <v>1</v>
      </c>
      <c r="F52" s="55">
        <f t="shared" si="8"/>
        <v>1</v>
      </c>
      <c r="G52" s="55">
        <f t="shared" si="8"/>
        <v>1</v>
      </c>
      <c r="H52" s="55">
        <f t="shared" si="8"/>
        <v>1</v>
      </c>
      <c r="I52" s="55">
        <f t="shared" si="8"/>
        <v>1</v>
      </c>
      <c r="J52" s="55">
        <f t="shared" si="8"/>
        <v>1</v>
      </c>
      <c r="K52" s="55">
        <f t="shared" si="7"/>
        <v>1</v>
      </c>
      <c r="L52" s="55">
        <f t="shared" si="8"/>
        <v>1</v>
      </c>
    </row>
    <row r="53" spans="3:12">
      <c r="C53" s="55">
        <f t="shared" si="8"/>
        <v>1</v>
      </c>
      <c r="D53" s="55">
        <f t="shared" si="8"/>
        <v>1</v>
      </c>
      <c r="E53" s="55">
        <f t="shared" si="8"/>
        <v>1</v>
      </c>
      <c r="F53" s="55">
        <f t="shared" si="8"/>
        <v>1</v>
      </c>
      <c r="G53" s="55">
        <f t="shared" si="8"/>
        <v>1</v>
      </c>
      <c r="H53" s="55">
        <f t="shared" si="8"/>
        <v>1</v>
      </c>
      <c r="I53" s="55">
        <f t="shared" si="8"/>
        <v>1</v>
      </c>
      <c r="J53" s="55">
        <f t="shared" si="8"/>
        <v>1</v>
      </c>
      <c r="K53" s="55">
        <f t="shared" si="7"/>
        <v>1</v>
      </c>
      <c r="L53" s="55">
        <f t="shared" si="8"/>
        <v>1</v>
      </c>
    </row>
    <row r="54" spans="3:12">
      <c r="C54" s="55">
        <f t="shared" si="8"/>
        <v>1</v>
      </c>
      <c r="D54" s="55">
        <f t="shared" si="8"/>
        <v>1</v>
      </c>
      <c r="E54" s="55">
        <f t="shared" si="8"/>
        <v>1</v>
      </c>
      <c r="F54" s="55">
        <f t="shared" si="8"/>
        <v>1</v>
      </c>
      <c r="G54" s="55">
        <f t="shared" si="8"/>
        <v>1</v>
      </c>
      <c r="H54" s="55">
        <f t="shared" si="8"/>
        <v>1</v>
      </c>
      <c r="I54" s="55">
        <f t="shared" si="8"/>
        <v>1</v>
      </c>
      <c r="J54" s="55">
        <f t="shared" si="8"/>
        <v>1</v>
      </c>
      <c r="K54" s="55">
        <f t="shared" si="7"/>
        <v>1</v>
      </c>
      <c r="L54" s="55">
        <f t="shared" si="8"/>
        <v>1</v>
      </c>
    </row>
    <row r="55" spans="3:12">
      <c r="C55" s="55"/>
      <c r="D55" s="55"/>
      <c r="E55" s="55"/>
      <c r="F55" s="55"/>
      <c r="G55" s="55"/>
      <c r="H55" s="55"/>
      <c r="I55" s="55"/>
      <c r="J55" s="55"/>
      <c r="K55" s="55"/>
      <c r="L55" s="55"/>
    </row>
    <row r="56" spans="3:12">
      <c r="C56" s="55"/>
      <c r="D56" s="55"/>
      <c r="E56" s="55"/>
      <c r="F56" s="55"/>
      <c r="G56" s="55"/>
      <c r="H56" s="55"/>
      <c r="I56" s="55"/>
      <c r="J56" s="55"/>
      <c r="K56" s="55"/>
      <c r="L56" s="55"/>
    </row>
    <row r="57" spans="3:12">
      <c r="C57" s="55"/>
      <c r="D57" s="55"/>
      <c r="E57" s="55"/>
      <c r="F57" s="55"/>
      <c r="G57" s="55"/>
      <c r="H57" s="55"/>
      <c r="I57" s="55"/>
      <c r="J57" s="55"/>
      <c r="K57" s="55"/>
      <c r="L57" s="55"/>
    </row>
    <row r="58" spans="3:12">
      <c r="C58" s="55">
        <f t="shared" ref="C58:L62" si="9">IF(ISNUMBER(C18),0,1)</f>
        <v>1</v>
      </c>
      <c r="D58" s="55">
        <f t="shared" si="9"/>
        <v>1</v>
      </c>
      <c r="E58" s="55">
        <f t="shared" si="9"/>
        <v>1</v>
      </c>
      <c r="F58" s="55">
        <f t="shared" si="9"/>
        <v>1</v>
      </c>
      <c r="G58" s="55">
        <f t="shared" si="9"/>
        <v>1</v>
      </c>
      <c r="H58" s="55">
        <f t="shared" si="9"/>
        <v>1</v>
      </c>
      <c r="I58" s="55">
        <f t="shared" si="9"/>
        <v>1</v>
      </c>
      <c r="J58" s="55">
        <f t="shared" si="9"/>
        <v>1</v>
      </c>
      <c r="K58" s="55">
        <f>IF(ISNUMBER(K18),0,1)</f>
        <v>1</v>
      </c>
      <c r="L58" s="55">
        <f t="shared" si="9"/>
        <v>1</v>
      </c>
    </row>
    <row r="59" spans="3:12">
      <c r="C59" s="55">
        <f t="shared" si="9"/>
        <v>1</v>
      </c>
      <c r="D59" s="55">
        <f t="shared" si="9"/>
        <v>1</v>
      </c>
      <c r="E59" s="55">
        <f t="shared" si="9"/>
        <v>1</v>
      </c>
      <c r="F59" s="55">
        <f t="shared" si="9"/>
        <v>1</v>
      </c>
      <c r="G59" s="55">
        <f t="shared" si="9"/>
        <v>1</v>
      </c>
      <c r="H59" s="55">
        <f t="shared" si="9"/>
        <v>1</v>
      </c>
      <c r="I59" s="55">
        <f t="shared" si="9"/>
        <v>1</v>
      </c>
      <c r="J59" s="55">
        <f t="shared" si="9"/>
        <v>1</v>
      </c>
      <c r="K59" s="55">
        <f>IF(ISNUMBER(K19),0,1)</f>
        <v>1</v>
      </c>
      <c r="L59" s="55">
        <f t="shared" si="9"/>
        <v>1</v>
      </c>
    </row>
    <row r="60" spans="3:12">
      <c r="C60" s="55">
        <f t="shared" si="9"/>
        <v>1</v>
      </c>
      <c r="D60" s="55">
        <f t="shared" si="9"/>
        <v>1</v>
      </c>
      <c r="E60" s="55">
        <f t="shared" si="9"/>
        <v>1</v>
      </c>
      <c r="F60" s="55">
        <f t="shared" si="9"/>
        <v>1</v>
      </c>
      <c r="G60" s="55">
        <f t="shared" si="9"/>
        <v>1</v>
      </c>
      <c r="H60" s="55">
        <f t="shared" si="9"/>
        <v>1</v>
      </c>
      <c r="I60" s="55">
        <f t="shared" si="9"/>
        <v>1</v>
      </c>
      <c r="J60" s="55">
        <f t="shared" si="9"/>
        <v>1</v>
      </c>
      <c r="K60" s="55">
        <f>IF(ISNUMBER(K20),0,1)</f>
        <v>1</v>
      </c>
      <c r="L60" s="55">
        <f t="shared" si="9"/>
        <v>1</v>
      </c>
    </row>
    <row r="61" spans="3:12">
      <c r="C61" s="55">
        <f t="shared" si="9"/>
        <v>1</v>
      </c>
      <c r="D61" s="55">
        <f t="shared" si="9"/>
        <v>1</v>
      </c>
      <c r="E61" s="55">
        <f t="shared" si="9"/>
        <v>1</v>
      </c>
      <c r="F61" s="55">
        <f t="shared" si="9"/>
        <v>1</v>
      </c>
      <c r="G61" s="55">
        <f t="shared" si="9"/>
        <v>1</v>
      </c>
      <c r="H61" s="55">
        <f t="shared" si="9"/>
        <v>1</v>
      </c>
      <c r="I61" s="55">
        <f t="shared" si="9"/>
        <v>1</v>
      </c>
      <c r="J61" s="55">
        <f t="shared" si="9"/>
        <v>1</v>
      </c>
      <c r="K61" s="55">
        <f>IF(ISNUMBER(K21),0,1)</f>
        <v>1</v>
      </c>
      <c r="L61" s="55">
        <f t="shared" si="9"/>
        <v>1</v>
      </c>
    </row>
    <row r="62" spans="3:12">
      <c r="C62" s="55">
        <f t="shared" si="9"/>
        <v>1</v>
      </c>
      <c r="D62" s="55">
        <f t="shared" si="9"/>
        <v>1</v>
      </c>
      <c r="E62" s="55">
        <f t="shared" si="9"/>
        <v>1</v>
      </c>
      <c r="F62" s="55">
        <f t="shared" si="9"/>
        <v>1</v>
      </c>
      <c r="G62" s="55">
        <f t="shared" si="9"/>
        <v>1</v>
      </c>
      <c r="H62" s="55">
        <f t="shared" si="9"/>
        <v>1</v>
      </c>
      <c r="I62" s="55">
        <f t="shared" si="9"/>
        <v>1</v>
      </c>
      <c r="J62" s="55">
        <f t="shared" si="9"/>
        <v>1</v>
      </c>
      <c r="K62" s="55">
        <f>IF(ISNUMBER(K22),0,1)</f>
        <v>1</v>
      </c>
      <c r="L62" s="55">
        <f t="shared" si="9"/>
        <v>1</v>
      </c>
    </row>
    <row r="63" spans="3:12">
      <c r="C63" s="55"/>
      <c r="D63" s="55"/>
      <c r="E63" s="55"/>
      <c r="F63" s="55"/>
      <c r="G63" s="55"/>
      <c r="H63" s="55"/>
      <c r="I63" s="55"/>
      <c r="J63" s="55"/>
      <c r="K63" s="55"/>
      <c r="L63" s="55"/>
    </row>
    <row r="64" spans="3:12">
      <c r="C64" s="55"/>
      <c r="D64" s="55"/>
      <c r="E64" s="55"/>
      <c r="F64" s="55"/>
      <c r="G64" s="55"/>
      <c r="H64" s="55"/>
      <c r="I64" s="55"/>
      <c r="J64" s="55"/>
      <c r="K64" s="55"/>
      <c r="L64" s="55"/>
    </row>
    <row r="65" spans="1:12">
      <c r="C65" s="55">
        <f t="shared" ref="C65:L65" si="10">IF(ISNUMBER(C25),0,1)</f>
        <v>1</v>
      </c>
      <c r="D65" s="55">
        <f t="shared" si="10"/>
        <v>1</v>
      </c>
      <c r="E65" s="55">
        <f t="shared" si="10"/>
        <v>1</v>
      </c>
      <c r="F65" s="55">
        <f t="shared" si="10"/>
        <v>1</v>
      </c>
      <c r="G65" s="55">
        <f t="shared" si="10"/>
        <v>1</v>
      </c>
      <c r="H65" s="55">
        <f t="shared" si="10"/>
        <v>1</v>
      </c>
      <c r="I65" s="55">
        <f t="shared" si="10"/>
        <v>1</v>
      </c>
      <c r="J65" s="55">
        <f t="shared" si="10"/>
        <v>1</v>
      </c>
      <c r="K65" s="55">
        <f>IF(ISNUMBER(K25),0,1)</f>
        <v>1</v>
      </c>
      <c r="L65" s="55">
        <f t="shared" si="10"/>
        <v>1</v>
      </c>
    </row>
    <row r="66" spans="1:12">
      <c r="C66" s="55"/>
      <c r="D66" s="55"/>
      <c r="E66" s="55"/>
      <c r="F66" s="55"/>
      <c r="G66" s="55"/>
      <c r="H66" s="55"/>
      <c r="I66" s="55"/>
      <c r="J66" s="55"/>
      <c r="K66" s="55"/>
      <c r="L66" s="55"/>
    </row>
    <row r="67" spans="1:12">
      <c r="C67" s="55"/>
      <c r="D67" s="55"/>
      <c r="E67" s="55"/>
      <c r="F67" s="55"/>
      <c r="G67" s="55"/>
      <c r="H67" s="55"/>
      <c r="I67" s="55"/>
      <c r="J67" s="55"/>
      <c r="K67" s="55"/>
      <c r="L67" s="55"/>
    </row>
    <row r="68" spans="1:12">
      <c r="C68" s="55"/>
      <c r="D68" s="55"/>
      <c r="E68" s="55"/>
      <c r="F68" s="55"/>
      <c r="G68" s="55"/>
      <c r="H68" s="55"/>
      <c r="I68" s="55"/>
      <c r="J68" s="55"/>
      <c r="K68" s="55"/>
      <c r="L68" s="55"/>
    </row>
    <row r="69" spans="1:12">
      <c r="C69" s="55"/>
      <c r="D69" s="55"/>
      <c r="E69" s="55"/>
      <c r="F69" s="55"/>
      <c r="G69" s="55"/>
      <c r="H69" s="55"/>
      <c r="I69" s="55"/>
      <c r="J69" s="55"/>
      <c r="K69" s="55"/>
      <c r="L69" s="55"/>
    </row>
    <row r="70" spans="1:12">
      <c r="C70" s="55"/>
      <c r="D70" s="55"/>
      <c r="E70" s="55"/>
      <c r="F70" s="55"/>
      <c r="G70" s="55"/>
      <c r="H70" s="55"/>
      <c r="I70" s="55"/>
      <c r="J70" s="55"/>
      <c r="K70" s="55"/>
      <c r="L70" s="55"/>
    </row>
    <row r="71" spans="1:12">
      <c r="C71" s="55"/>
      <c r="D71" s="55"/>
      <c r="E71" s="55"/>
      <c r="F71" s="55"/>
      <c r="G71" s="55"/>
      <c r="H71" s="55"/>
      <c r="I71" s="55"/>
      <c r="J71" s="55"/>
      <c r="K71" s="55"/>
      <c r="L71" s="55"/>
    </row>
    <row r="72" spans="1:12">
      <c r="C72" s="55"/>
      <c r="D72" s="55"/>
      <c r="E72" s="55"/>
      <c r="F72" s="55"/>
      <c r="G72" s="55"/>
      <c r="H72" s="55"/>
      <c r="I72" s="55"/>
      <c r="J72" s="55"/>
      <c r="K72" s="55"/>
      <c r="L72" s="55"/>
    </row>
    <row r="73" spans="1:12">
      <c r="C73" s="55">
        <f>IF(C35="",1,0)</f>
        <v>1</v>
      </c>
      <c r="D73" s="55">
        <f>IF(D35="",1,0)</f>
        <v>1</v>
      </c>
      <c r="E73" s="55">
        <f>IF(E35="",1,0)</f>
        <v>1</v>
      </c>
      <c r="F73" s="55">
        <f>IF(F35="",1,0)</f>
        <v>1</v>
      </c>
      <c r="G73" s="55"/>
      <c r="H73" s="55"/>
      <c r="I73" s="55"/>
      <c r="J73" s="55"/>
      <c r="K73" s="55"/>
      <c r="L73" s="55"/>
    </row>
    <row r="74" spans="1:12">
      <c r="C74" s="55">
        <f t="shared" ref="C74:F75" si="11">IF(C36="",1,0)</f>
        <v>1</v>
      </c>
      <c r="D74" s="55">
        <f t="shared" si="11"/>
        <v>1</v>
      </c>
      <c r="E74" s="55">
        <f t="shared" si="11"/>
        <v>1</v>
      </c>
      <c r="F74" s="55">
        <f t="shared" si="11"/>
        <v>1</v>
      </c>
      <c r="G74" s="55"/>
      <c r="H74" s="55"/>
      <c r="I74" s="55"/>
      <c r="J74" s="55"/>
      <c r="K74" s="55"/>
      <c r="L74" s="55"/>
    </row>
    <row r="75" spans="1:12">
      <c r="C75" s="55">
        <f t="shared" si="11"/>
        <v>1</v>
      </c>
      <c r="D75" s="55">
        <f t="shared" si="11"/>
        <v>1</v>
      </c>
      <c r="E75" s="55">
        <f t="shared" si="11"/>
        <v>1</v>
      </c>
      <c r="F75" s="55">
        <f t="shared" si="11"/>
        <v>1</v>
      </c>
      <c r="G75" s="55"/>
      <c r="H75" s="55"/>
      <c r="I75" s="55"/>
      <c r="J75" s="55"/>
      <c r="K75" s="55"/>
      <c r="L75" s="55"/>
    </row>
    <row r="76" spans="1:12">
      <c r="C76" s="55"/>
      <c r="D76" s="55"/>
      <c r="E76" s="55"/>
      <c r="F76" s="55"/>
      <c r="G76" s="55"/>
      <c r="H76" s="55"/>
      <c r="I76" s="55"/>
      <c r="J76" s="55"/>
      <c r="K76" s="55"/>
      <c r="L76" s="55"/>
    </row>
    <row r="77" spans="1:12">
      <c r="A77" s="55"/>
      <c r="C77" s="55"/>
      <c r="D77" s="55"/>
      <c r="E77" s="55"/>
      <c r="F77" s="55"/>
      <c r="G77" s="55"/>
      <c r="H77" s="55"/>
      <c r="I77" s="55"/>
      <c r="J77" s="55"/>
      <c r="K77" s="55"/>
      <c r="L77" s="55"/>
    </row>
    <row r="78" spans="1:12">
      <c r="A78" s="55"/>
      <c r="C78" s="55"/>
      <c r="D78" s="55"/>
      <c r="E78" s="55"/>
      <c r="F78" s="55"/>
      <c r="G78" s="55"/>
      <c r="H78" s="55"/>
      <c r="I78" s="55"/>
      <c r="J78" s="55"/>
      <c r="K78" s="55"/>
      <c r="L78" s="55"/>
    </row>
    <row r="79" spans="1:12">
      <c r="A79" s="55"/>
      <c r="C79" s="55"/>
      <c r="D79" s="55"/>
      <c r="E79" s="55"/>
      <c r="F79" s="55"/>
      <c r="G79" s="55"/>
      <c r="H79" s="55"/>
      <c r="I79" s="55"/>
      <c r="J79" s="55"/>
      <c r="K79" s="55"/>
      <c r="L79" s="55"/>
    </row>
    <row r="80" spans="1:12">
      <c r="A80" s="55"/>
      <c r="C80" s="55"/>
      <c r="D80" s="55"/>
      <c r="E80" s="55"/>
      <c r="F80" s="55"/>
      <c r="G80" s="55"/>
      <c r="H80" s="55"/>
      <c r="I80" s="55"/>
      <c r="J80" s="55"/>
      <c r="K80" s="55"/>
      <c r="L80" s="55"/>
    </row>
    <row r="81" spans="1:12">
      <c r="A81" s="55"/>
      <c r="C81" s="55"/>
      <c r="D81" s="55"/>
      <c r="E81" s="55"/>
      <c r="F81" s="55"/>
      <c r="G81" s="55"/>
      <c r="H81" s="55"/>
      <c r="I81" s="55"/>
      <c r="J81" s="55"/>
      <c r="K81" s="55"/>
      <c r="L81" s="55"/>
    </row>
    <row r="82" spans="1:12">
      <c r="A82" s="55"/>
      <c r="C82" s="55"/>
      <c r="D82" s="55"/>
      <c r="E82" s="55"/>
      <c r="F82" s="55"/>
      <c r="G82" s="55"/>
      <c r="H82" s="55"/>
      <c r="I82" s="55"/>
      <c r="J82" s="55"/>
      <c r="K82" s="55"/>
      <c r="L82" s="55"/>
    </row>
    <row r="83" spans="1:12">
      <c r="A83" s="55"/>
      <c r="C83" s="55"/>
      <c r="D83" s="55"/>
      <c r="E83" s="55"/>
      <c r="F83" s="55"/>
      <c r="G83" s="55"/>
      <c r="H83" s="55"/>
      <c r="I83" s="55"/>
      <c r="J83" s="55"/>
      <c r="K83" s="55"/>
      <c r="L83" s="55"/>
    </row>
    <row r="84" spans="1:12">
      <c r="A84" s="55"/>
      <c r="C84" s="55"/>
      <c r="D84" s="55"/>
      <c r="E84" s="55"/>
      <c r="F84" s="55"/>
      <c r="G84" s="55"/>
      <c r="H84" s="55"/>
      <c r="I84" s="55"/>
      <c r="J84" s="55"/>
      <c r="K84" s="55"/>
      <c r="L84" s="55"/>
    </row>
    <row r="85" spans="1:12">
      <c r="A85" s="55"/>
      <c r="B85" s="42"/>
      <c r="C85" s="55"/>
      <c r="D85" s="55"/>
      <c r="E85" s="55"/>
      <c r="F85" s="55"/>
      <c r="G85" s="55"/>
      <c r="H85" s="55"/>
      <c r="I85" s="55"/>
      <c r="J85" s="55"/>
      <c r="K85" s="55"/>
      <c r="L85" s="55"/>
    </row>
    <row r="86" spans="1:12">
      <c r="A86" s="55"/>
      <c r="B86" s="42"/>
      <c r="C86" s="55"/>
      <c r="D86" s="55"/>
      <c r="E86" s="55"/>
      <c r="F86" s="55"/>
      <c r="G86" s="55"/>
      <c r="H86" s="55"/>
      <c r="I86" s="55"/>
      <c r="J86" s="55"/>
      <c r="K86" s="55"/>
      <c r="L86" s="55"/>
    </row>
    <row r="87" spans="1:12">
      <c r="A87" s="55"/>
      <c r="B87" s="42"/>
      <c r="C87" s="55"/>
      <c r="D87" s="55"/>
      <c r="E87" s="55"/>
      <c r="F87" s="55"/>
      <c r="G87" s="55"/>
      <c r="H87" s="55"/>
      <c r="I87" s="55"/>
      <c r="J87" s="55"/>
      <c r="K87" s="55"/>
      <c r="L87" s="55"/>
    </row>
    <row r="88" spans="1:12">
      <c r="A88" s="55"/>
      <c r="B88" s="42"/>
      <c r="C88" s="55"/>
      <c r="D88" s="55"/>
      <c r="E88" s="55"/>
      <c r="F88" s="55"/>
      <c r="G88" s="55"/>
      <c r="H88" s="55"/>
      <c r="I88" s="55"/>
      <c r="J88" s="55"/>
      <c r="K88" s="55"/>
      <c r="L88" s="55"/>
    </row>
    <row r="89" spans="1:12">
      <c r="A89" s="55"/>
      <c r="C89" s="55"/>
      <c r="D89" s="55"/>
      <c r="E89" s="55"/>
      <c r="F89" s="55"/>
      <c r="G89" s="55"/>
      <c r="H89" s="55"/>
      <c r="I89" s="55"/>
      <c r="J89" s="55"/>
      <c r="K89" s="55"/>
      <c r="L89" s="55"/>
    </row>
    <row r="90" spans="1:12">
      <c r="A90" s="55"/>
      <c r="C90" s="55"/>
      <c r="D90" s="55"/>
      <c r="E90" s="55"/>
      <c r="F90" s="55"/>
      <c r="G90" s="55"/>
      <c r="H90" s="55"/>
      <c r="I90" s="55"/>
      <c r="J90" s="55"/>
      <c r="K90" s="55"/>
      <c r="L90" s="55"/>
    </row>
    <row r="91" spans="1:12">
      <c r="A91" s="55"/>
      <c r="C91" s="55"/>
      <c r="D91" s="55"/>
      <c r="E91" s="55"/>
      <c r="F91" s="55"/>
      <c r="G91" s="55"/>
      <c r="H91" s="55"/>
      <c r="I91" s="55"/>
      <c r="J91" s="55"/>
      <c r="K91" s="55"/>
      <c r="L91" s="55"/>
    </row>
    <row r="92" spans="1:12">
      <c r="A92" s="55"/>
      <c r="C92" s="55"/>
      <c r="D92" s="55"/>
      <c r="E92" s="55"/>
      <c r="F92" s="55"/>
      <c r="G92" s="55"/>
      <c r="H92" s="55"/>
      <c r="I92" s="55"/>
      <c r="J92" s="55"/>
      <c r="K92" s="55"/>
      <c r="L92" s="55"/>
    </row>
    <row r="93" spans="1:12">
      <c r="A93" s="55"/>
      <c r="C93" s="55"/>
      <c r="D93" s="55"/>
      <c r="E93" s="55"/>
      <c r="F93" s="55"/>
      <c r="G93" s="55"/>
      <c r="H93" s="55"/>
      <c r="I93" s="55"/>
      <c r="J93" s="55"/>
      <c r="K93" s="55"/>
      <c r="L93" s="55"/>
    </row>
    <row r="94" spans="1:12">
      <c r="A94" s="55"/>
      <c r="C94" s="55"/>
      <c r="D94" s="55"/>
      <c r="E94" s="55"/>
      <c r="F94" s="55"/>
      <c r="G94" s="55"/>
      <c r="H94" s="55"/>
      <c r="I94" s="55"/>
      <c r="J94" s="55"/>
      <c r="K94" s="55"/>
      <c r="L94" s="55"/>
    </row>
    <row r="95" spans="1:12">
      <c r="A95" s="55"/>
      <c r="C95" s="55"/>
      <c r="D95" s="55"/>
      <c r="E95" s="55"/>
      <c r="F95" s="55"/>
      <c r="G95" s="55"/>
      <c r="H95" s="55"/>
      <c r="I95" s="55"/>
      <c r="J95" s="55"/>
      <c r="K95" s="55"/>
      <c r="L95" s="55"/>
    </row>
    <row r="96" spans="1:12">
      <c r="A96" s="55"/>
    </row>
    <row r="97" spans="1:1">
      <c r="A97" s="55"/>
    </row>
    <row r="98" spans="1:1">
      <c r="A98" s="55"/>
    </row>
  </sheetData>
  <mergeCells count="7">
    <mergeCell ref="C41:I41"/>
    <mergeCell ref="D4:L4"/>
    <mergeCell ref="D5:L5"/>
    <mergeCell ref="C34:F34"/>
    <mergeCell ref="C35:F35"/>
    <mergeCell ref="C36:F36"/>
    <mergeCell ref="C37:F37"/>
  </mergeCells>
  <phoneticPr fontId="0" type="noConversion"/>
  <printOptions horizontalCentered="1"/>
  <pageMargins left="0.45" right="0.45" top="0.75" bottom="0.5" header="0.3" footer="0.3"/>
  <pageSetup scale="53" orientation="landscape" r:id="rId1"/>
  <headerFooter>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Basel III Cover Sheet</vt:lpstr>
      <vt:lpstr>Capital Composition</vt:lpstr>
      <vt:lpstr>Exceptions Bucket Calculation</vt:lpstr>
      <vt:lpstr>Risk Weighted Assets(A)</vt:lpstr>
      <vt:lpstr>Risk Weighted Assets(B)</vt:lpstr>
      <vt:lpstr>Leverage Exposure</vt:lpstr>
      <vt:lpstr>Planned Actions</vt:lpstr>
      <vt:lpstr>Balance Sheet</vt:lpstr>
      <vt:lpstr>'Balance Sheet'!Print_Area</vt:lpstr>
      <vt:lpstr>'Capital Composition'!Print_Area</vt:lpstr>
      <vt:lpstr>'Risk Weighted Assets(A)'!Print_Area</vt:lpstr>
      <vt:lpstr>'Risk Weighted Assets(B)'!Print_Area</vt:lpstr>
    </vt:vector>
  </TitlesOfParts>
  <Company>OCC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robert.scavotto</dc:creator>
  <cp:lastModifiedBy>gkuiper</cp:lastModifiedBy>
  <cp:lastPrinted>2012-08-07T17:21:59Z</cp:lastPrinted>
  <dcterms:created xsi:type="dcterms:W3CDTF">2012-08-01T20:11:02Z</dcterms:created>
  <dcterms:modified xsi:type="dcterms:W3CDTF">2012-10-18T22:26:56Z</dcterms:modified>
</cp:coreProperties>
</file>