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25" windowHeight="6135"/>
  </bookViews>
  <sheets>
    <sheet name="hours &amp; cost to public" sheetId="1" r:id="rId1"/>
    <sheet name="Sheet2" sheetId="2" r:id="rId2"/>
    <sheet name="Sheet3" sheetId="3" r:id="rId3"/>
  </sheets>
  <definedNames>
    <definedName name="_xlnm.Print_Area" localSheetId="0">'hours &amp; cost to public'!$A$1:$J$31</definedName>
  </definedNames>
  <calcPr calcId="125725"/>
</workbook>
</file>

<file path=xl/calcChain.xml><?xml version="1.0" encoding="utf-8"?>
<calcChain xmlns="http://schemas.openxmlformats.org/spreadsheetml/2006/main">
  <c r="F16" i="1"/>
  <c r="H23"/>
  <c r="J23" s="1"/>
  <c r="H16"/>
  <c r="J16" s="1"/>
  <c r="G28"/>
  <c r="D17"/>
  <c r="F17" s="1"/>
  <c r="H17" s="1"/>
  <c r="J17" s="1"/>
  <c r="D15"/>
  <c r="D24" s="1"/>
  <c r="F24" s="1"/>
  <c r="F11"/>
  <c r="H11" s="1"/>
  <c r="J11" s="1"/>
  <c r="F5"/>
  <c r="F6"/>
  <c r="H6" s="1"/>
  <c r="J6" s="1"/>
  <c r="F7"/>
  <c r="H7" s="1"/>
  <c r="J7" s="1"/>
  <c r="F8"/>
  <c r="H8" s="1"/>
  <c r="J8" s="1"/>
  <c r="F9"/>
  <c r="H9" s="1"/>
  <c r="J9" s="1"/>
  <c r="F10"/>
  <c r="H10" s="1"/>
  <c r="J10" s="1"/>
  <c r="F12" l="1"/>
  <c r="H24"/>
  <c r="J24" s="1"/>
  <c r="F15"/>
  <c r="D22"/>
  <c r="H5"/>
  <c r="D21"/>
  <c r="F21" s="1"/>
  <c r="H21" l="1"/>
  <c r="F22"/>
  <c r="H22" s="1"/>
  <c r="J22" s="1"/>
  <c r="J5"/>
  <c r="J12" s="1"/>
  <c r="H12"/>
  <c r="H15"/>
  <c r="F18"/>
  <c r="F28" s="1"/>
  <c r="M15" l="1"/>
  <c r="N15"/>
  <c r="J21"/>
  <c r="J15"/>
  <c r="J18" s="1"/>
  <c r="J28" s="1"/>
  <c r="H18"/>
  <c r="H28" s="1"/>
</calcChain>
</file>

<file path=xl/comments1.xml><?xml version="1.0" encoding="utf-8"?>
<comments xmlns="http://schemas.openxmlformats.org/spreadsheetml/2006/main">
  <authors>
    <author>marjorie.galanos</author>
  </authors>
  <commentList>
    <comment ref="E28" authorId="0">
      <text>
        <r>
          <rPr>
            <b/>
            <sz val="8"/>
            <color indexed="81"/>
            <rFont val="Tahoma"/>
            <charset val="1"/>
          </rPr>
          <t>marjorie.galanos:</t>
        </r>
        <r>
          <rPr>
            <sz val="8"/>
            <color indexed="81"/>
            <rFont val="Tahoma"/>
            <charset val="1"/>
          </rPr>
          <t xml:space="preserve">
This # is used to reply to the "2 page NOTICE" of "estimated # of responses per respondent on page 2. PER: MLG 8/27/12.</t>
        </r>
      </text>
    </comment>
  </commentList>
</comments>
</file>

<file path=xl/sharedStrings.xml><?xml version="1.0" encoding="utf-8"?>
<sst xmlns="http://schemas.openxmlformats.org/spreadsheetml/2006/main" count="69" uniqueCount="55">
  <si>
    <t>REPORTING REQUIREMENTS - NO FORMS</t>
  </si>
  <si>
    <t>Written</t>
  </si>
  <si>
    <t>Intergov. Review Comments</t>
  </si>
  <si>
    <t>Project Performance Report</t>
  </si>
  <si>
    <t>Letter of Intent to Meet Conditions</t>
  </si>
  <si>
    <t>Request for Advance or Reimbursement</t>
  </si>
  <si>
    <t xml:space="preserve">Section of Regulation </t>
  </si>
  <si>
    <t xml:space="preserve">Title  </t>
  </si>
  <si>
    <t xml:space="preserve">Form Number      </t>
  </si>
  <si>
    <t xml:space="preserve">Estimated Number of Respondents </t>
  </si>
  <si>
    <t xml:space="preserve">Reports Filed Annually   </t>
  </si>
  <si>
    <t>Total Annual Responses</t>
  </si>
  <si>
    <t>Estimated Number of Hours Per Response</t>
  </si>
  <si>
    <t xml:space="preserve">Estimated Total Hours      </t>
  </si>
  <si>
    <t xml:space="preserve">Wage Class (per hour)   </t>
  </si>
  <si>
    <t>Cost to the Public</t>
  </si>
  <si>
    <t>Budget/Work Plan</t>
  </si>
  <si>
    <t>Evaluation Criterion</t>
  </si>
  <si>
    <t>Executive Summary</t>
  </si>
  <si>
    <t>Eligibility Discussion</t>
  </si>
  <si>
    <t>Assurances--Non-Construction Programs</t>
  </si>
  <si>
    <t>Section IV B (1)</t>
  </si>
  <si>
    <t>FORMS APPROVED UNDER THIS DOCKET</t>
  </si>
  <si>
    <t>Section VI B</t>
  </si>
  <si>
    <t>Assurance Agreement</t>
  </si>
  <si>
    <t>Section IV B (2)</t>
  </si>
  <si>
    <t>Budget Information-Non-Construction Programs</t>
  </si>
  <si>
    <t>Grant Agreement</t>
  </si>
  <si>
    <t>Application for Federal Assistance (For Nonconstruction)</t>
  </si>
  <si>
    <t xml:space="preserve"> Form    SF-424         4040-0004   </t>
  </si>
  <si>
    <t>Form SF-424B       4040-0007</t>
  </si>
  <si>
    <t xml:space="preserve">USDA Rural Business-Cooperative Service </t>
  </si>
  <si>
    <t xml:space="preserve"> </t>
  </si>
  <si>
    <t>Section IV (B) (6)</t>
  </si>
  <si>
    <t>Section IV B (3)</t>
  </si>
  <si>
    <t>Section VI B (2)(3)</t>
  </si>
  <si>
    <t>Section IV (F)</t>
  </si>
  <si>
    <t>Section IV (B)(5)</t>
  </si>
  <si>
    <t>Section IV (B) (8)</t>
  </si>
  <si>
    <t>Section IV (B)(7)</t>
  </si>
  <si>
    <t>REPORTING REQUIREMENTS APPROVED UNDER OTHER OMB NUMBERS</t>
  </si>
  <si>
    <t>Form SF-425   0348-0061</t>
  </si>
  <si>
    <t>Financial Report -Semi-Annual</t>
  </si>
  <si>
    <t>Per : Section VI B of the NOFA.</t>
  </si>
  <si>
    <t>SUB TOTAL</t>
  </si>
  <si>
    <t>Total Annual</t>
  </si>
  <si>
    <t>Responses based on the 17 that actually get awarded</t>
  </si>
  <si>
    <t>Total est. number</t>
  </si>
  <si>
    <t>of hours per response TOTAL of the 17 that actually get awarded</t>
  </si>
  <si>
    <t>Form SF-424A   4040-0006</t>
  </si>
  <si>
    <t>TOTAL ALL APPLICANT COSTS</t>
  </si>
  <si>
    <t>Burden Estimate for Applicants for Small Socially Disadvantaged Producer Grant Program 2013</t>
  </si>
  <si>
    <t xml:space="preserve">Form RD 1942-46 </t>
  </si>
  <si>
    <t xml:space="preserve">Form SF-270  </t>
  </si>
  <si>
    <t xml:space="preserve">Form RD  400-4 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</si>
</sst>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>
    <font>
      <sz val="10"/>
      <name val="Arial"/>
    </font>
    <font>
      <sz val="10"/>
      <name val="Arial"/>
    </font>
    <font>
      <u/>
      <sz val="10"/>
      <name val="Arial"/>
      <family val="2"/>
    </font>
    <font>
      <sz val="8"/>
      <name val="Arial"/>
    </font>
    <font>
      <sz val="10"/>
      <name val="Arial"/>
      <family val="2"/>
    </font>
    <font>
      <sz val="10"/>
      <color indexed="8"/>
      <name val="Arial"/>
    </font>
    <font>
      <sz val="10"/>
      <name val="Arial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rgb="FFFF0000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shrinkToFit="1"/>
    </xf>
    <xf numFmtId="0" fontId="2" fillId="0" borderId="0" xfId="0" applyFont="1" applyAlignment="1">
      <alignment horizontal="center"/>
    </xf>
    <xf numFmtId="0" fontId="5" fillId="0" borderId="0" xfId="0" applyNumberFormat="1" applyFont="1" applyFill="1" applyBorder="1" applyAlignment="1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Fill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0" fillId="0" borderId="0" xfId="0" applyFill="1" applyAlignment="1">
      <alignment horizontal="center" shrinkToFit="1"/>
    </xf>
    <xf numFmtId="164" fontId="6" fillId="0" borderId="0" xfId="1" applyNumberFormat="1" applyFon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0" fillId="3" borderId="0" xfId="0" applyFill="1"/>
    <xf numFmtId="0" fontId="9" fillId="0" borderId="0" xfId="0" applyFont="1" applyAlignment="1">
      <alignment horizontal="center" wrapText="1"/>
    </xf>
    <xf numFmtId="0" fontId="10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4" fontId="10" fillId="2" borderId="0" xfId="1" applyFont="1" applyFill="1" applyAlignment="1">
      <alignment horizontal="center" wrapText="1"/>
    </xf>
    <xf numFmtId="0" fontId="0" fillId="0" borderId="1" xfId="0" applyFill="1" applyBorder="1" applyAlignment="1">
      <alignment horizontal="center" shrinkToFit="1"/>
    </xf>
    <xf numFmtId="0" fontId="0" fillId="0" borderId="1" xfId="0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14" fontId="13" fillId="0" borderId="0" xfId="0" applyNumberFormat="1" applyFont="1" applyFill="1" applyBorder="1" applyAlignment="1" applyProtection="1">
      <protection locked="0"/>
    </xf>
    <xf numFmtId="0" fontId="0" fillId="4" borderId="0" xfId="0" applyFill="1" applyAlignment="1">
      <alignment horizontal="center" wrapText="1"/>
    </xf>
    <xf numFmtId="0" fontId="0" fillId="4" borderId="0" xfId="0" applyFill="1"/>
    <xf numFmtId="0" fontId="10" fillId="4" borderId="0" xfId="0" applyFont="1" applyFill="1" applyAlignment="1">
      <alignment horizontal="right" wrapText="1"/>
    </xf>
    <xf numFmtId="0" fontId="11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4" fontId="10" fillId="4" borderId="0" xfId="1" applyFont="1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right" wrapText="1"/>
    </xf>
    <xf numFmtId="164" fontId="0" fillId="0" borderId="2" xfId="1" applyNumberFormat="1" applyFont="1" applyFill="1" applyBorder="1" applyAlignment="1">
      <alignment horizontal="center" wrapText="1"/>
    </xf>
    <xf numFmtId="164" fontId="0" fillId="0" borderId="2" xfId="0" applyNumberFormat="1" applyFill="1" applyBorder="1" applyAlignment="1">
      <alignment horizontal="center" wrapText="1"/>
    </xf>
    <xf numFmtId="0" fontId="0" fillId="0" borderId="2" xfId="0" applyFill="1" applyBorder="1"/>
    <xf numFmtId="0" fontId="9" fillId="0" borderId="0" xfId="0" applyFont="1" applyBorder="1" applyAlignment="1">
      <alignment horizontal="right"/>
    </xf>
    <xf numFmtId="164" fontId="9" fillId="0" borderId="0" xfId="1" applyNumberFormat="1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A7" zoomScaleNormal="100" zoomScaleSheetLayoutView="100" workbookViewId="0">
      <selection activeCell="F36" sqref="F36"/>
    </sheetView>
  </sheetViews>
  <sheetFormatPr defaultRowHeight="12.75"/>
  <cols>
    <col min="1" max="1" width="15.5703125" style="1" customWidth="1"/>
    <col min="2" max="2" width="41" style="1" customWidth="1"/>
    <col min="3" max="3" width="14.140625" style="1" customWidth="1"/>
    <col min="4" max="5" width="12" style="1" customWidth="1"/>
    <col min="6" max="6" width="17.140625" style="1" customWidth="1"/>
    <col min="7" max="8" width="9.140625" style="1"/>
    <col min="9" max="9" width="9" style="3" customWidth="1"/>
    <col min="10" max="10" width="14.42578125" style="1" customWidth="1"/>
    <col min="11" max="11" width="8" customWidth="1"/>
    <col min="12" max="12" width="18.7109375" hidden="1" customWidth="1"/>
    <col min="13" max="13" width="14.7109375" hidden="1" customWidth="1"/>
    <col min="14" max="14" width="17.85546875" hidden="1" customWidth="1"/>
  </cols>
  <sheetData>
    <row r="1" spans="1:14" s="38" customFormat="1" ht="15">
      <c r="A1" s="37" t="s">
        <v>51</v>
      </c>
      <c r="B1" s="37"/>
      <c r="C1" s="37"/>
      <c r="D1" s="37"/>
      <c r="E1" s="37"/>
      <c r="J1" s="39"/>
    </row>
    <row r="2" spans="1:14" s="7" customFormat="1">
      <c r="A2" s="7" t="s">
        <v>31</v>
      </c>
    </row>
    <row r="3" spans="1:14" ht="50.25" customHeight="1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3" t="s">
        <v>14</v>
      </c>
      <c r="J3" s="1" t="s">
        <v>15</v>
      </c>
    </row>
    <row r="4" spans="1:14">
      <c r="A4" s="2" t="s">
        <v>0</v>
      </c>
    </row>
    <row r="5" spans="1:14" s="14" customFormat="1" ht="15" customHeight="1">
      <c r="A5" s="11" t="s">
        <v>39</v>
      </c>
      <c r="B5" s="9" t="s">
        <v>16</v>
      </c>
      <c r="C5" s="9" t="s">
        <v>1</v>
      </c>
      <c r="D5" s="9">
        <v>53</v>
      </c>
      <c r="E5" s="9">
        <v>1</v>
      </c>
      <c r="F5" s="9">
        <f t="shared" ref="F5:F11" si="0">D5*E5</f>
        <v>53</v>
      </c>
      <c r="G5" s="9">
        <v>2</v>
      </c>
      <c r="H5" s="9">
        <f t="shared" ref="H5:H11" si="1">F5*G5</f>
        <v>106</v>
      </c>
      <c r="I5" s="12">
        <v>39</v>
      </c>
      <c r="J5" s="13">
        <f t="shared" ref="J5:J11" si="2">H5*I5</f>
        <v>4134</v>
      </c>
    </row>
    <row r="6" spans="1:14" s="14" customFormat="1" ht="15" customHeight="1">
      <c r="A6" s="11" t="s">
        <v>37</v>
      </c>
      <c r="B6" s="9" t="s">
        <v>18</v>
      </c>
      <c r="C6" s="9" t="s">
        <v>1</v>
      </c>
      <c r="D6" s="9">
        <v>53</v>
      </c>
      <c r="E6" s="9">
        <v>1</v>
      </c>
      <c r="F6" s="9">
        <f t="shared" si="0"/>
        <v>53</v>
      </c>
      <c r="G6" s="9">
        <v>0.5</v>
      </c>
      <c r="H6" s="9">
        <f t="shared" si="1"/>
        <v>26.5</v>
      </c>
      <c r="I6" s="12">
        <v>39</v>
      </c>
      <c r="J6" s="13">
        <f t="shared" si="2"/>
        <v>1033.5</v>
      </c>
    </row>
    <row r="7" spans="1:14" s="14" customFormat="1" ht="15" customHeight="1">
      <c r="A7" s="11" t="s">
        <v>33</v>
      </c>
      <c r="B7" s="9" t="s">
        <v>19</v>
      </c>
      <c r="C7" s="9" t="s">
        <v>1</v>
      </c>
      <c r="D7" s="9">
        <v>53</v>
      </c>
      <c r="E7" s="9">
        <v>1</v>
      </c>
      <c r="F7" s="9">
        <f t="shared" si="0"/>
        <v>53</v>
      </c>
      <c r="G7" s="9">
        <v>1</v>
      </c>
      <c r="H7" s="9">
        <f t="shared" si="1"/>
        <v>53</v>
      </c>
      <c r="I7" s="12">
        <v>39</v>
      </c>
      <c r="J7" s="13">
        <f t="shared" si="2"/>
        <v>2067</v>
      </c>
    </row>
    <row r="8" spans="1:14" s="14" customFormat="1">
      <c r="A8" s="11" t="s">
        <v>38</v>
      </c>
      <c r="B8" s="9" t="s">
        <v>17</v>
      </c>
      <c r="C8" s="9" t="s">
        <v>1</v>
      </c>
      <c r="D8" s="9">
        <v>53</v>
      </c>
      <c r="E8" s="9">
        <v>1</v>
      </c>
      <c r="F8" s="9">
        <f t="shared" si="0"/>
        <v>53</v>
      </c>
      <c r="G8" s="9">
        <v>2</v>
      </c>
      <c r="H8" s="9">
        <f t="shared" si="1"/>
        <v>106</v>
      </c>
      <c r="I8" s="12">
        <v>39</v>
      </c>
      <c r="J8" s="13">
        <f t="shared" si="2"/>
        <v>4134</v>
      </c>
    </row>
    <row r="9" spans="1:14" s="14" customFormat="1">
      <c r="A9" s="11" t="s">
        <v>36</v>
      </c>
      <c r="B9" s="9" t="s">
        <v>2</v>
      </c>
      <c r="C9" s="9" t="s">
        <v>1</v>
      </c>
      <c r="D9" s="9">
        <v>53</v>
      </c>
      <c r="E9" s="9">
        <v>1</v>
      </c>
      <c r="F9" s="9">
        <f t="shared" si="0"/>
        <v>53</v>
      </c>
      <c r="G9" s="9">
        <v>1</v>
      </c>
      <c r="H9" s="9">
        <f t="shared" si="1"/>
        <v>53</v>
      </c>
      <c r="I9" s="12">
        <v>39</v>
      </c>
      <c r="J9" s="13">
        <f t="shared" si="2"/>
        <v>2067</v>
      </c>
    </row>
    <row r="10" spans="1:14" s="14" customFormat="1">
      <c r="A10" s="11" t="s">
        <v>35</v>
      </c>
      <c r="B10" s="9" t="s">
        <v>3</v>
      </c>
      <c r="C10" s="9" t="s">
        <v>1</v>
      </c>
      <c r="D10" s="9">
        <v>17</v>
      </c>
      <c r="E10" s="9">
        <v>2</v>
      </c>
      <c r="F10" s="9">
        <f>D10*E10</f>
        <v>34</v>
      </c>
      <c r="G10" s="9">
        <v>2</v>
      </c>
      <c r="H10" s="9">
        <f t="shared" si="1"/>
        <v>68</v>
      </c>
      <c r="I10" s="12">
        <v>39</v>
      </c>
      <c r="J10" s="13">
        <f t="shared" si="2"/>
        <v>2652</v>
      </c>
    </row>
    <row r="11" spans="1:14" s="14" customFormat="1" ht="13.5" thickBot="1">
      <c r="A11" s="30" t="s">
        <v>23</v>
      </c>
      <c r="B11" s="31" t="s">
        <v>27</v>
      </c>
      <c r="C11" s="31" t="s">
        <v>1</v>
      </c>
      <c r="D11" s="31">
        <v>17</v>
      </c>
      <c r="E11" s="31">
        <v>1</v>
      </c>
      <c r="F11" s="31">
        <f t="shared" si="0"/>
        <v>17</v>
      </c>
      <c r="G11" s="31">
        <v>1</v>
      </c>
      <c r="H11" s="31">
        <f t="shared" si="1"/>
        <v>17</v>
      </c>
      <c r="I11" s="32">
        <v>39</v>
      </c>
      <c r="J11" s="33">
        <f t="shared" si="2"/>
        <v>663</v>
      </c>
    </row>
    <row r="12" spans="1:14">
      <c r="A12" s="5"/>
      <c r="B12" s="51" t="s">
        <v>44</v>
      </c>
      <c r="F12" s="25">
        <f>SUM(F5:F11)</f>
        <v>316</v>
      </c>
      <c r="G12" s="25"/>
      <c r="H12" s="25">
        <f>SUM(H5:H11)</f>
        <v>429.5</v>
      </c>
      <c r="I12" s="52"/>
      <c r="J12" s="53">
        <f>SUM(J5:J11)</f>
        <v>16750.5</v>
      </c>
      <c r="K12" s="10" t="s">
        <v>32</v>
      </c>
    </row>
    <row r="13" spans="1:14">
      <c r="A13" s="5"/>
      <c r="J13" s="4"/>
      <c r="M13" s="21" t="s">
        <v>45</v>
      </c>
      <c r="N13" s="22" t="s">
        <v>47</v>
      </c>
    </row>
    <row r="14" spans="1:14" ht="49.5" customHeight="1">
      <c r="A14" s="59" t="s">
        <v>22</v>
      </c>
      <c r="B14" s="59"/>
      <c r="C14" s="59"/>
      <c r="D14" s="59"/>
      <c r="J14" s="4"/>
      <c r="M14" s="21" t="s">
        <v>46</v>
      </c>
      <c r="N14" s="23" t="s">
        <v>48</v>
      </c>
    </row>
    <row r="15" spans="1:14" s="14" customFormat="1" ht="40.15" customHeight="1">
      <c r="A15" s="15" t="s">
        <v>23</v>
      </c>
      <c r="B15" s="16" t="s">
        <v>4</v>
      </c>
      <c r="C15" s="17" t="s">
        <v>52</v>
      </c>
      <c r="D15" s="18">
        <f>SUM(D10)</f>
        <v>17</v>
      </c>
      <c r="E15" s="9">
        <v>1</v>
      </c>
      <c r="F15" s="9">
        <f>(D15)*(E15)</f>
        <v>17</v>
      </c>
      <c r="G15" s="9">
        <v>1</v>
      </c>
      <c r="H15" s="9">
        <f>F15*G15</f>
        <v>17</v>
      </c>
      <c r="I15" s="12">
        <v>39</v>
      </c>
      <c r="J15" s="13">
        <f>H15*I15</f>
        <v>663</v>
      </c>
      <c r="M15" s="24" t="e">
        <f>SUM(F10,F11,F15,F17,F21,F22,F24,#REF!)</f>
        <v>#REF!</v>
      </c>
      <c r="N15" s="24" t="e">
        <f>SUM(H10,H11,H15,H17,H21,H22,H24,#REF!,#REF!,#REF!)</f>
        <v>#REF!</v>
      </c>
    </row>
    <row r="16" spans="1:14" s="14" customFormat="1" ht="34.5" customHeight="1">
      <c r="A16" s="54" t="s">
        <v>23</v>
      </c>
      <c r="B16" s="54" t="s">
        <v>5</v>
      </c>
      <c r="C16" s="55" t="s">
        <v>53</v>
      </c>
      <c r="D16" s="54">
        <v>17</v>
      </c>
      <c r="E16" s="54">
        <v>8</v>
      </c>
      <c r="F16" s="9">
        <f>(D16)*(E16)</f>
        <v>136</v>
      </c>
      <c r="G16" s="54">
        <v>1</v>
      </c>
      <c r="H16" s="54">
        <f>F16*G16</f>
        <v>136</v>
      </c>
      <c r="I16" s="56">
        <v>39</v>
      </c>
      <c r="J16" s="57">
        <f>H16*I16</f>
        <v>5304</v>
      </c>
      <c r="K16" s="19" t="s">
        <v>32</v>
      </c>
    </row>
    <row r="17" spans="1:12" s="14" customFormat="1" ht="40.15" customHeight="1" thickBot="1">
      <c r="A17" s="34" t="s">
        <v>23</v>
      </c>
      <c r="B17" s="34" t="s">
        <v>24</v>
      </c>
      <c r="C17" s="35" t="s">
        <v>54</v>
      </c>
      <c r="D17" s="36">
        <f>SUM(D11)</f>
        <v>17</v>
      </c>
      <c r="E17" s="31">
        <v>1</v>
      </c>
      <c r="F17" s="31">
        <f>(D17)*(E17)</f>
        <v>17</v>
      </c>
      <c r="G17" s="31">
        <v>0.25</v>
      </c>
      <c r="H17" s="31">
        <f>F17*G17</f>
        <v>4.25</v>
      </c>
      <c r="I17" s="32">
        <v>39</v>
      </c>
      <c r="J17" s="33">
        <f>H17*I17</f>
        <v>165.75</v>
      </c>
    </row>
    <row r="18" spans="1:12" ht="12.75" customHeight="1">
      <c r="A18" s="6"/>
      <c r="B18" s="51" t="s">
        <v>44</v>
      </c>
      <c r="C18" s="25"/>
      <c r="D18" s="58"/>
      <c r="E18" s="25"/>
      <c r="F18" s="25">
        <f>SUM(F15:F17)</f>
        <v>170</v>
      </c>
      <c r="G18" s="25"/>
      <c r="H18" s="25">
        <f>SUM(H15:H17)</f>
        <v>157.25</v>
      </c>
      <c r="I18" s="52"/>
      <c r="J18" s="53">
        <f>SUM(J15:J17)</f>
        <v>6132.75</v>
      </c>
      <c r="K18" s="10" t="s">
        <v>32</v>
      </c>
    </row>
    <row r="19" spans="1:12">
      <c r="A19" s="5"/>
      <c r="J19" s="4"/>
    </row>
    <row r="20" spans="1:12">
      <c r="A20" s="59" t="s">
        <v>40</v>
      </c>
      <c r="B20" s="59"/>
      <c r="C20" s="59"/>
      <c r="D20" s="59"/>
    </row>
    <row r="21" spans="1:12" s="14" customFormat="1" ht="34.5" customHeight="1">
      <c r="A21" s="9" t="s">
        <v>21</v>
      </c>
      <c r="B21" s="9" t="s">
        <v>28</v>
      </c>
      <c r="C21" s="9" t="s">
        <v>29</v>
      </c>
      <c r="D21" s="18">
        <f>SUM(D15)</f>
        <v>17</v>
      </c>
      <c r="E21" s="9">
        <v>1</v>
      </c>
      <c r="F21" s="9">
        <f>SUM(D21)*E21</f>
        <v>17</v>
      </c>
      <c r="G21" s="9">
        <v>0.75</v>
      </c>
      <c r="H21" s="9">
        <f>F21*G21</f>
        <v>12.75</v>
      </c>
      <c r="I21" s="12">
        <v>39</v>
      </c>
      <c r="J21" s="13">
        <f>H21*I21</f>
        <v>497.25</v>
      </c>
    </row>
    <row r="22" spans="1:12" s="14" customFormat="1" ht="32.25" customHeight="1">
      <c r="A22" s="9" t="s">
        <v>25</v>
      </c>
      <c r="B22" s="9" t="s">
        <v>26</v>
      </c>
      <c r="C22" s="17" t="s">
        <v>49</v>
      </c>
      <c r="D22" s="18">
        <f>SUM(D15)</f>
        <v>17</v>
      </c>
      <c r="E22" s="9">
        <v>1</v>
      </c>
      <c r="F22" s="9">
        <f t="shared" ref="F22:F24" si="3">SUM(D22)*E22</f>
        <v>17</v>
      </c>
      <c r="G22" s="9">
        <v>3</v>
      </c>
      <c r="H22" s="9">
        <f>F22*G22</f>
        <v>51</v>
      </c>
      <c r="I22" s="12">
        <v>39</v>
      </c>
      <c r="J22" s="13">
        <f>H22*I22</f>
        <v>1989</v>
      </c>
    </row>
    <row r="23" spans="1:12" s="14" customFormat="1" ht="39" customHeight="1">
      <c r="A23" s="9" t="s">
        <v>23</v>
      </c>
      <c r="B23" s="9" t="s">
        <v>42</v>
      </c>
      <c r="C23" s="9" t="s">
        <v>41</v>
      </c>
      <c r="D23" s="9">
        <v>17</v>
      </c>
      <c r="E23" s="9">
        <v>3</v>
      </c>
      <c r="F23" s="9">
        <v>14</v>
      </c>
      <c r="G23" s="9">
        <v>1.5</v>
      </c>
      <c r="H23" s="9">
        <f>F23*G23</f>
        <v>21</v>
      </c>
      <c r="I23" s="12">
        <v>39</v>
      </c>
      <c r="J23" s="13">
        <f>H23*I23</f>
        <v>819</v>
      </c>
      <c r="L23" s="20" t="s">
        <v>43</v>
      </c>
    </row>
    <row r="24" spans="1:12" s="14" customFormat="1" ht="31.5" customHeight="1">
      <c r="A24" s="9" t="s">
        <v>34</v>
      </c>
      <c r="B24" s="9" t="s">
        <v>20</v>
      </c>
      <c r="C24" s="9" t="s">
        <v>30</v>
      </c>
      <c r="D24" s="18">
        <f>SUM(D15)</f>
        <v>17</v>
      </c>
      <c r="E24" s="9">
        <v>1</v>
      </c>
      <c r="F24" s="9">
        <f t="shared" si="3"/>
        <v>17</v>
      </c>
      <c r="G24" s="9">
        <v>0.25</v>
      </c>
      <c r="H24" s="9">
        <f>F24*G24</f>
        <v>4.25</v>
      </c>
      <c r="I24" s="12">
        <v>39</v>
      </c>
      <c r="J24" s="13">
        <f>H24*I24</f>
        <v>165.75</v>
      </c>
    </row>
    <row r="25" spans="1:12" s="50" customFormat="1">
      <c r="A25" s="46"/>
      <c r="B25" s="47" t="s">
        <v>44</v>
      </c>
      <c r="C25" s="46"/>
      <c r="D25" s="46"/>
      <c r="E25" s="46"/>
      <c r="F25" s="46"/>
      <c r="G25" s="46"/>
      <c r="H25" s="46"/>
      <c r="I25" s="48"/>
      <c r="J25" s="49"/>
    </row>
    <row r="26" spans="1:12">
      <c r="B26" s="8"/>
      <c r="J26" s="4"/>
    </row>
    <row r="28" spans="1:12" ht="24.75" customHeight="1">
      <c r="B28" s="26" t="s">
        <v>50</v>
      </c>
      <c r="C28" s="27"/>
      <c r="D28" s="28"/>
      <c r="E28" s="28"/>
      <c r="F28" s="28">
        <f>SUM(F12,F18,F25)</f>
        <v>486</v>
      </c>
      <c r="G28" s="28">
        <f>SUM(G5:G26)</f>
        <v>17.25</v>
      </c>
      <c r="H28" s="28">
        <f>SUM(H12,H18,H25)</f>
        <v>586.75</v>
      </c>
      <c r="I28" s="28"/>
      <c r="J28" s="29">
        <f>SUM(J12,J18,J25)</f>
        <v>22883.25</v>
      </c>
    </row>
    <row r="29" spans="1:12" s="41" customFormat="1" ht="15.75">
      <c r="A29" s="40"/>
      <c r="B29" s="42"/>
      <c r="C29" s="43"/>
      <c r="D29" s="44"/>
      <c r="E29" s="44"/>
      <c r="F29" s="44"/>
      <c r="G29" s="44"/>
      <c r="H29" s="44"/>
      <c r="I29" s="44"/>
      <c r="J29" s="45"/>
    </row>
  </sheetData>
  <mergeCells count="2">
    <mergeCell ref="A20:D20"/>
    <mergeCell ref="A14:D14"/>
  </mergeCells>
  <phoneticPr fontId="3" type="noConversion"/>
  <printOptions horizontalCentered="1" gridLines="1"/>
  <pageMargins left="0.2" right="0.16" top="0.7" bottom="0.25" header="0.25" footer="0.23"/>
  <pageSetup scale="80" orientation="landscape" r:id="rId1"/>
  <headerFooter alignWithMargins="0">
    <oddHeader>&amp;C&amp;"Arial,Bold"&amp;12SMALL MINORITY PRODUCER GRANT PROGRAM 2012
USDA Rural Business Cooperative Service</oddHeader>
  </headerFooter>
  <rowBreaks count="1" manualBreakCount="1">
    <brk id="2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" sqref="A4:XFD17"/>
    </sheetView>
  </sheetViews>
  <sheetFormatPr defaultRowHeight="12.75"/>
  <cols>
    <col min="3" max="3" width="9.140625" customWidth="1"/>
    <col min="6" max="6" width="9.140625" customWidth="1"/>
  </cols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hours &amp; cost to public</vt:lpstr>
      <vt:lpstr>Sheet2</vt:lpstr>
      <vt:lpstr>Sheet3</vt:lpstr>
      <vt:lpstr>'hours &amp; cost to public'!Print_Area</vt:lpstr>
    </vt:vector>
  </TitlesOfParts>
  <Company>USDA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wstansbery</dc:creator>
  <cp:lastModifiedBy>jeanne.jacobs</cp:lastModifiedBy>
  <cp:lastPrinted>2012-08-29T15:27:54Z</cp:lastPrinted>
  <dcterms:created xsi:type="dcterms:W3CDTF">2000-09-13T13:25:15Z</dcterms:created>
  <dcterms:modified xsi:type="dcterms:W3CDTF">2013-03-07T19:00:54Z</dcterms:modified>
</cp:coreProperties>
</file>