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20" windowWidth="15450" windowHeight="9630"/>
  </bookViews>
  <sheets>
    <sheet name="APHIS 79" sheetId="1" r:id="rId1"/>
  </sheets>
  <calcPr calcId="145621"/>
</workbook>
</file>

<file path=xl/calcChain.xml><?xml version="1.0" encoding="utf-8"?>
<calcChain xmlns="http://schemas.openxmlformats.org/spreadsheetml/2006/main">
  <c r="D14" i="1" l="1"/>
  <c r="H14" i="1" s="1"/>
  <c r="D13" i="1"/>
  <c r="H13" i="1" s="1"/>
  <c r="D12" i="1"/>
  <c r="D11" i="1"/>
  <c r="H11" i="1" s="1"/>
  <c r="A16" i="1"/>
  <c r="H15" i="1" l="1"/>
  <c r="H16" i="1" s="1"/>
  <c r="I16" i="1" l="1"/>
  <c r="J16" i="1" s="1"/>
  <c r="I15" i="1"/>
  <c r="J15" i="1" s="1"/>
</calcChain>
</file>

<file path=xl/sharedStrings.xml><?xml version="1.0" encoding="utf-8"?>
<sst xmlns="http://schemas.openxmlformats.org/spreadsheetml/2006/main" count="25" uniqueCount="21">
  <si>
    <t>TOTAL</t>
  </si>
  <si>
    <t>$</t>
  </si>
  <si>
    <t>Clerical</t>
  </si>
  <si>
    <t>Data Entry</t>
  </si>
  <si>
    <t>NSU-1, Diagnostic Laboratory Information Reported by a State Veterinarian</t>
  </si>
  <si>
    <t>TOTAL COSTS</t>
  </si>
  <si>
    <t>OVERHEAD COSTS (.139)</t>
  </si>
  <si>
    <t>PROGRAM COSTS</t>
  </si>
  <si>
    <t>GRADE &amp; AVG RATE OF PROGRAM PERSONNEL (Avg rate=Hourly Wage)</t>
  </si>
  <si>
    <t>TOTAL HOURS PER YEAR</t>
  </si>
  <si>
    <t>AVERAGE TIME PER RESPONDENT</t>
  </si>
  <si>
    <t>TOTAL ANNUAL RESPONDENT</t>
  </si>
  <si>
    <t>FORM NO.</t>
  </si>
  <si>
    <t>0579-0299</t>
  </si>
  <si>
    <t>Page 1 of 1</t>
  </si>
  <si>
    <t>APHIS-79:  APHIS, NATIONAL ANIMAL HEALTH REPORTING SYSTEM (NAHRS)</t>
  </si>
  <si>
    <t>Analysis</t>
  </si>
  <si>
    <t>Collection</t>
  </si>
  <si>
    <t xml:space="preserve">GS-14 </t>
  </si>
  <si>
    <t xml:space="preserve">GS-07 </t>
  </si>
  <si>
    <t xml:space="preserve">GS-12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</si>
</sst>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m/d/yy;@"/>
  </numFmts>
  <fonts count="5" x14ac:knownFonts="1">
    <font>
      <sz val="10"/>
      <name val="Arial"/>
    </font>
    <font>
      <sz val="10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0" xfId="0" applyFont="1"/>
    <xf numFmtId="8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0" fillId="0" borderId="0" xfId="0" applyBorder="1"/>
    <xf numFmtId="0" fontId="4" fillId="0" borderId="0" xfId="0" applyFont="1"/>
    <xf numFmtId="0" fontId="4" fillId="0" borderId="0" xfId="0" applyFont="1" applyAlignment="1">
      <alignment horizontal="left"/>
    </xf>
    <xf numFmtId="8" fontId="2" fillId="0" borderId="0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selection activeCell="A19" sqref="A19"/>
    </sheetView>
  </sheetViews>
  <sheetFormatPr defaultRowHeight="12.75" x14ac:dyDescent="0.2"/>
  <cols>
    <col min="1" max="1" width="21" customWidth="1"/>
    <col min="2" max="2" width="15.7109375" customWidth="1"/>
    <col min="3" max="3" width="16.28515625" customWidth="1"/>
    <col min="4" max="4" width="13.28515625" customWidth="1"/>
    <col min="5" max="5" width="12.7109375" customWidth="1"/>
    <col min="6" max="6" width="12.28515625" customWidth="1"/>
    <col min="7" max="7" width="2.28515625" customWidth="1"/>
    <col min="8" max="8" width="12.5703125" customWidth="1"/>
    <col min="9" max="9" width="13.85546875" customWidth="1"/>
    <col min="10" max="10" width="12.7109375" customWidth="1"/>
  </cols>
  <sheetData>
    <row r="1" spans="1:11" ht="15" x14ac:dyDescent="0.25">
      <c r="A1" s="19" t="s">
        <v>15</v>
      </c>
      <c r="B1" s="19"/>
      <c r="C1" s="19"/>
      <c r="D1" s="19"/>
      <c r="E1" s="19"/>
      <c r="F1" s="19"/>
      <c r="G1" s="15"/>
      <c r="H1" s="6"/>
      <c r="I1" s="6"/>
      <c r="J1" s="14" t="s">
        <v>14</v>
      </c>
    </row>
    <row r="2" spans="1:11" ht="15" x14ac:dyDescent="0.25">
      <c r="A2" s="6"/>
      <c r="B2" s="6"/>
      <c r="C2" s="6"/>
      <c r="D2" s="6"/>
      <c r="E2" s="6"/>
      <c r="F2" s="6"/>
      <c r="G2" s="6"/>
      <c r="H2" s="6"/>
      <c r="I2" s="6"/>
      <c r="J2" s="14" t="s">
        <v>13</v>
      </c>
    </row>
    <row r="3" spans="1:11" ht="12.75" customHeight="1" x14ac:dyDescent="0.2">
      <c r="A3" s="24" t="s">
        <v>12</v>
      </c>
      <c r="B3" s="20" t="s">
        <v>11</v>
      </c>
      <c r="C3" s="20" t="s">
        <v>10</v>
      </c>
      <c r="D3" s="20" t="s">
        <v>9</v>
      </c>
      <c r="E3" s="20" t="s">
        <v>8</v>
      </c>
      <c r="F3" s="20"/>
      <c r="G3" s="20"/>
      <c r="H3" s="20" t="s">
        <v>7</v>
      </c>
      <c r="I3" s="20" t="s">
        <v>6</v>
      </c>
      <c r="J3" s="20" t="s">
        <v>5</v>
      </c>
      <c r="K3" s="13"/>
    </row>
    <row r="4" spans="1:11" ht="12.75" customHeight="1" x14ac:dyDescent="0.2">
      <c r="A4" s="25"/>
      <c r="B4" s="21"/>
      <c r="C4" s="21"/>
      <c r="D4" s="21"/>
      <c r="E4" s="21"/>
      <c r="F4" s="21"/>
      <c r="G4" s="21"/>
      <c r="H4" s="21"/>
      <c r="I4" s="21"/>
      <c r="J4" s="21"/>
    </row>
    <row r="5" spans="1:11" ht="12.75" customHeight="1" x14ac:dyDescent="0.2">
      <c r="A5" s="25"/>
      <c r="B5" s="21"/>
      <c r="C5" s="21"/>
      <c r="D5" s="21"/>
      <c r="E5" s="21"/>
      <c r="F5" s="21"/>
      <c r="G5" s="21"/>
      <c r="H5" s="21"/>
      <c r="I5" s="21"/>
      <c r="J5" s="21"/>
    </row>
    <row r="6" spans="1:11" ht="12.75" customHeight="1" x14ac:dyDescent="0.2">
      <c r="A6" s="25"/>
      <c r="B6" s="21"/>
      <c r="C6" s="21"/>
      <c r="D6" s="21"/>
      <c r="E6" s="21"/>
      <c r="F6" s="21"/>
      <c r="G6" s="21"/>
      <c r="H6" s="21"/>
      <c r="I6" s="21"/>
      <c r="J6" s="21"/>
    </row>
    <row r="7" spans="1:11" ht="12.75" customHeight="1" x14ac:dyDescent="0.2">
      <c r="A7" s="26"/>
      <c r="B7" s="22"/>
      <c r="C7" s="22"/>
      <c r="D7" s="22"/>
      <c r="E7" s="22"/>
      <c r="F7" s="22"/>
      <c r="G7" s="22"/>
      <c r="H7" s="22"/>
      <c r="I7" s="22"/>
      <c r="J7" s="22"/>
    </row>
    <row r="8" spans="1:11" ht="12.75" customHeight="1" x14ac:dyDescent="0.2">
      <c r="A8" s="12"/>
      <c r="B8" s="11"/>
      <c r="C8" s="11"/>
      <c r="D8" s="11"/>
      <c r="E8" s="11"/>
      <c r="F8" s="11"/>
      <c r="G8" s="11"/>
      <c r="H8" s="11"/>
      <c r="I8" s="11"/>
      <c r="J8" s="11"/>
    </row>
    <row r="9" spans="1:11" ht="14.1" customHeight="1" x14ac:dyDescent="0.25">
      <c r="A9" s="23" t="s">
        <v>4</v>
      </c>
      <c r="B9" s="23"/>
      <c r="C9" s="23"/>
      <c r="D9" s="23"/>
      <c r="E9" s="23"/>
      <c r="F9" s="6"/>
      <c r="G9" s="6"/>
      <c r="H9" s="6"/>
      <c r="I9" s="6"/>
      <c r="J9" s="6"/>
    </row>
    <row r="10" spans="1:11" ht="14.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14.1" customHeight="1" x14ac:dyDescent="0.25">
      <c r="A11" s="6" t="s">
        <v>17</v>
      </c>
      <c r="B11" s="10">
        <v>624</v>
      </c>
      <c r="C11" s="10">
        <v>1</v>
      </c>
      <c r="D11" s="9">
        <f>PRODUCT(B11,C11)</f>
        <v>624</v>
      </c>
      <c r="E11" s="8" t="s">
        <v>20</v>
      </c>
      <c r="F11" s="7">
        <v>-35.380000000000003</v>
      </c>
      <c r="G11" s="7" t="s">
        <v>1</v>
      </c>
      <c r="H11" s="9">
        <f>PRODUCT(D11,F11)*(-1)</f>
        <v>22077.120000000003</v>
      </c>
      <c r="I11" s="6"/>
      <c r="J11" s="6"/>
    </row>
    <row r="12" spans="1:11" ht="14.1" customHeight="1" x14ac:dyDescent="0.25">
      <c r="A12" s="6" t="s">
        <v>16</v>
      </c>
      <c r="B12" s="10"/>
      <c r="C12" s="10">
        <v>1.5</v>
      </c>
      <c r="D12" s="9">
        <f>B11*C12</f>
        <v>936</v>
      </c>
      <c r="E12" s="8" t="s">
        <v>18</v>
      </c>
      <c r="F12" s="7">
        <v>-49.72</v>
      </c>
      <c r="G12" s="7"/>
      <c r="H12" s="9">
        <v>46537.919999999998</v>
      </c>
      <c r="I12" s="6"/>
      <c r="J12" s="6"/>
    </row>
    <row r="13" spans="1:11" ht="14.1" customHeight="1" x14ac:dyDescent="0.25">
      <c r="A13" s="6" t="s">
        <v>3</v>
      </c>
      <c r="B13" s="10"/>
      <c r="C13" s="10">
        <v>0.02</v>
      </c>
      <c r="D13" s="9">
        <f>PRODUCT(B11,C13)</f>
        <v>12.48</v>
      </c>
      <c r="E13" s="8" t="s">
        <v>19</v>
      </c>
      <c r="F13" s="7">
        <v>-19.95</v>
      </c>
      <c r="G13" s="7" t="s">
        <v>1</v>
      </c>
      <c r="H13" s="9">
        <f>PRODUCT(D13,F13)*(-1)</f>
        <v>248.976</v>
      </c>
      <c r="I13" s="6"/>
      <c r="J13" s="6"/>
    </row>
    <row r="14" spans="1:11" ht="14.1" customHeight="1" x14ac:dyDescent="0.25">
      <c r="A14" s="6" t="s">
        <v>2</v>
      </c>
      <c r="B14" s="10"/>
      <c r="C14" s="10">
        <v>0.25</v>
      </c>
      <c r="D14" s="9">
        <f>PRODUCT(B11,C14)</f>
        <v>156</v>
      </c>
      <c r="E14" s="8" t="s">
        <v>19</v>
      </c>
      <c r="F14" s="7">
        <v>-19.95</v>
      </c>
      <c r="G14" s="16" t="s">
        <v>1</v>
      </c>
      <c r="H14" s="17">
        <f>PRODUCT(D14,F14)*(-1)</f>
        <v>3112.2</v>
      </c>
      <c r="I14" s="6"/>
      <c r="J14" s="6"/>
    </row>
    <row r="15" spans="1:11" ht="14.1" customHeight="1" x14ac:dyDescent="0.25">
      <c r="A15" s="5"/>
      <c r="B15" s="5"/>
      <c r="C15" s="5"/>
      <c r="D15" s="5"/>
      <c r="E15" s="5"/>
      <c r="F15" s="5"/>
      <c r="G15" s="5" t="s">
        <v>1</v>
      </c>
      <c r="H15" s="17">
        <f>SUM(H11:H14)</f>
        <v>71976.216</v>
      </c>
      <c r="I15" s="18">
        <f>PRODUCT(H15,0.139)</f>
        <v>10004.694024</v>
      </c>
      <c r="J15" s="18">
        <f>SUM(I15,H15)</f>
        <v>81980.910023999997</v>
      </c>
    </row>
    <row r="16" spans="1:11" x14ac:dyDescent="0.2">
      <c r="A16" s="4">
        <f ca="1">NOW()</f>
        <v>41289.35567222222</v>
      </c>
      <c r="B16" s="2"/>
      <c r="C16" s="2"/>
      <c r="D16" s="2"/>
      <c r="E16" s="2"/>
      <c r="F16" s="3" t="s">
        <v>0</v>
      </c>
      <c r="G16" s="2"/>
      <c r="H16" s="1">
        <f>SUM(,H15)</f>
        <v>71976.216</v>
      </c>
      <c r="I16" s="1">
        <f>PRODUCT(H16,0.139)</f>
        <v>10004.694024</v>
      </c>
      <c r="J16" s="1">
        <f>SUM(H16:I16)</f>
        <v>81980.910023999997</v>
      </c>
    </row>
  </sheetData>
  <mergeCells count="10">
    <mergeCell ref="A1:F1"/>
    <mergeCell ref="J3:J7"/>
    <mergeCell ref="H3:H7"/>
    <mergeCell ref="A9:E9"/>
    <mergeCell ref="I3:I7"/>
    <mergeCell ref="A3:A7"/>
    <mergeCell ref="B3:B7"/>
    <mergeCell ref="C3:C7"/>
    <mergeCell ref="D3:D7"/>
    <mergeCell ref="E3:G7"/>
  </mergeCells>
  <pageMargins left="0.5" right="0.5" top="0.75" bottom="0.75" header="0.5" footer="0.5"/>
  <pageSetup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APHIS 79</vt:lpstr>
    </vt:vector>
  </TitlesOfParts>
  <Company>USDA APHIS VS CEAH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cbsickles</cp:lastModifiedBy>
  <cp:lastPrinted>2012-03-22T21:40:06Z</cp:lastPrinted>
  <dcterms:created xsi:type="dcterms:W3CDTF">2012-03-07T21:45:22Z</dcterms:created>
  <dcterms:modified xsi:type="dcterms:W3CDTF">2013-01-15T13:32:51Z</dcterms:modified>
</cp:coreProperties>
</file>