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5832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79'!$A$1:$K$40</definedName>
    <definedName name="_xlnm.Print_Titles" localSheetId="0">'APHIS Form 79'!$1:$6</definedName>
  </definedNames>
  <calcPr fullCalcOnLoad="1"/>
</workbook>
</file>

<file path=xl/sharedStrings.xml><?xml version="1.0" encoding="utf-8"?>
<sst xmlns="http://schemas.openxmlformats.org/spreadsheetml/2006/main" count="76" uniqueCount="57">
  <si>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</si>
  <si>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</si>
  <si>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</si>
  <si>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</si>
  <si>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</si>
  <si>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</si>
  <si>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</si>
  <si>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</si>
  <si>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</si>
  <si>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</si>
  <si>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</si>
  <si>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</si>
  <si>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</si>
  <si>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</si>
  <si>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</si>
  <si>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</si>
  <si>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</si>
  <si>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</si>
  <si>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</si>
  <si>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</si>
  <si>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</si>
  <si>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</si>
  <si>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</si>
  <si>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</si>
  <si>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</si>
  <si>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</si>
  <si>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</si>
  <si>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</si>
  <si>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</si>
  <si>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</t>
  </si>
  <si>
    <t>Date</t>
  </si>
  <si>
    <t>Review of ADT Road Maps by AVICs</t>
  </si>
  <si>
    <t>Final Review/Approval of Road Maps by Regional Office</t>
  </si>
  <si>
    <t>14</t>
  </si>
  <si>
    <t>Receive report of lost, stolen, or misused tags</t>
  </si>
  <si>
    <t>Record report of lost, stolen, or misused tags</t>
  </si>
  <si>
    <t>5</t>
  </si>
  <si>
    <t>Eartag disribution plan - receive report from States</t>
  </si>
  <si>
    <t>Eartag disribution plan - receive report from Tribes</t>
  </si>
  <si>
    <t>Maintain list of authorized manufacturers</t>
  </si>
  <si>
    <t>9</t>
  </si>
  <si>
    <t>Manage inventory at warehouse</t>
  </si>
  <si>
    <t>Maintain list of States and Tribes offering NUES tags to Producers on APHIS Web site</t>
  </si>
  <si>
    <t>Provide Tribal-specific codes</t>
  </si>
  <si>
    <t>Oversight and review of State and Tribal Distribution Records and Inventory Control</t>
  </si>
  <si>
    <t>DHIA eartag distribution plan - approval and written agreement for block of numbers to be used</t>
  </si>
  <si>
    <t>DHIA recordkeeping system review and approval</t>
  </si>
  <si>
    <t>Coordinate written agreement with authorized manufacturer</t>
  </si>
  <si>
    <t>Receive DHIA monthly report of records</t>
  </si>
  <si>
    <t>Receive and record tag orders from States and Tribes</t>
  </si>
  <si>
    <t>Removal of eartags - receive and approve request</t>
  </si>
  <si>
    <t>Removal of eartags - record request</t>
  </si>
  <si>
    <t>Record of tags issued to field employees - database entry</t>
  </si>
  <si>
    <t>Record of tags issued to field employees - data collected</t>
  </si>
  <si>
    <t>Record of tags issued to field employees - data recorded</t>
  </si>
  <si>
    <t>VS 1-63, Location identification system implementation request</t>
  </si>
  <si>
    <t>Animal Disease Traceability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</si>
</sst>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  <xf numFmtId="3" fontId="0" fillId="0" borderId="15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110" zoomScaleSheetLayoutView="110" zoomScalePageLayoutView="0" workbookViewId="0" topLeftCell="A3">
      <selection activeCell="D15" sqref="D15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9" t="s">
        <v>26</v>
      </c>
      <c r="B1" s="50"/>
      <c r="C1" s="50"/>
      <c r="D1" s="50"/>
      <c r="E1" s="50"/>
      <c r="F1" s="50"/>
      <c r="G1" s="50"/>
      <c r="H1" s="50"/>
      <c r="I1" s="16"/>
      <c r="J1" s="16"/>
      <c r="K1" s="1"/>
    </row>
    <row r="2" spans="1:11" ht="18.75" customHeight="1">
      <c r="A2" s="43"/>
      <c r="B2" s="44"/>
      <c r="C2" s="44"/>
      <c r="D2" s="44"/>
      <c r="E2" s="44"/>
      <c r="F2" s="44"/>
      <c r="G2" s="44"/>
      <c r="H2" s="54" t="s">
        <v>29</v>
      </c>
      <c r="I2" s="55"/>
      <c r="J2" s="16"/>
      <c r="K2" s="1" t="s">
        <v>30</v>
      </c>
    </row>
    <row r="3" spans="1:11" ht="24.75" customHeight="1">
      <c r="A3" s="47" t="s">
        <v>56</v>
      </c>
      <c r="B3" s="48"/>
      <c r="C3" s="48"/>
      <c r="D3" s="48"/>
      <c r="E3" s="48"/>
      <c r="F3" s="48"/>
      <c r="G3" s="48"/>
      <c r="H3" s="56"/>
      <c r="I3" s="56"/>
      <c r="J3" s="16"/>
      <c r="K3" s="8"/>
    </row>
    <row r="4" spans="1:11" ht="33.75" customHeight="1">
      <c r="A4" s="51" t="s">
        <v>15</v>
      </c>
      <c r="B4" s="51"/>
      <c r="C4" s="17" t="s">
        <v>0</v>
      </c>
      <c r="D4" s="18" t="s">
        <v>16</v>
      </c>
      <c r="E4" s="19" t="s">
        <v>17</v>
      </c>
      <c r="F4" s="53" t="s">
        <v>18</v>
      </c>
      <c r="G4" s="53"/>
      <c r="H4" s="19" t="s">
        <v>21</v>
      </c>
      <c r="I4" s="20" t="s">
        <v>22</v>
      </c>
      <c r="J4" s="20" t="s">
        <v>23</v>
      </c>
      <c r="K4" s="17" t="s">
        <v>24</v>
      </c>
    </row>
    <row r="5" spans="1:11" ht="13.5" customHeight="1">
      <c r="A5" s="3"/>
      <c r="B5" s="3"/>
      <c r="C5" s="3"/>
      <c r="D5" s="22"/>
      <c r="E5" s="6" t="s">
        <v>14</v>
      </c>
      <c r="F5" s="21" t="s">
        <v>19</v>
      </c>
      <c r="G5" s="22" t="s">
        <v>20</v>
      </c>
      <c r="H5" s="6" t="s">
        <v>13</v>
      </c>
      <c r="I5" s="23" t="s">
        <v>12</v>
      </c>
      <c r="J5" s="23" t="s">
        <v>11</v>
      </c>
      <c r="K5" s="3"/>
    </row>
    <row r="6" spans="1:11" ht="12.75">
      <c r="A6" s="52" t="s">
        <v>1</v>
      </c>
      <c r="B6" s="52"/>
      <c r="C6" s="3" t="s">
        <v>2</v>
      </c>
      <c r="D6" s="22" t="s">
        <v>3</v>
      </c>
      <c r="E6" s="6" t="s">
        <v>4</v>
      </c>
      <c r="F6" s="21" t="s">
        <v>9</v>
      </c>
      <c r="G6" s="22" t="s">
        <v>10</v>
      </c>
      <c r="H6" s="6" t="s">
        <v>5</v>
      </c>
      <c r="I6" s="23" t="s">
        <v>6</v>
      </c>
      <c r="J6" s="23" t="s">
        <v>7</v>
      </c>
      <c r="K6" s="3" t="s">
        <v>8</v>
      </c>
    </row>
    <row r="7" spans="1:11" ht="12.75">
      <c r="A7" s="2"/>
      <c r="B7" s="2" t="s">
        <v>31</v>
      </c>
      <c r="C7" s="5">
        <v>54</v>
      </c>
      <c r="D7" s="29">
        <v>2</v>
      </c>
      <c r="E7" s="5">
        <f aca="true" t="shared" si="0" ref="E7:E22">+C7*D7</f>
        <v>108</v>
      </c>
      <c r="F7" s="21" t="s">
        <v>33</v>
      </c>
      <c r="G7" s="25">
        <v>56.01</v>
      </c>
      <c r="H7" s="26">
        <f aca="true" t="shared" si="1" ref="H7:H22">+E7*G7</f>
        <v>6049.08</v>
      </c>
      <c r="I7" s="26">
        <f aca="true" t="shared" si="2" ref="I7:I22">+H7*0.139</f>
        <v>840.82212</v>
      </c>
      <c r="J7" s="26">
        <f aca="true" t="shared" si="3" ref="J7:J22">+H7+I7</f>
        <v>6889.90212</v>
      </c>
      <c r="K7" s="2"/>
    </row>
    <row r="8" spans="1:11" ht="12.75">
      <c r="A8" s="2"/>
      <c r="B8" s="2" t="s">
        <v>32</v>
      </c>
      <c r="C8" s="5">
        <v>54</v>
      </c>
      <c r="D8" s="29">
        <v>1</v>
      </c>
      <c r="E8" s="5">
        <f t="shared" si="0"/>
        <v>54</v>
      </c>
      <c r="F8" s="21" t="s">
        <v>33</v>
      </c>
      <c r="G8" s="25">
        <v>56.01</v>
      </c>
      <c r="H8" s="26">
        <f t="shared" si="1"/>
        <v>3024.54</v>
      </c>
      <c r="I8" s="26">
        <f t="shared" si="2"/>
        <v>420.41106</v>
      </c>
      <c r="J8" s="26">
        <f t="shared" si="3"/>
        <v>3444.95106</v>
      </c>
      <c r="K8" s="2"/>
    </row>
    <row r="9" spans="1:11" s="31" customFormat="1" ht="12.75">
      <c r="A9" s="30"/>
      <c r="B9" s="30" t="s">
        <v>34</v>
      </c>
      <c r="C9" s="32">
        <v>688</v>
      </c>
      <c r="D9" s="33">
        <v>0.17</v>
      </c>
      <c r="E9" s="32">
        <f t="shared" si="0"/>
        <v>116.96000000000001</v>
      </c>
      <c r="F9" s="34" t="s">
        <v>33</v>
      </c>
      <c r="G9" s="35">
        <v>56.01</v>
      </c>
      <c r="H9" s="36">
        <f t="shared" si="1"/>
        <v>6550.9296</v>
      </c>
      <c r="I9" s="36">
        <f t="shared" si="2"/>
        <v>910.5792144000002</v>
      </c>
      <c r="J9" s="36">
        <f t="shared" si="3"/>
        <v>7461.5088144</v>
      </c>
      <c r="K9" s="30"/>
    </row>
    <row r="10" spans="1:11" s="31" customFormat="1" ht="12.75">
      <c r="A10" s="30"/>
      <c r="B10" s="30" t="s">
        <v>35</v>
      </c>
      <c r="C10" s="32">
        <v>688</v>
      </c>
      <c r="D10" s="33">
        <v>0.08</v>
      </c>
      <c r="E10" s="32">
        <f t="shared" si="0"/>
        <v>55.04</v>
      </c>
      <c r="F10" s="34" t="s">
        <v>36</v>
      </c>
      <c r="G10" s="35">
        <v>18.14</v>
      </c>
      <c r="H10" s="36">
        <f t="shared" si="1"/>
        <v>998.4256</v>
      </c>
      <c r="I10" s="36">
        <f t="shared" si="2"/>
        <v>138.7811584</v>
      </c>
      <c r="J10" s="36">
        <f t="shared" si="3"/>
        <v>1137.2067584000001</v>
      </c>
      <c r="K10" s="30"/>
    </row>
    <row r="11" spans="1:11" s="31" customFormat="1" ht="12.75">
      <c r="A11" s="30"/>
      <c r="B11" s="2" t="s">
        <v>37</v>
      </c>
      <c r="C11" s="5">
        <v>45</v>
      </c>
      <c r="D11" s="29">
        <v>0.25</v>
      </c>
      <c r="E11" s="5">
        <f t="shared" si="0"/>
        <v>11.25</v>
      </c>
      <c r="F11" s="21" t="s">
        <v>33</v>
      </c>
      <c r="G11" s="25">
        <v>56.01</v>
      </c>
      <c r="H11" s="26">
        <f t="shared" si="1"/>
        <v>630.1125</v>
      </c>
      <c r="I11" s="26">
        <f t="shared" si="2"/>
        <v>87.5856375</v>
      </c>
      <c r="J11" s="26">
        <f t="shared" si="3"/>
        <v>717.6981374999999</v>
      </c>
      <c r="K11" s="2"/>
    </row>
    <row r="12" spans="1:11" s="31" customFormat="1" ht="12.75">
      <c r="A12" s="30"/>
      <c r="B12" s="2" t="s">
        <v>38</v>
      </c>
      <c r="C12" s="5">
        <v>5</v>
      </c>
      <c r="D12" s="29">
        <v>0.25</v>
      </c>
      <c r="E12" s="5">
        <f t="shared" si="0"/>
        <v>1.25</v>
      </c>
      <c r="F12" s="21" t="s">
        <v>33</v>
      </c>
      <c r="G12" s="25">
        <v>56.01</v>
      </c>
      <c r="H12" s="26">
        <f t="shared" si="1"/>
        <v>70.0125</v>
      </c>
      <c r="I12" s="26">
        <f t="shared" si="2"/>
        <v>9.731737500000001</v>
      </c>
      <c r="J12" s="26">
        <f t="shared" si="3"/>
        <v>79.7442375</v>
      </c>
      <c r="K12" s="2"/>
    </row>
    <row r="13" spans="1:11" ht="12.75">
      <c r="A13" s="2"/>
      <c r="B13" s="2" t="s">
        <v>39</v>
      </c>
      <c r="C13" s="5">
        <v>4</v>
      </c>
      <c r="D13" s="29">
        <v>0.5</v>
      </c>
      <c r="E13" s="5">
        <f t="shared" si="0"/>
        <v>2</v>
      </c>
      <c r="F13" s="21" t="s">
        <v>40</v>
      </c>
      <c r="G13" s="25">
        <v>27.48</v>
      </c>
      <c r="H13" s="26">
        <f t="shared" si="1"/>
        <v>54.96</v>
      </c>
      <c r="I13" s="26">
        <f t="shared" si="2"/>
        <v>7.6394400000000005</v>
      </c>
      <c r="J13" s="26">
        <f t="shared" si="3"/>
        <v>62.59944</v>
      </c>
      <c r="K13" s="2"/>
    </row>
    <row r="14" spans="1:11" ht="12.75">
      <c r="A14" s="2"/>
      <c r="B14" s="2" t="s">
        <v>41</v>
      </c>
      <c r="C14" s="5">
        <v>260</v>
      </c>
      <c r="D14" s="29">
        <v>1</v>
      </c>
      <c r="E14" s="5">
        <f t="shared" si="0"/>
        <v>260</v>
      </c>
      <c r="F14" s="21" t="s">
        <v>40</v>
      </c>
      <c r="G14" s="25">
        <v>27.48</v>
      </c>
      <c r="H14" s="26">
        <f t="shared" si="1"/>
        <v>7144.8</v>
      </c>
      <c r="I14" s="26">
        <f t="shared" si="2"/>
        <v>993.1272000000001</v>
      </c>
      <c r="J14" s="26">
        <f t="shared" si="3"/>
        <v>8137.9272</v>
      </c>
      <c r="K14" s="2"/>
    </row>
    <row r="15" spans="1:11" s="31" customFormat="1" ht="21">
      <c r="A15" s="30"/>
      <c r="B15" s="45" t="s">
        <v>42</v>
      </c>
      <c r="C15" s="32">
        <v>4</v>
      </c>
      <c r="D15" s="33">
        <v>1</v>
      </c>
      <c r="E15" s="32">
        <f t="shared" si="0"/>
        <v>4</v>
      </c>
      <c r="F15" s="34" t="s">
        <v>40</v>
      </c>
      <c r="G15" s="35">
        <v>27.48</v>
      </c>
      <c r="H15" s="36">
        <f t="shared" si="1"/>
        <v>109.92</v>
      </c>
      <c r="I15" s="36">
        <f t="shared" si="2"/>
        <v>15.278880000000001</v>
      </c>
      <c r="J15" s="36">
        <f t="shared" si="3"/>
        <v>125.19888</v>
      </c>
      <c r="K15" s="30"/>
    </row>
    <row r="16" spans="1:11" s="31" customFormat="1" ht="12.75">
      <c r="A16" s="30"/>
      <c r="B16" s="30" t="s">
        <v>43</v>
      </c>
      <c r="C16" s="32">
        <v>2</v>
      </c>
      <c r="D16" s="33">
        <v>0.17</v>
      </c>
      <c r="E16" s="32">
        <f t="shared" si="0"/>
        <v>0.34</v>
      </c>
      <c r="F16" s="34" t="s">
        <v>40</v>
      </c>
      <c r="G16" s="35">
        <v>27.48</v>
      </c>
      <c r="H16" s="36">
        <f t="shared" si="1"/>
        <v>9.343200000000001</v>
      </c>
      <c r="I16" s="36">
        <f t="shared" si="2"/>
        <v>1.2987048000000003</v>
      </c>
      <c r="J16" s="36">
        <f t="shared" si="3"/>
        <v>10.641904800000002</v>
      </c>
      <c r="K16" s="30"/>
    </row>
    <row r="17" spans="1:11" ht="21">
      <c r="A17" s="2"/>
      <c r="B17" s="46" t="s">
        <v>44</v>
      </c>
      <c r="C17" s="5">
        <v>4</v>
      </c>
      <c r="D17" s="29">
        <v>8</v>
      </c>
      <c r="E17" s="5">
        <f t="shared" si="0"/>
        <v>32</v>
      </c>
      <c r="F17" s="21" t="s">
        <v>40</v>
      </c>
      <c r="G17" s="25">
        <v>27.48</v>
      </c>
      <c r="H17" s="26">
        <f t="shared" si="1"/>
        <v>879.36</v>
      </c>
      <c r="I17" s="26">
        <f t="shared" si="2"/>
        <v>122.23104000000001</v>
      </c>
      <c r="J17" s="26">
        <f t="shared" si="3"/>
        <v>1001.59104</v>
      </c>
      <c r="K17" s="2"/>
    </row>
    <row r="18" spans="1:11" s="31" customFormat="1" ht="21">
      <c r="A18" s="30"/>
      <c r="B18" s="45" t="s">
        <v>45</v>
      </c>
      <c r="C18" s="32">
        <v>50</v>
      </c>
      <c r="D18" s="33">
        <v>1</v>
      </c>
      <c r="E18" s="32">
        <f t="shared" si="0"/>
        <v>50</v>
      </c>
      <c r="F18" s="34" t="s">
        <v>33</v>
      </c>
      <c r="G18" s="35">
        <v>56.01</v>
      </c>
      <c r="H18" s="36">
        <f t="shared" si="1"/>
        <v>2800.5</v>
      </c>
      <c r="I18" s="36">
        <f t="shared" si="2"/>
        <v>389.26950000000005</v>
      </c>
      <c r="J18" s="36">
        <f t="shared" si="3"/>
        <v>3189.7695</v>
      </c>
      <c r="K18" s="30"/>
    </row>
    <row r="19" spans="1:11" s="31" customFormat="1" ht="12.75">
      <c r="A19" s="30"/>
      <c r="B19" s="30" t="s">
        <v>46</v>
      </c>
      <c r="C19" s="32">
        <v>50</v>
      </c>
      <c r="D19" s="33">
        <v>1</v>
      </c>
      <c r="E19" s="32">
        <f t="shared" si="0"/>
        <v>50</v>
      </c>
      <c r="F19" s="34" t="s">
        <v>40</v>
      </c>
      <c r="G19" s="35">
        <v>27.48</v>
      </c>
      <c r="H19" s="36">
        <f t="shared" si="1"/>
        <v>1374</v>
      </c>
      <c r="I19" s="36">
        <f t="shared" si="2"/>
        <v>190.98600000000002</v>
      </c>
      <c r="J19" s="36">
        <f t="shared" si="3"/>
        <v>1564.986</v>
      </c>
      <c r="K19" s="30"/>
    </row>
    <row r="20" spans="1:11" s="31" customFormat="1" ht="12.75">
      <c r="A20" s="30"/>
      <c r="B20" s="30" t="s">
        <v>47</v>
      </c>
      <c r="C20" s="32">
        <v>100</v>
      </c>
      <c r="D20" s="33">
        <v>0.25</v>
      </c>
      <c r="E20" s="32">
        <f t="shared" si="0"/>
        <v>25</v>
      </c>
      <c r="F20" s="34" t="s">
        <v>40</v>
      </c>
      <c r="G20" s="35">
        <v>27.48</v>
      </c>
      <c r="H20" s="36">
        <f t="shared" si="1"/>
        <v>687</v>
      </c>
      <c r="I20" s="36">
        <f t="shared" si="2"/>
        <v>95.49300000000001</v>
      </c>
      <c r="J20" s="36">
        <f t="shared" si="3"/>
        <v>782.493</v>
      </c>
      <c r="K20" s="30"/>
    </row>
    <row r="21" spans="1:11" s="31" customFormat="1" ht="12.75">
      <c r="A21" s="30"/>
      <c r="B21" s="30" t="s">
        <v>48</v>
      </c>
      <c r="C21" s="32">
        <v>50</v>
      </c>
      <c r="D21" s="33">
        <v>0.25</v>
      </c>
      <c r="E21" s="32">
        <f t="shared" si="0"/>
        <v>12.5</v>
      </c>
      <c r="F21" s="34" t="s">
        <v>40</v>
      </c>
      <c r="G21" s="35">
        <v>27.48</v>
      </c>
      <c r="H21" s="36">
        <f t="shared" si="1"/>
        <v>343.5</v>
      </c>
      <c r="I21" s="36">
        <f t="shared" si="2"/>
        <v>47.746500000000005</v>
      </c>
      <c r="J21" s="36">
        <f t="shared" si="3"/>
        <v>391.2465</v>
      </c>
      <c r="K21" s="30"/>
    </row>
    <row r="22" spans="1:11" s="31" customFormat="1" ht="12.75">
      <c r="A22" s="30"/>
      <c r="B22" s="30" t="s">
        <v>49</v>
      </c>
      <c r="C22" s="32">
        <v>208</v>
      </c>
      <c r="D22" s="33">
        <v>0.25</v>
      </c>
      <c r="E22" s="32">
        <f t="shared" si="0"/>
        <v>52</v>
      </c>
      <c r="F22" s="34" t="s">
        <v>40</v>
      </c>
      <c r="G22" s="35">
        <v>27.48</v>
      </c>
      <c r="H22" s="36">
        <f t="shared" si="1"/>
        <v>1428.96</v>
      </c>
      <c r="I22" s="36">
        <f t="shared" si="2"/>
        <v>198.62544000000003</v>
      </c>
      <c r="J22" s="36">
        <f t="shared" si="3"/>
        <v>1627.58544</v>
      </c>
      <c r="K22" s="30"/>
    </row>
    <row r="23" spans="1:11" s="31" customFormat="1" ht="12.75">
      <c r="A23" s="2"/>
      <c r="B23" s="2" t="s">
        <v>50</v>
      </c>
      <c r="C23" s="5">
        <v>208</v>
      </c>
      <c r="D23" s="29">
        <v>0.17</v>
      </c>
      <c r="E23" s="5">
        <f aca="true" t="shared" si="4" ref="E23:E31">+C23*D23</f>
        <v>35.36</v>
      </c>
      <c r="F23" s="21" t="s">
        <v>33</v>
      </c>
      <c r="G23" s="25">
        <v>56.01</v>
      </c>
      <c r="H23" s="26">
        <f aca="true" t="shared" si="5" ref="H23:H31">+E23*G23</f>
        <v>1980.5136</v>
      </c>
      <c r="I23" s="26">
        <f aca="true" t="shared" si="6" ref="I23:I31">+H23*0.139</f>
        <v>275.2913904</v>
      </c>
      <c r="J23" s="26">
        <f aca="true" t="shared" si="7" ref="J23:J31">+H23+I23</f>
        <v>2255.8049904</v>
      </c>
      <c r="K23" s="2"/>
    </row>
    <row r="24" spans="1:11" s="31" customFormat="1" ht="12.75">
      <c r="A24" s="2"/>
      <c r="B24" s="2" t="s">
        <v>51</v>
      </c>
      <c r="C24" s="5">
        <v>208</v>
      </c>
      <c r="D24" s="29">
        <v>0.08</v>
      </c>
      <c r="E24" s="5">
        <f t="shared" si="4"/>
        <v>16.64</v>
      </c>
      <c r="F24" s="21" t="s">
        <v>36</v>
      </c>
      <c r="G24" s="25">
        <v>18.14</v>
      </c>
      <c r="H24" s="26">
        <f t="shared" si="5"/>
        <v>301.8496</v>
      </c>
      <c r="I24" s="26">
        <f t="shared" si="6"/>
        <v>41.9570944</v>
      </c>
      <c r="J24" s="26">
        <f t="shared" si="7"/>
        <v>343.8066944</v>
      </c>
      <c r="K24" s="2"/>
    </row>
    <row r="25" spans="1:11" s="31" customFormat="1" ht="12.75">
      <c r="A25" s="2"/>
      <c r="B25" s="2" t="s">
        <v>52</v>
      </c>
      <c r="C25" s="5">
        <v>200</v>
      </c>
      <c r="D25" s="29">
        <v>0.17</v>
      </c>
      <c r="E25" s="5">
        <f t="shared" si="4"/>
        <v>34</v>
      </c>
      <c r="F25" s="21" t="s">
        <v>36</v>
      </c>
      <c r="G25" s="25">
        <v>18.14</v>
      </c>
      <c r="H25" s="26">
        <f t="shared" si="5"/>
        <v>616.76</v>
      </c>
      <c r="I25" s="26">
        <f t="shared" si="6"/>
        <v>85.72964</v>
      </c>
      <c r="J25" s="26">
        <f t="shared" si="7"/>
        <v>702.48964</v>
      </c>
      <c r="K25" s="2"/>
    </row>
    <row r="26" spans="1:11" s="31" customFormat="1" ht="12.75">
      <c r="A26" s="2"/>
      <c r="B26" s="2" t="s">
        <v>53</v>
      </c>
      <c r="C26" s="5">
        <v>1000</v>
      </c>
      <c r="D26" s="29">
        <v>1</v>
      </c>
      <c r="E26" s="5">
        <f t="shared" si="4"/>
        <v>1000</v>
      </c>
      <c r="F26" s="21" t="s">
        <v>40</v>
      </c>
      <c r="G26" s="25">
        <v>27.48</v>
      </c>
      <c r="H26" s="26">
        <f t="shared" si="5"/>
        <v>27480</v>
      </c>
      <c r="I26" s="26">
        <f t="shared" si="6"/>
        <v>3819.7200000000003</v>
      </c>
      <c r="J26" s="26">
        <f t="shared" si="7"/>
        <v>31299.72</v>
      </c>
      <c r="K26" s="2"/>
    </row>
    <row r="27" spans="1:11" ht="12.75">
      <c r="A27" s="2"/>
      <c r="B27" s="2" t="s">
        <v>54</v>
      </c>
      <c r="C27" s="5">
        <v>1000</v>
      </c>
      <c r="D27" s="29">
        <v>1</v>
      </c>
      <c r="E27" s="5">
        <f t="shared" si="4"/>
        <v>1000</v>
      </c>
      <c r="F27" s="21" t="s">
        <v>36</v>
      </c>
      <c r="G27" s="25">
        <v>18.14</v>
      </c>
      <c r="H27" s="26">
        <f t="shared" si="5"/>
        <v>18140</v>
      </c>
      <c r="I27" s="26">
        <f t="shared" si="6"/>
        <v>2521.46</v>
      </c>
      <c r="J27" s="26">
        <f t="shared" si="7"/>
        <v>20661.46</v>
      </c>
      <c r="K27" s="2"/>
    </row>
    <row r="28" spans="1:11" ht="21">
      <c r="A28" s="2"/>
      <c r="B28" s="46" t="s">
        <v>55</v>
      </c>
      <c r="C28" s="5">
        <v>25</v>
      </c>
      <c r="D28" s="29">
        <v>0.5</v>
      </c>
      <c r="E28" s="5">
        <f t="shared" si="4"/>
        <v>12.5</v>
      </c>
      <c r="F28" s="21" t="s">
        <v>33</v>
      </c>
      <c r="G28" s="25">
        <v>56.01</v>
      </c>
      <c r="H28" s="26">
        <f t="shared" si="5"/>
        <v>700.125</v>
      </c>
      <c r="I28" s="26">
        <f t="shared" si="6"/>
        <v>97.31737500000001</v>
      </c>
      <c r="J28" s="26">
        <f t="shared" si="7"/>
        <v>797.442375</v>
      </c>
      <c r="K28" s="2"/>
    </row>
    <row r="29" spans="1:11" ht="12.75">
      <c r="A29" s="2"/>
      <c r="B29" s="2"/>
      <c r="C29" s="5"/>
      <c r="D29" s="29"/>
      <c r="E29" s="5">
        <f t="shared" si="4"/>
        <v>0</v>
      </c>
      <c r="F29" s="21"/>
      <c r="G29" s="25"/>
      <c r="H29" s="26">
        <f t="shared" si="5"/>
        <v>0</v>
      </c>
      <c r="I29" s="26">
        <f t="shared" si="6"/>
        <v>0</v>
      </c>
      <c r="J29" s="26">
        <f t="shared" si="7"/>
        <v>0</v>
      </c>
      <c r="K29" s="2"/>
    </row>
    <row r="30" spans="1:11" ht="12.75">
      <c r="A30" s="2"/>
      <c r="B30" s="2"/>
      <c r="C30" s="5"/>
      <c r="D30" s="29"/>
      <c r="E30" s="5">
        <f t="shared" si="4"/>
        <v>0</v>
      </c>
      <c r="F30" s="21"/>
      <c r="G30" s="25"/>
      <c r="H30" s="26">
        <f t="shared" si="5"/>
        <v>0</v>
      </c>
      <c r="I30" s="26">
        <f t="shared" si="6"/>
        <v>0</v>
      </c>
      <c r="J30" s="26">
        <f t="shared" si="7"/>
        <v>0</v>
      </c>
      <c r="K30" s="2"/>
    </row>
    <row r="31" spans="1:11" ht="12.75">
      <c r="A31" s="2"/>
      <c r="B31" s="2"/>
      <c r="C31" s="5"/>
      <c r="D31" s="29"/>
      <c r="E31" s="5">
        <f t="shared" si="4"/>
        <v>0</v>
      </c>
      <c r="F31" s="21"/>
      <c r="G31" s="25"/>
      <c r="H31" s="26">
        <f t="shared" si="5"/>
        <v>0</v>
      </c>
      <c r="I31" s="26">
        <f t="shared" si="6"/>
        <v>0</v>
      </c>
      <c r="J31" s="26">
        <f t="shared" si="7"/>
        <v>0</v>
      </c>
      <c r="K31" s="2"/>
    </row>
    <row r="32" spans="1:11" ht="12.75">
      <c r="A32" s="30"/>
      <c r="B32" s="30"/>
      <c r="C32" s="32"/>
      <c r="D32" s="33"/>
      <c r="E32" s="32">
        <f aca="true" t="shared" si="8" ref="E32:E37">+C32*D32</f>
        <v>0</v>
      </c>
      <c r="F32" s="34"/>
      <c r="G32" s="35"/>
      <c r="H32" s="36">
        <f aca="true" t="shared" si="9" ref="H32:H37">+E32*G32</f>
        <v>0</v>
      </c>
      <c r="I32" s="36">
        <f aca="true" t="shared" si="10" ref="I32:I37">+H32*0.139</f>
        <v>0</v>
      </c>
      <c r="J32" s="36">
        <f aca="true" t="shared" si="11" ref="J32:J37">+H32+I32</f>
        <v>0</v>
      </c>
      <c r="K32" s="30"/>
    </row>
    <row r="33" spans="1:11" ht="12.75">
      <c r="A33" s="30"/>
      <c r="B33" s="30"/>
      <c r="C33" s="37"/>
      <c r="D33" s="38"/>
      <c r="E33" s="37">
        <f t="shared" si="8"/>
        <v>0</v>
      </c>
      <c r="F33" s="39"/>
      <c r="G33" s="35"/>
      <c r="H33" s="40">
        <f t="shared" si="9"/>
        <v>0</v>
      </c>
      <c r="I33" s="40">
        <f t="shared" si="10"/>
        <v>0</v>
      </c>
      <c r="J33" s="40">
        <f t="shared" si="11"/>
        <v>0</v>
      </c>
      <c r="K33" s="30"/>
    </row>
    <row r="34" spans="1:11" ht="12.75">
      <c r="A34" s="30"/>
      <c r="B34" s="41"/>
      <c r="C34" s="32"/>
      <c r="D34" s="33"/>
      <c r="E34" s="32">
        <f t="shared" si="8"/>
        <v>0</v>
      </c>
      <c r="F34" s="34"/>
      <c r="G34" s="35"/>
      <c r="H34" s="36">
        <f t="shared" si="9"/>
        <v>0</v>
      </c>
      <c r="I34" s="36">
        <f t="shared" si="10"/>
        <v>0</v>
      </c>
      <c r="J34" s="36">
        <f t="shared" si="11"/>
        <v>0</v>
      </c>
      <c r="K34" s="30"/>
    </row>
    <row r="35" spans="1:11" ht="12.75">
      <c r="A35" s="30"/>
      <c r="B35" s="30"/>
      <c r="C35" s="32"/>
      <c r="D35" s="33"/>
      <c r="E35" s="32">
        <f t="shared" si="8"/>
        <v>0</v>
      </c>
      <c r="F35" s="34"/>
      <c r="G35" s="35"/>
      <c r="H35" s="36">
        <f t="shared" si="9"/>
        <v>0</v>
      </c>
      <c r="I35" s="36">
        <f t="shared" si="10"/>
        <v>0</v>
      </c>
      <c r="J35" s="36">
        <f t="shared" si="11"/>
        <v>0</v>
      </c>
      <c r="K35" s="30"/>
    </row>
    <row r="36" spans="1:11" ht="12.75">
      <c r="A36" s="30"/>
      <c r="B36" s="30"/>
      <c r="C36" s="32"/>
      <c r="D36" s="33"/>
      <c r="E36" s="32">
        <f t="shared" si="8"/>
        <v>0</v>
      </c>
      <c r="F36" s="34"/>
      <c r="G36" s="35"/>
      <c r="H36" s="36">
        <f t="shared" si="9"/>
        <v>0</v>
      </c>
      <c r="I36" s="36">
        <f t="shared" si="10"/>
        <v>0</v>
      </c>
      <c r="J36" s="36">
        <f t="shared" si="11"/>
        <v>0</v>
      </c>
      <c r="K36" s="30"/>
    </row>
    <row r="37" spans="1:11" s="31" customFormat="1" ht="12.75">
      <c r="A37" s="30"/>
      <c r="B37" s="30"/>
      <c r="C37" s="32"/>
      <c r="D37" s="33"/>
      <c r="E37" s="32">
        <f t="shared" si="8"/>
        <v>0</v>
      </c>
      <c r="F37" s="34"/>
      <c r="G37" s="35"/>
      <c r="H37" s="36">
        <f t="shared" si="9"/>
        <v>0</v>
      </c>
      <c r="I37" s="36">
        <f t="shared" si="10"/>
        <v>0</v>
      </c>
      <c r="J37" s="36">
        <f t="shared" si="11"/>
        <v>0</v>
      </c>
      <c r="K37" s="30"/>
    </row>
    <row r="38" spans="1:11" ht="12.75">
      <c r="A38" s="28" t="s">
        <v>25</v>
      </c>
      <c r="B38" s="2"/>
      <c r="C38" s="5"/>
      <c r="D38" s="24"/>
      <c r="E38" s="5">
        <f>SUM(E7:E37)</f>
        <v>2932.84</v>
      </c>
      <c r="F38" s="27"/>
      <c r="G38" s="25"/>
      <c r="H38" s="26">
        <f>SUM(H7:H37)</f>
        <v>81374.69159999999</v>
      </c>
      <c r="I38" s="26">
        <f>SUM(I7:I37)</f>
        <v>11311.0821324</v>
      </c>
      <c r="J38" s="26">
        <f>SUM(J7:J37)</f>
        <v>92685.77373239999</v>
      </c>
      <c r="K38" s="2"/>
    </row>
    <row r="39" spans="1:11" s="31" customFormat="1" ht="12.75">
      <c r="A39" s="1" t="s">
        <v>28</v>
      </c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s="31" customFormat="1" ht="12.75">
      <c r="A40" s="1" t="s">
        <v>27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/>
      <c r="B46"/>
      <c r="C46"/>
      <c r="D46" s="9"/>
      <c r="E46" s="7"/>
      <c r="F46" s="12"/>
      <c r="G46" s="4"/>
      <c r="H46" s="7"/>
      <c r="I46" s="15"/>
      <c r="J46" s="15"/>
      <c r="K46"/>
    </row>
    <row r="47" spans="1:11" s="31" customFormat="1" ht="12.75">
      <c r="A47"/>
      <c r="B47"/>
      <c r="C47"/>
      <c r="D47" s="9"/>
      <c r="E47" s="7"/>
      <c r="F47" s="12"/>
      <c r="G47" s="4"/>
      <c r="H47" s="7"/>
      <c r="I47" s="15"/>
      <c r="J47" s="15"/>
      <c r="K47"/>
    </row>
    <row r="55" spans="1:11" s="1" customFormat="1" ht="12.75">
      <c r="A55"/>
      <c r="B55"/>
      <c r="C55"/>
      <c r="D55" s="9"/>
      <c r="E55" s="7"/>
      <c r="F55" s="12"/>
      <c r="G55" s="4"/>
      <c r="H55" s="7"/>
      <c r="I55" s="15"/>
      <c r="J55" s="15"/>
      <c r="K55"/>
    </row>
  </sheetData>
  <sheetProtection/>
  <mergeCells count="7">
    <mergeCell ref="A3:G3"/>
    <mergeCell ref="A1:H1"/>
    <mergeCell ref="A4:B4"/>
    <mergeCell ref="A6:B6"/>
    <mergeCell ref="F4:G4"/>
    <mergeCell ref="H2:I2"/>
    <mergeCell ref="H3:I3"/>
  </mergeCells>
  <printOptions/>
  <pageMargins left="0.25" right="0.25" top="0.25" bottom="0.5" header="0.25" footer="0.25"/>
  <pageSetup horizontalDpi="600" verticalDpi="600" orientation="landscape" scale="79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Hardy, Kimberly A - APHIS</cp:lastModifiedBy>
  <cp:lastPrinted>2013-11-12T21:14:17Z</cp:lastPrinted>
  <dcterms:created xsi:type="dcterms:W3CDTF">2001-05-15T11:23:39Z</dcterms:created>
  <dcterms:modified xsi:type="dcterms:W3CDTF">2014-04-28T16:31:39Z</dcterms:modified>
  <cp:category/>
  <cp:version/>
  <cp:contentType/>
  <cp:contentStatus/>
</cp:coreProperties>
</file>