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8" i="2" l="1"/>
  <c r="E14" i="2" l="1"/>
  <c r="H14" i="2"/>
  <c r="I14" i="2"/>
  <c r="J14" i="2"/>
  <c r="E15" i="2"/>
  <c r="H15" i="2"/>
  <c r="I15" i="2"/>
  <c r="J15" i="2"/>
  <c r="E16" i="2"/>
  <c r="H16" i="2"/>
  <c r="I16" i="2"/>
  <c r="J16" i="2"/>
  <c r="E6" i="2"/>
  <c r="H6" i="2"/>
  <c r="I6" i="2"/>
  <c r="E38" i="2"/>
  <c r="E37" i="2"/>
  <c r="H37" i="2"/>
  <c r="E35" i="2"/>
  <c r="E28" i="2"/>
  <c r="H28" i="2"/>
  <c r="E17" i="2"/>
  <c r="H38" i="2"/>
  <c r="I38" i="2"/>
  <c r="J38" i="2"/>
  <c r="H35" i="2"/>
  <c r="I35" i="2"/>
  <c r="J35" i="2"/>
  <c r="H17" i="2"/>
  <c r="I17" i="2"/>
  <c r="J17" i="2"/>
  <c r="J9" i="2"/>
  <c r="H8" i="2"/>
  <c r="I8" i="2" s="1"/>
  <c r="J8" i="2" s="1"/>
  <c r="E11" i="2"/>
  <c r="H11" i="2"/>
  <c r="I11" i="2"/>
  <c r="J11" i="2"/>
  <c r="E10" i="2"/>
  <c r="H10" i="2"/>
  <c r="E34" i="2"/>
  <c r="H34" i="2"/>
  <c r="I34" i="2"/>
  <c r="J34" i="2"/>
  <c r="E13" i="2"/>
  <c r="H13" i="2"/>
  <c r="I13" i="2"/>
  <c r="J13" i="2"/>
  <c r="E7" i="2"/>
  <c r="H7" i="2"/>
  <c r="E12" i="2"/>
  <c r="H12" i="2"/>
  <c r="I12" i="2"/>
  <c r="J12" i="2"/>
  <c r="E29" i="2"/>
  <c r="H29" i="2"/>
  <c r="E26" i="2"/>
  <c r="H26" i="2"/>
  <c r="E21" i="2"/>
  <c r="H21" i="2"/>
  <c r="I21" i="2"/>
  <c r="E24" i="2"/>
  <c r="H24" i="2"/>
  <c r="E22" i="2"/>
  <c r="H22" i="2"/>
  <c r="I22" i="2"/>
  <c r="E23" i="2"/>
  <c r="H23" i="2"/>
  <c r="E25" i="2"/>
  <c r="H25" i="2"/>
  <c r="I25" i="2"/>
  <c r="E36" i="2"/>
  <c r="H36" i="2"/>
  <c r="E32" i="2"/>
  <c r="H32" i="2"/>
  <c r="E33" i="2"/>
  <c r="H33" i="2"/>
  <c r="I33" i="2"/>
  <c r="E30" i="2"/>
  <c r="H30" i="2"/>
  <c r="I30" i="2"/>
  <c r="E18" i="2"/>
  <c r="H18" i="2"/>
  <c r="I18" i="2"/>
  <c r="J18" i="2"/>
  <c r="E19" i="2"/>
  <c r="H19" i="2"/>
  <c r="I19" i="2"/>
  <c r="J19" i="2"/>
  <c r="E20" i="2"/>
  <c r="H20" i="2"/>
  <c r="I20" i="2"/>
  <c r="J20" i="2"/>
  <c r="E27" i="2"/>
  <c r="H27" i="2"/>
  <c r="I27" i="2"/>
  <c r="J27" i="2"/>
  <c r="E31" i="2"/>
  <c r="H31" i="2"/>
  <c r="I31" i="2"/>
  <c r="J31" i="2"/>
  <c r="E39" i="2"/>
  <c r="I28" i="2"/>
  <c r="J28" i="2"/>
  <c r="I37" i="2"/>
  <c r="J37" i="2"/>
  <c r="J6" i="2"/>
  <c r="J30" i="2"/>
  <c r="J33" i="2"/>
  <c r="J25" i="2"/>
  <c r="J22" i="2"/>
  <c r="J21" i="2"/>
  <c r="I32" i="2"/>
  <c r="J32" i="2"/>
  <c r="I36" i="2"/>
  <c r="J36" i="2" s="1"/>
  <c r="I23" i="2"/>
  <c r="J23" i="2"/>
  <c r="I24" i="2"/>
  <c r="J24" i="2" s="1"/>
  <c r="I26" i="2"/>
  <c r="J26" i="2"/>
  <c r="I29" i="2"/>
  <c r="J29" i="2" s="1"/>
  <c r="I7" i="2"/>
  <c r="J7" i="2" s="1"/>
  <c r="I10" i="2"/>
  <c r="J10" i="2"/>
  <c r="H39" i="2" l="1"/>
  <c r="I39" i="2"/>
  <c r="J39" i="2"/>
</calcChain>
</file>

<file path=xl/sharedStrings.xml><?xml version="1.0" encoding="utf-8"?>
<sst xmlns="http://schemas.openxmlformats.org/spreadsheetml/2006/main" count="39" uniqueCount="38">
  <si>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</si>
  <si>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</si>
  <si>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</si>
  <si>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</si>
  <si>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</si>
  <si>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</si>
  <si>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</si>
  <si>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</si>
  <si>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</si>
  <si>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</si>
  <si>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</si>
  <si>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</si>
  <si>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</si>
  <si>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</si>
  <si>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</si>
  <si>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</si>
  <si>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</si>
  <si>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</si>
  <si>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</si>
  <si>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</si>
  <si>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</si>
  <si>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</si>
  <si>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</si>
  <si>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</si>
  <si>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</si>
  <si>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</si>
  <si>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</si>
  <si>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</si>
  <si>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</si>
  <si>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Irradiation Phytosanitary Treatment of Fresh Fruits and Vegetables, Three Year Renewal</t>
  </si>
  <si>
    <t>OMB Control No.
0579-0155</t>
  </si>
  <si>
    <t>Dosimetry Reading</t>
  </si>
  <si>
    <t>11</t>
  </si>
  <si>
    <t>Compliance Agreements</t>
  </si>
  <si>
    <t>7</t>
  </si>
  <si>
    <t>Trust Fund Agreement</t>
  </si>
  <si>
    <t>13</t>
  </si>
  <si>
    <t>Phytosanitary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</si>
</sst>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20" sqref="G2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120</v>
      </c>
      <c r="D6" s="29">
        <v>8.3000000000000004E-2</v>
      </c>
      <c r="E6" s="5">
        <f t="shared" ref="E6:E17" si="0">+C6*D6</f>
        <v>9.9600000000000009</v>
      </c>
      <c r="F6" s="21" t="s">
        <v>32</v>
      </c>
      <c r="G6" s="25">
        <v>32.92</v>
      </c>
      <c r="H6" s="26">
        <f t="shared" ref="H6:H17" si="1">+E6*G6</f>
        <v>327.88320000000004</v>
      </c>
      <c r="I6" s="26">
        <f t="shared" ref="I6:I17" si="2">+H6*0.139</f>
        <v>45.575764800000009</v>
      </c>
      <c r="J6" s="26">
        <f t="shared" ref="J6:J17" si="3">+H6+I6</f>
        <v>373.45896480000005</v>
      </c>
      <c r="K6" s="2"/>
    </row>
    <row r="7" spans="1:11" x14ac:dyDescent="0.2">
      <c r="A7" s="2"/>
      <c r="B7" s="2" t="s">
        <v>33</v>
      </c>
      <c r="C7" s="5">
        <v>6</v>
      </c>
      <c r="D7" s="29">
        <v>0.25</v>
      </c>
      <c r="E7" s="5">
        <f t="shared" si="0"/>
        <v>1.5</v>
      </c>
      <c r="F7" s="21" t="s">
        <v>34</v>
      </c>
      <c r="G7" s="25">
        <v>22.25</v>
      </c>
      <c r="H7" s="26">
        <f t="shared" si="1"/>
        <v>33.375</v>
      </c>
      <c r="I7" s="26">
        <f t="shared" si="2"/>
        <v>4.6391250000000008</v>
      </c>
      <c r="J7" s="26">
        <f t="shared" si="3"/>
        <v>38.014125</v>
      </c>
      <c r="K7" s="2"/>
    </row>
    <row r="8" spans="1:11" s="31" customFormat="1" x14ac:dyDescent="0.2">
      <c r="A8" s="30"/>
      <c r="B8" s="30" t="s">
        <v>35</v>
      </c>
      <c r="C8" s="32">
        <v>320</v>
      </c>
      <c r="D8" s="33">
        <v>8.3000000000000001E-3</v>
      </c>
      <c r="E8" s="5">
        <f t="shared" si="0"/>
        <v>2.6560000000000001</v>
      </c>
      <c r="F8" s="34" t="s">
        <v>36</v>
      </c>
      <c r="G8" s="35">
        <v>46.93</v>
      </c>
      <c r="H8" s="36">
        <f t="shared" si="1"/>
        <v>124.64608000000001</v>
      </c>
      <c r="I8" s="36">
        <f t="shared" si="2"/>
        <v>17.325805120000002</v>
      </c>
      <c r="J8" s="36">
        <f t="shared" si="3"/>
        <v>141.97188512000002</v>
      </c>
      <c r="K8" s="30"/>
    </row>
    <row r="9" spans="1:11" s="31" customFormat="1" x14ac:dyDescent="0.2">
      <c r="A9" s="30"/>
      <c r="B9" s="30" t="s">
        <v>37</v>
      </c>
      <c r="C9" s="32">
        <v>30</v>
      </c>
      <c r="D9" s="33">
        <v>0.16</v>
      </c>
      <c r="E9" s="32">
        <v>1</v>
      </c>
      <c r="F9" s="34" t="s">
        <v>32</v>
      </c>
      <c r="G9" s="35">
        <v>32.14</v>
      </c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15.116000000000001</v>
      </c>
      <c r="F39" s="27"/>
      <c r="G39" s="25"/>
      <c r="H39" s="26">
        <f>SUM(H6:H38)</f>
        <v>494.17148000000009</v>
      </c>
      <c r="I39" s="26">
        <f>SUM(I6:I38)</f>
        <v>68.689835720000005</v>
      </c>
      <c r="J39" s="26">
        <f>SUM(J6:J38)</f>
        <v>562.86131571999999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roject_x0020_Mame xmlns="989e1d70-d67b-4b83-bdb3-8a2769b4a143">Irradiation Phytosanitary Treatment of Fruit &amp; Vegetables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>0579-0155</OMB_x0020_control_x0020__x0023_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Props1.xml><?xml version="1.0" encoding="utf-8"?>
<ds:datastoreItem xmlns:ds="http://schemas.openxmlformats.org/officeDocument/2006/customXml" ds:itemID="{DB9F170C-1E01-497E-A134-34E48C15B2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F550018-7559-4D12-90B6-271379229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01C5A-7A22-4661-89FB-EC7E8DDDC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2064A73-0B85-4F16-A89B-FB5091A1A35A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89e1d70-d67b-4b83-bdb3-8a2769b4a14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smharris</cp:lastModifiedBy>
  <cp:lastPrinted>2008-07-03T14:20:57Z</cp:lastPrinted>
  <dcterms:created xsi:type="dcterms:W3CDTF">2001-05-15T11:23:39Z</dcterms:created>
  <dcterms:modified xsi:type="dcterms:W3CDTF">2013-02-20T14:51:44Z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