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30" windowWidth="9540" windowHeight="8070"/>
  </bookViews>
  <sheets>
    <sheet name="Sheet1" sheetId="1" r:id="rId1"/>
    <sheet name="Sheet2" sheetId="2" r:id="rId2"/>
    <sheet name="Sheet3" sheetId="3" r:id="rId3"/>
  </sheets>
  <definedNames>
    <definedName name="Text3" localSheetId="0">Sheet1!$A$3</definedName>
    <definedName name="Text58" localSheetId="0">Sheet1!$H$2</definedName>
  </definedNames>
  <calcPr calcId="125725"/>
</workbook>
</file>

<file path=xl/calcChain.xml><?xml version="1.0" encoding="utf-8"?>
<calcChain xmlns="http://schemas.openxmlformats.org/spreadsheetml/2006/main">
  <c r="K235" i="1"/>
  <c r="H235"/>
  <c r="F235"/>
  <c r="K218"/>
  <c r="I218"/>
  <c r="H218"/>
  <c r="K215"/>
  <c r="I215"/>
  <c r="H215"/>
  <c r="I224"/>
  <c r="H212"/>
  <c r="I212"/>
  <c r="K212" s="1"/>
  <c r="I210"/>
  <c r="H210"/>
  <c r="I208"/>
  <c r="H208"/>
  <c r="I206"/>
  <c r="H206"/>
  <c r="I204"/>
  <c r="H204"/>
  <c r="I202"/>
  <c r="H202"/>
  <c r="I200"/>
  <c r="H200"/>
  <c r="I195"/>
  <c r="H195"/>
  <c r="I172"/>
  <c r="H172"/>
  <c r="I169"/>
  <c r="H169"/>
  <c r="I166"/>
  <c r="H166"/>
  <c r="I163"/>
  <c r="H163"/>
  <c r="K163" l="1"/>
  <c r="K166"/>
  <c r="K169"/>
  <c r="K172"/>
  <c r="K195"/>
  <c r="K200"/>
  <c r="K202"/>
  <c r="K204"/>
  <c r="K206"/>
  <c r="K208"/>
  <c r="K210"/>
  <c r="I157" l="1"/>
  <c r="H157"/>
  <c r="I154"/>
  <c r="H154"/>
  <c r="I151"/>
  <c r="H151"/>
  <c r="I148"/>
  <c r="H148"/>
  <c r="D274"/>
  <c r="K148" l="1"/>
  <c r="K151"/>
  <c r="K154"/>
  <c r="K157"/>
  <c r="H268"/>
  <c r="G268"/>
  <c r="I266"/>
  <c r="K188" l="1"/>
  <c r="F188"/>
  <c r="I116"/>
  <c r="H128"/>
  <c r="H116"/>
  <c r="H113"/>
  <c r="F141"/>
  <c r="H104"/>
  <c r="H101"/>
  <c r="H84"/>
  <c r="H75"/>
  <c r="H72"/>
  <c r="H69"/>
  <c r="H60"/>
  <c r="H57"/>
  <c r="H54"/>
  <c r="I104"/>
  <c r="I101"/>
  <c r="F92"/>
  <c r="I75"/>
  <c r="I72"/>
  <c r="I69"/>
  <c r="I24"/>
  <c r="I21"/>
  <c r="H24"/>
  <c r="K24" s="1"/>
  <c r="H21"/>
  <c r="K21" s="1"/>
  <c r="H15"/>
  <c r="H12"/>
  <c r="H9"/>
  <c r="I15"/>
  <c r="I12"/>
  <c r="I9"/>
  <c r="I265"/>
  <c r="I264"/>
  <c r="I263"/>
  <c r="I262"/>
  <c r="F45"/>
  <c r="I84"/>
  <c r="I60"/>
  <c r="I57"/>
  <c r="I54"/>
  <c r="D267"/>
  <c r="D263"/>
  <c r="I268" l="1"/>
  <c r="F236"/>
  <c r="D248" s="1"/>
  <c r="H92"/>
  <c r="K75"/>
  <c r="K84"/>
  <c r="K54"/>
  <c r="K57"/>
  <c r="K60"/>
  <c r="K69"/>
  <c r="K72"/>
  <c r="D268"/>
  <c r="I113" l="1"/>
  <c r="K116"/>
  <c r="I128"/>
  <c r="K128" s="1"/>
  <c r="K104"/>
  <c r="K101"/>
  <c r="K15"/>
  <c r="K12"/>
  <c r="H188" l="1"/>
  <c r="K92"/>
  <c r="H45"/>
  <c r="H141"/>
  <c r="K113"/>
  <c r="K9"/>
  <c r="H236" l="1"/>
  <c r="D250"/>
  <c r="D252"/>
  <c r="K45"/>
  <c r="K236" s="1"/>
  <c r="K141"/>
  <c r="D254" l="1"/>
  <c r="D256"/>
  <c r="D258"/>
</calcChain>
</file>

<file path=xl/sharedStrings.xml><?xml version="1.0" encoding="utf-8"?>
<sst xmlns="http://schemas.openxmlformats.org/spreadsheetml/2006/main" count="276" uniqueCount="121">
  <si>
    <t>0560-New</t>
  </si>
  <si>
    <t>TOTALS</t>
  </si>
  <si>
    <t>(Farmer)</t>
  </si>
  <si>
    <t>Business</t>
  </si>
  <si>
    <t>GRAND TOTALS</t>
  </si>
  <si>
    <t>Total Number of Unduplicated Respondents</t>
  </si>
  <si>
    <t>Reports Filed per Person</t>
  </si>
  <si>
    <t>Total Annual Responses</t>
  </si>
  <si>
    <t>(Col. 10)</t>
  </si>
  <si>
    <t>Total Annual Burden Hours</t>
  </si>
  <si>
    <t>(Col. 12)</t>
  </si>
  <si>
    <t>Average Burden per Collection</t>
  </si>
  <si>
    <t>Average Burden per Respondent</t>
  </si>
  <si>
    <t>Respondents cost per Hour</t>
  </si>
  <si>
    <t>Farmer</t>
  </si>
  <si>
    <t>Total Hrs.-Farmer</t>
  </si>
  <si>
    <t>Total Cost-Farmer</t>
  </si>
  <si>
    <t>Total Hrs.-Business</t>
  </si>
  <si>
    <t>Total Cost-Business</t>
  </si>
  <si>
    <t>Total Cost</t>
  </si>
  <si>
    <t>Annual cost to Fed. Gov't</t>
  </si>
  <si>
    <t>Average Salary (GS-9-12) OPM 2010 Table</t>
  </si>
  <si>
    <t>Page 1</t>
  </si>
  <si>
    <t>Page 2</t>
  </si>
  <si>
    <t>Page 3</t>
  </si>
  <si>
    <t>Page 4</t>
  </si>
  <si>
    <t>Total</t>
  </si>
  <si>
    <t>Burden Hrs</t>
  </si>
  <si>
    <t xml:space="preserve">Hours Reviweing &amp; Processing Collection </t>
  </si>
  <si>
    <t>Min</t>
  </si>
  <si>
    <t>Hrs.</t>
  </si>
  <si>
    <t>0560-NEW</t>
  </si>
  <si>
    <t>Letter of Interest</t>
  </si>
  <si>
    <t>Seller-Individual</t>
  </si>
  <si>
    <t>FSA-2680</t>
  </si>
  <si>
    <t>Seller-Husband/Wife</t>
  </si>
  <si>
    <t>Seller-Entity</t>
  </si>
  <si>
    <t>Prompt Payment</t>
  </si>
  <si>
    <t>(8 applications per year)</t>
  </si>
  <si>
    <t>New</t>
  </si>
  <si>
    <t>Standard Guarantee</t>
  </si>
  <si>
    <t>(2 Applications per year)</t>
  </si>
  <si>
    <t>Seller</t>
  </si>
  <si>
    <t xml:space="preserve">Seller </t>
  </si>
  <si>
    <t>Buyer</t>
  </si>
  <si>
    <t>Buyer-Individual</t>
  </si>
  <si>
    <t>Agent</t>
  </si>
  <si>
    <t>FSA-2681</t>
  </si>
  <si>
    <t>(Business)</t>
  </si>
  <si>
    <t>Standard Payment</t>
  </si>
  <si>
    <t>Buyer-H/W</t>
  </si>
  <si>
    <t>Seller-H/W, Entity</t>
  </si>
  <si>
    <t>Buyer-Entity</t>
  </si>
  <si>
    <t>Seller-H/W</t>
  </si>
  <si>
    <t>(2 applications per year)</t>
  </si>
  <si>
    <t>FSA-2682</t>
  </si>
  <si>
    <t>Buyer-Entity (3 Memebers)</t>
  </si>
  <si>
    <t>Buyer-Husband/Wife</t>
  </si>
  <si>
    <t>FSA-2241</t>
  </si>
  <si>
    <t>FSA-2684</t>
  </si>
  <si>
    <t>(OMB 0560-0155)</t>
  </si>
  <si>
    <t>Loan Servicing</t>
  </si>
  <si>
    <t>Land Contract Recapture Agreement</t>
  </si>
  <si>
    <t>(OMB 0560-NEW)</t>
  </si>
  <si>
    <t>NON-FORMS</t>
  </si>
  <si>
    <t>Loan Making</t>
  </si>
  <si>
    <t>Copy of Insurance-Seller</t>
  </si>
  <si>
    <t>Copy of Real Estate Taxes-Seller</t>
  </si>
  <si>
    <t>Copy of Real Estate Taxes-Agent</t>
  </si>
  <si>
    <t>Copy of Land Contract</t>
  </si>
  <si>
    <t>Additional Information</t>
  </si>
  <si>
    <t>Non-Form</t>
  </si>
  <si>
    <t>Loan Servicing (Prompt &amp; Standard)</t>
  </si>
  <si>
    <t>Annual Inspection Report-Agent</t>
  </si>
  <si>
    <t>Payment Reminder Notice-Agent</t>
  </si>
  <si>
    <t>Copy of Agent Bonding Documents-Agent</t>
  </si>
  <si>
    <t>Demand for Default Payment-Agent</t>
  </si>
  <si>
    <t>Demand for Agency Payment-Agent</t>
  </si>
  <si>
    <t>Inform Agency of Liquidation-Agent</t>
  </si>
  <si>
    <t>Liquidation Plan-Agent</t>
  </si>
  <si>
    <t>Loan Servicing (Standard)</t>
  </si>
  <si>
    <t>Report of Loss-Agent</t>
  </si>
  <si>
    <t>Travel time</t>
  </si>
  <si>
    <t xml:space="preserve">(10 buyers &amp; sellers=20) </t>
  </si>
  <si>
    <t>Bold-Denotes Unduplicated Responses</t>
  </si>
  <si>
    <t>Page 5</t>
  </si>
  <si>
    <t>Summary-Land Contract Guarantee Program</t>
  </si>
  <si>
    <t>Request for Land Contract Loan Making Assistance</t>
  </si>
  <si>
    <t xml:space="preserve">Copy of Insurance-Seller </t>
  </si>
  <si>
    <t>Loan Servicing-(Standard)</t>
  </si>
  <si>
    <t>Guarantee Loan Status Report</t>
  </si>
  <si>
    <t>763.7 (a)</t>
  </si>
  <si>
    <t>763.7 (b)(1)</t>
  </si>
  <si>
    <t>763.18 (a)(4)</t>
  </si>
  <si>
    <t>763.18 (b)(4)</t>
  </si>
  <si>
    <t>763.15 (a)</t>
  </si>
  <si>
    <t>763.7 (b)(13)</t>
  </si>
  <si>
    <t>763.7 (b)(3)(v)</t>
  </si>
  <si>
    <t>763.7 (b)(14)</t>
  </si>
  <si>
    <t>763.11 (c)(1)</t>
  </si>
  <si>
    <t>763.11 (c)(2)</t>
  </si>
  <si>
    <t>763.18 (a)(10)</t>
  </si>
  <si>
    <t>763.18 (b)(7)</t>
  </si>
  <si>
    <t>763.18(a)(5)</t>
  </si>
  <si>
    <t>763.20(a)(1)</t>
  </si>
  <si>
    <t>763.20(b)(1)</t>
  </si>
  <si>
    <t>763.17 (c)</t>
  </si>
  <si>
    <t>Land Contract Agreement for Prompt Payment Guarantee</t>
  </si>
  <si>
    <t>Land Contract Agreement for Standard Guarantee</t>
  </si>
  <si>
    <t>763.18 (b)(5)</t>
  </si>
  <si>
    <t>763.18(b)(8)</t>
  </si>
  <si>
    <t>763.20(a)(2)</t>
  </si>
  <si>
    <t>763.20(b)(2)(i)(D)</t>
  </si>
  <si>
    <t>763.20(b)(2)</t>
  </si>
  <si>
    <t>763.20(b)(2)(i)(A)</t>
  </si>
  <si>
    <t>763.20(b)(2)(i)(B)</t>
  </si>
  <si>
    <t>763.20(b)(2)(ii)(B)</t>
  </si>
  <si>
    <t>FSA-2683</t>
  </si>
  <si>
    <t>(Col. 10 / Col. 8)  (143/60)</t>
  </si>
  <si>
    <t>(Col. 12 / Col. 10 x 60)   (158/143x.60)</t>
  </si>
  <si>
    <t>(Col. 12 / Col. 8)  (158/60)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</si>
</sst>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&quot;$&quot;* #,##0_);_(&quot;$&quot;* \(#,##0\);_(&quot;$&quot;* &quot;-&quot;??_);_(@_)"/>
  </numFmts>
  <fonts count="22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vertical="top" wrapText="1"/>
    </xf>
    <xf numFmtId="0" fontId="4" fillId="0" borderId="1" xfId="0" applyFon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vertical="top"/>
    </xf>
    <xf numFmtId="49" fontId="2" fillId="0" borderId="1" xfId="0" applyNumberFormat="1" applyFont="1" applyBorder="1"/>
    <xf numFmtId="49" fontId="2" fillId="0" borderId="5" xfId="0" applyNumberFormat="1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7" xfId="0" applyFont="1" applyBorder="1"/>
    <xf numFmtId="0" fontId="9" fillId="0" borderId="0" xfId="0" applyFont="1"/>
    <xf numFmtId="0" fontId="9" fillId="0" borderId="15" xfId="0" applyFont="1" applyBorder="1"/>
    <xf numFmtId="49" fontId="2" fillId="0" borderId="13" xfId="0" applyNumberFormat="1" applyFont="1" applyBorder="1" applyAlignment="1">
      <alignment vertical="top" wrapText="1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2" fillId="0" borderId="14" xfId="0" applyFont="1" applyBorder="1"/>
    <xf numFmtId="0" fontId="2" fillId="0" borderId="13" xfId="0" applyFont="1" applyBorder="1"/>
    <xf numFmtId="0" fontId="0" fillId="0" borderId="4" xfId="0" applyBorder="1" applyAlignment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>
      <alignment wrapText="1"/>
    </xf>
    <xf numFmtId="0" fontId="9" fillId="0" borderId="0" xfId="0" applyFont="1" applyFill="1" applyBorder="1"/>
    <xf numFmtId="0" fontId="14" fillId="2" borderId="6" xfId="0" applyFont="1" applyFill="1" applyBorder="1"/>
    <xf numFmtId="49" fontId="12" fillId="3" borderId="0" xfId="0" applyNumberFormat="1" applyFont="1" applyFill="1"/>
    <xf numFmtId="0" fontId="2" fillId="3" borderId="0" xfId="0" applyFont="1" applyFill="1"/>
    <xf numFmtId="49" fontId="3" fillId="0" borderId="0" xfId="0" applyNumberFormat="1" applyFont="1"/>
    <xf numFmtId="2" fontId="12" fillId="3" borderId="0" xfId="0" applyNumberFormat="1" applyFont="1" applyFill="1" applyAlignment="1">
      <alignment horizontal="center"/>
    </xf>
    <xf numFmtId="49" fontId="12" fillId="0" borderId="0" xfId="0" applyNumberFormat="1" applyFont="1"/>
    <xf numFmtId="49" fontId="2" fillId="3" borderId="0" xfId="0" applyNumberFormat="1" applyFont="1" applyFill="1"/>
    <xf numFmtId="0" fontId="9" fillId="0" borderId="0" xfId="0" applyFont="1" applyAlignment="1">
      <alignment horizontal="center"/>
    </xf>
    <xf numFmtId="44" fontId="3" fillId="3" borderId="0" xfId="2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44" fontId="3" fillId="3" borderId="0" xfId="2" applyFont="1" applyFill="1" applyAlignment="1">
      <alignment horizontal="right"/>
    </xf>
    <xf numFmtId="0" fontId="3" fillId="0" borderId="0" xfId="0" applyFont="1"/>
    <xf numFmtId="44" fontId="3" fillId="3" borderId="0" xfId="2" applyFont="1" applyFill="1"/>
    <xf numFmtId="166" fontId="17" fillId="3" borderId="0" xfId="0" applyNumberFormat="1" applyFont="1" applyFill="1" applyAlignment="1">
      <alignment horizontal="right"/>
    </xf>
    <xf numFmtId="166" fontId="17" fillId="3" borderId="0" xfId="0" applyNumberFormat="1" applyFont="1" applyFill="1"/>
    <xf numFmtId="166" fontId="17" fillId="0" borderId="9" xfId="0" applyNumberFormat="1" applyFont="1" applyBorder="1"/>
    <xf numFmtId="1" fontId="12" fillId="3" borderId="0" xfId="1" applyNumberFormat="1" applyFont="1" applyFill="1" applyAlignment="1">
      <alignment horizontal="center"/>
    </xf>
    <xf numFmtId="1" fontId="2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5" fontId="3" fillId="3" borderId="0" xfId="1" applyNumberFormat="1" applyFont="1" applyFill="1"/>
    <xf numFmtId="0" fontId="11" fillId="3" borderId="0" xfId="0" applyFont="1" applyFill="1" applyAlignment="1">
      <alignment horizontal="center"/>
    </xf>
    <xf numFmtId="49" fontId="18" fillId="3" borderId="0" xfId="0" applyNumberFormat="1" applyFont="1" applyFill="1"/>
    <xf numFmtId="0" fontId="0" fillId="0" borderId="11" xfId="0" applyBorder="1" applyAlignment="1"/>
    <xf numFmtId="14" fontId="2" fillId="0" borderId="3" xfId="0" applyNumberFormat="1" applyFont="1" applyBorder="1" applyAlignment="1">
      <alignment horizontal="left" vertical="top"/>
    </xf>
    <xf numFmtId="14" fontId="2" fillId="0" borderId="11" xfId="0" applyNumberFormat="1" applyFont="1" applyBorder="1" applyAlignment="1">
      <alignment horizontal="left" vertical="top"/>
    </xf>
    <xf numFmtId="0" fontId="9" fillId="0" borderId="0" xfId="0" applyFont="1" applyBorder="1"/>
    <xf numFmtId="0" fontId="2" fillId="0" borderId="4" xfId="0" applyFont="1" applyBorder="1"/>
    <xf numFmtId="0" fontId="2" fillId="0" borderId="15" xfId="0" applyFont="1" applyBorder="1"/>
    <xf numFmtId="49" fontId="19" fillId="0" borderId="13" xfId="0" applyNumberFormat="1" applyFont="1" applyBorder="1" applyAlignment="1">
      <alignment horizontal="center" vertical="top"/>
    </xf>
    <xf numFmtId="49" fontId="2" fillId="0" borderId="13" xfId="0" applyNumberFormat="1" applyFont="1" applyBorder="1"/>
    <xf numFmtId="49" fontId="20" fillId="0" borderId="13" xfId="0" applyNumberFormat="1" applyFont="1" applyBorder="1"/>
    <xf numFmtId="49" fontId="2" fillId="0" borderId="13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19" fillId="0" borderId="13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49" fontId="15" fillId="0" borderId="14" xfId="0" applyNumberFormat="1" applyFont="1" applyBorder="1" applyAlignment="1">
      <alignment horizontal="center"/>
    </xf>
    <xf numFmtId="49" fontId="2" fillId="0" borderId="14" xfId="0" applyNumberFormat="1" applyFont="1" applyBorder="1"/>
    <xf numFmtId="49" fontId="2" fillId="0" borderId="12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49" fontId="2" fillId="0" borderId="15" xfId="0" applyNumberFormat="1" applyFont="1" applyBorder="1"/>
    <xf numFmtId="0" fontId="21" fillId="0" borderId="15" xfId="0" applyFont="1" applyBorder="1"/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49" fontId="20" fillId="0" borderId="13" xfId="0" applyNumberFormat="1" applyFont="1" applyBorder="1" applyAlignment="1">
      <alignment horizontal="left" vertical="top"/>
    </xf>
    <xf numFmtId="49" fontId="15" fillId="0" borderId="14" xfId="0" applyNumberFormat="1" applyFont="1" applyBorder="1"/>
    <xf numFmtId="49" fontId="2" fillId="0" borderId="15" xfId="0" applyNumberFormat="1" applyFont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49" fontId="15" fillId="0" borderId="5" xfId="0" applyNumberFormat="1" applyFont="1" applyBorder="1"/>
    <xf numFmtId="49" fontId="19" fillId="0" borderId="14" xfId="0" applyNumberFormat="1" applyFont="1" applyBorder="1" applyAlignment="1">
      <alignment horizontal="left" vertical="top"/>
    </xf>
    <xf numFmtId="49" fontId="2" fillId="0" borderId="14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left" vertical="top"/>
    </xf>
    <xf numFmtId="0" fontId="2" fillId="0" borderId="14" xfId="0" applyFont="1" applyBorder="1" applyAlignment="1">
      <alignment horizontal="center"/>
    </xf>
    <xf numFmtId="49" fontId="2" fillId="0" borderId="15" xfId="0" applyNumberFormat="1" applyFont="1" applyFill="1" applyBorder="1"/>
    <xf numFmtId="49" fontId="2" fillId="0" borderId="15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2" fillId="2" borderId="1" xfId="0" applyNumberFormat="1" applyFont="1" applyFill="1" applyBorder="1"/>
    <xf numFmtId="1" fontId="1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4" xfId="0" applyFont="1" applyBorder="1" applyAlignment="1">
      <alignment horizontal="center"/>
    </xf>
    <xf numFmtId="49" fontId="15" fillId="0" borderId="13" xfId="0" applyNumberFormat="1" applyFont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49" fontId="15" fillId="0" borderId="15" xfId="0" applyNumberFormat="1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49" fontId="21" fillId="0" borderId="14" xfId="0" applyNumberFormat="1" applyFont="1" applyBorder="1"/>
    <xf numFmtId="49" fontId="20" fillId="0" borderId="14" xfId="0" applyNumberFormat="1" applyFont="1" applyBorder="1" applyAlignment="1">
      <alignment horizontal="left" vertical="top"/>
    </xf>
    <xf numFmtId="1" fontId="12" fillId="0" borderId="12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1" fontId="2" fillId="2" borderId="7" xfId="0" applyNumberFormat="1" applyFont="1" applyFill="1" applyBorder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49" fontId="12" fillId="0" borderId="13" xfId="0" applyNumberFormat="1" applyFont="1" applyBorder="1"/>
    <xf numFmtId="0" fontId="12" fillId="0" borderId="14" xfId="0" applyFont="1" applyBorder="1" applyAlignment="1">
      <alignment horizontal="center"/>
    </xf>
    <xf numFmtId="49" fontId="21" fillId="0" borderId="15" xfId="0" applyNumberFormat="1" applyFont="1" applyFill="1" applyBorder="1"/>
    <xf numFmtId="49" fontId="15" fillId="0" borderId="15" xfId="0" applyNumberFormat="1" applyFont="1" applyBorder="1"/>
    <xf numFmtId="0" fontId="0" fillId="0" borderId="11" xfId="0" applyBorder="1" applyAlignment="1"/>
    <xf numFmtId="0" fontId="2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1" fontId="21" fillId="0" borderId="14" xfId="0" applyNumberFormat="1" applyFont="1" applyBorder="1" applyAlignment="1">
      <alignment horizontal="center"/>
    </xf>
    <xf numFmtId="0" fontId="21" fillId="0" borderId="14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7" xfId="0" applyFont="1" applyFill="1" applyBorder="1"/>
    <xf numFmtId="49" fontId="2" fillId="0" borderId="10" xfId="0" applyNumberFormat="1" applyFont="1" applyBorder="1"/>
    <xf numFmtId="49" fontId="2" fillId="0" borderId="12" xfId="0" applyNumberFormat="1" applyFont="1" applyBorder="1"/>
    <xf numFmtId="49" fontId="2" fillId="0" borderId="4" xfId="0" applyNumberFormat="1" applyFont="1" applyBorder="1"/>
    <xf numFmtId="49" fontId="10" fillId="0" borderId="13" xfId="0" applyNumberFormat="1" applyFont="1" applyBorder="1" applyAlignment="1">
      <alignment horizontal="left" vertical="top" wrapText="1"/>
    </xf>
    <xf numFmtId="164" fontId="2" fillId="0" borderId="14" xfId="0" applyNumberFormat="1" applyFont="1" applyBorder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49" fontId="21" fillId="0" borderId="15" xfId="0" applyNumberFormat="1" applyFont="1" applyBorder="1"/>
    <xf numFmtId="1" fontId="21" fillId="0" borderId="15" xfId="0" applyNumberFormat="1" applyFont="1" applyBorder="1" applyAlignment="1">
      <alignment horizontal="center"/>
    </xf>
    <xf numFmtId="0" fontId="21" fillId="0" borderId="15" xfId="0" applyNumberFormat="1" applyFont="1" applyBorder="1" applyAlignment="1">
      <alignment horizontal="center"/>
    </xf>
    <xf numFmtId="0" fontId="21" fillId="0" borderId="12" xfId="0" applyNumberFormat="1" applyFont="1" applyBorder="1" applyAlignment="1">
      <alignment horizontal="center"/>
    </xf>
    <xf numFmtId="0" fontId="21" fillId="0" borderId="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left" vertical="top"/>
    </xf>
    <xf numFmtId="164" fontId="2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4" xfId="0" applyNumberFormat="1" applyFont="1" applyBorder="1" applyAlignment="1" applyProtection="1">
      <alignment horizontal="center"/>
      <protection locked="0"/>
    </xf>
    <xf numFmtId="1" fontId="15" fillId="0" borderId="13" xfId="0" applyNumberFormat="1" applyFont="1" applyBorder="1" applyAlignment="1">
      <alignment horizontal="center"/>
    </xf>
    <xf numFmtId="0" fontId="15" fillId="0" borderId="13" xfId="0" applyNumberFormat="1" applyFont="1" applyBorder="1" applyAlignment="1">
      <alignment horizontal="center"/>
    </xf>
    <xf numFmtId="0" fontId="15" fillId="0" borderId="10" xfId="0" applyNumberFormat="1" applyFont="1" applyBorder="1" applyAlignment="1">
      <alignment horizontal="center"/>
    </xf>
    <xf numFmtId="0" fontId="15" fillId="0" borderId="15" xfId="0" applyNumberFormat="1" applyFont="1" applyBorder="1" applyAlignment="1">
      <alignment horizontal="center"/>
    </xf>
    <xf numFmtId="1" fontId="15" fillId="0" borderId="15" xfId="0" applyNumberFormat="1" applyFont="1" applyBorder="1" applyAlignment="1">
      <alignment horizontal="center"/>
    </xf>
    <xf numFmtId="2" fontId="15" fillId="0" borderId="15" xfId="0" applyNumberFormat="1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0" fontId="15" fillId="0" borderId="14" xfId="0" applyNumberFormat="1" applyFont="1" applyBorder="1" applyAlignment="1">
      <alignment horizontal="center"/>
    </xf>
    <xf numFmtId="0" fontId="15" fillId="0" borderId="12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164" fontId="15" fillId="0" borderId="12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1" fontId="15" fillId="0" borderId="10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15" fillId="0" borderId="13" xfId="0" applyFont="1" applyBorder="1"/>
    <xf numFmtId="0" fontId="15" fillId="0" borderId="15" xfId="0" applyFont="1" applyBorder="1"/>
    <xf numFmtId="1" fontId="15" fillId="0" borderId="2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0" fontId="15" fillId="0" borderId="14" xfId="0" applyFont="1" applyBorder="1"/>
    <xf numFmtId="2" fontId="15" fillId="0" borderId="12" xfId="0" applyNumberFormat="1" applyFont="1" applyBorder="1" applyAlignment="1">
      <alignment horizontal="center"/>
    </xf>
    <xf numFmtId="49" fontId="21" fillId="0" borderId="4" xfId="0" applyNumberFormat="1" applyFont="1" applyBorder="1"/>
    <xf numFmtId="0" fontId="20" fillId="0" borderId="13" xfId="0" applyNumberFormat="1" applyFont="1" applyBorder="1" applyAlignment="1">
      <alignment horizontal="center"/>
    </xf>
    <xf numFmtId="49" fontId="2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12" xfId="0" applyFont="1" applyBorder="1"/>
    <xf numFmtId="49" fontId="2" fillId="0" borderId="4" xfId="0" applyNumberFormat="1" applyFont="1" applyFill="1" applyBorder="1"/>
    <xf numFmtId="49" fontId="12" fillId="2" borderId="15" xfId="0" applyNumberFormat="1" applyFont="1" applyFill="1" applyBorder="1"/>
    <xf numFmtId="49" fontId="13" fillId="0" borderId="13" xfId="0" applyNumberFormat="1" applyFont="1" applyBorder="1"/>
    <xf numFmtId="49" fontId="20" fillId="0" borderId="2" xfId="0" applyNumberFormat="1" applyFont="1" applyBorder="1" applyAlignment="1">
      <alignment horizontal="left" vertical="top"/>
    </xf>
    <xf numFmtId="49" fontId="12" fillId="3" borderId="6" xfId="0" applyNumberFormat="1" applyFont="1" applyFill="1" applyBorder="1"/>
    <xf numFmtId="0" fontId="2" fillId="3" borderId="1" xfId="0" applyFont="1" applyFill="1" applyBorder="1" applyAlignment="1">
      <alignment horizontal="center"/>
    </xf>
    <xf numFmtId="1" fontId="12" fillId="3" borderId="1" xfId="0" applyNumberFormat="1" applyFont="1" applyFill="1" applyBorder="1" applyAlignment="1">
      <alignment horizontal="center"/>
    </xf>
    <xf numFmtId="49" fontId="20" fillId="0" borderId="13" xfId="0" applyNumberFormat="1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9" fontId="21" fillId="0" borderId="15" xfId="0" applyNumberFormat="1" applyFont="1" applyBorder="1" applyAlignment="1">
      <alignment horizontal="center"/>
    </xf>
    <xf numFmtId="165" fontId="3" fillId="3" borderId="0" xfId="1" applyNumberFormat="1" applyFont="1" applyFill="1" applyBorder="1"/>
    <xf numFmtId="49" fontId="20" fillId="0" borderId="15" xfId="0" applyNumberFormat="1" applyFont="1" applyBorder="1" applyAlignment="1">
      <alignment horizontal="left" vertical="top"/>
    </xf>
    <xf numFmtId="49" fontId="20" fillId="0" borderId="15" xfId="0" applyNumberFormat="1" applyFont="1" applyBorder="1" applyAlignment="1">
      <alignment horizontal="left"/>
    </xf>
    <xf numFmtId="49" fontId="19" fillId="0" borderId="1" xfId="0" applyNumberFormat="1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/>
    </xf>
    <xf numFmtId="1" fontId="20" fillId="0" borderId="13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15" fillId="0" borderId="2" xfId="0" applyNumberFormat="1" applyFont="1" applyBorder="1"/>
    <xf numFmtId="49" fontId="20" fillId="0" borderId="9" xfId="0" applyNumberFormat="1" applyFont="1" applyBorder="1"/>
    <xf numFmtId="49" fontId="2" fillId="0" borderId="11" xfId="0" applyNumberFormat="1" applyFont="1" applyBorder="1" applyAlignment="1">
      <alignment horizontal="center"/>
    </xf>
    <xf numFmtId="49" fontId="15" fillId="0" borderId="13" xfId="0" applyNumberFormat="1" applyFont="1" applyBorder="1"/>
    <xf numFmtId="49" fontId="2" fillId="0" borderId="14" xfId="0" applyNumberFormat="1" applyFont="1" applyBorder="1" applyAlignment="1">
      <alignment horizontal="center" wrapText="1"/>
    </xf>
    <xf numFmtId="49" fontId="15" fillId="2" borderId="1" xfId="0" applyNumberFormat="1" applyFont="1" applyFill="1" applyBorder="1"/>
    <xf numFmtId="0" fontId="20" fillId="0" borderId="14" xfId="0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0" fontId="21" fillId="0" borderId="2" xfId="0" applyFont="1" applyBorder="1"/>
    <xf numFmtId="49" fontId="13" fillId="2" borderId="6" xfId="0" applyNumberFormat="1" applyFont="1" applyFill="1" applyBorder="1"/>
    <xf numFmtId="49" fontId="15" fillId="2" borderId="8" xfId="0" applyNumberFormat="1" applyFont="1" applyFill="1" applyBorder="1"/>
    <xf numFmtId="1" fontId="13" fillId="2" borderId="1" xfId="0" applyNumberFormat="1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NumberFormat="1" applyFont="1" applyFill="1" applyBorder="1" applyAlignment="1">
      <alignment horizontal="center"/>
    </xf>
    <xf numFmtId="49" fontId="2" fillId="0" borderId="15" xfId="0" applyNumberFormat="1" applyFont="1" applyBorder="1" applyAlignment="1" applyProtection="1">
      <alignment horizontal="center"/>
      <protection locked="0"/>
    </xf>
    <xf numFmtId="2" fontId="15" fillId="0" borderId="4" xfId="0" applyNumberFormat="1" applyFont="1" applyBorder="1" applyAlignment="1">
      <alignment horizontal="center"/>
    </xf>
    <xf numFmtId="49" fontId="21" fillId="0" borderId="13" xfId="0" applyNumberFormat="1" applyFont="1" applyBorder="1"/>
    <xf numFmtId="2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5" fillId="0" borderId="5" xfId="0" applyNumberFormat="1" applyFont="1" applyBorder="1" applyAlignment="1">
      <alignment horizontal="center"/>
    </xf>
    <xf numFmtId="164" fontId="15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49" fontId="8" fillId="0" borderId="13" xfId="0" applyNumberFormat="1" applyFont="1" applyBorder="1" applyAlignment="1">
      <alignment horizontal="left" vertical="top"/>
    </xf>
    <xf numFmtId="0" fontId="9" fillId="0" borderId="13" xfId="0" applyFont="1" applyBorder="1" applyAlignment="1">
      <alignment horizontal="center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20" fillId="0" borderId="14" xfId="0" applyNumberFormat="1" applyFont="1" applyFill="1" applyBorder="1" applyAlignment="1">
      <alignment horizontal="left" vertical="top"/>
    </xf>
    <xf numFmtId="0" fontId="15" fillId="0" borderId="14" xfId="0" applyNumberFormat="1" applyFont="1" applyFill="1" applyBorder="1" applyAlignment="1">
      <alignment horizontal="center"/>
    </xf>
    <xf numFmtId="49" fontId="15" fillId="0" borderId="13" xfId="0" applyNumberFormat="1" applyFont="1" applyBorder="1" applyAlignment="1">
      <alignment horizontal="left" vertical="top"/>
    </xf>
    <xf numFmtId="165" fontId="1" fillId="3" borderId="0" xfId="1" applyNumberFormat="1" applyFont="1" applyFill="1" applyAlignment="1">
      <alignment horizontal="right"/>
    </xf>
    <xf numFmtId="49" fontId="15" fillId="0" borderId="2" xfId="0" applyNumberFormat="1" applyFont="1" applyBorder="1" applyAlignment="1">
      <alignment horizontal="center"/>
    </xf>
    <xf numFmtId="14" fontId="15" fillId="0" borderId="4" xfId="0" applyNumberFormat="1" applyFont="1" applyBorder="1" applyAlignment="1">
      <alignment horizontal="left" vertical="top"/>
    </xf>
    <xf numFmtId="1" fontId="13" fillId="3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2" fillId="0" borderId="2" xfId="0" applyFont="1" applyBorder="1" applyAlignment="1"/>
    <xf numFmtId="0" fontId="2" fillId="0" borderId="6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/>
    </xf>
    <xf numFmtId="0" fontId="2" fillId="0" borderId="8" xfId="0" applyNumberFormat="1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7" fillId="0" borderId="7" xfId="0" applyFont="1" applyBorder="1" applyAlignment="1"/>
    <xf numFmtId="0" fontId="7" fillId="0" borderId="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7" fillId="0" borderId="11" xfId="0" applyFont="1" applyBorder="1" applyAlignment="1"/>
    <xf numFmtId="0" fontId="7" fillId="0" borderId="4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85482</xdr:colOff>
      <xdr:row>3</xdr:row>
      <xdr:rowOff>123825</xdr:rowOff>
    </xdr:from>
    <xdr:to>
      <xdr:col>0</xdr:col>
      <xdr:colOff>2613270</xdr:colOff>
      <xdr:row>3</xdr:row>
      <xdr:rowOff>1037981</xdr:rowOff>
    </xdr:to>
    <xdr:sp macro="" textlink="">
      <xdr:nvSpPr>
        <xdr:cNvPr id="2" name="TextBox 1"/>
        <xdr:cNvSpPr txBox="1"/>
      </xdr:nvSpPr>
      <xdr:spPr>
        <a:xfrm>
          <a:off x="85482" y="1589210"/>
          <a:ext cx="2527788" cy="9141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  <a:p>
          <a:pPr algn="ctr"/>
          <a:endParaRPr lang="en-US" sz="800" b="1">
            <a:solidFill>
              <a:srgbClr val="FF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19051</xdr:colOff>
      <xdr:row>3</xdr:row>
      <xdr:rowOff>55808</xdr:rowOff>
    </xdr:from>
    <xdr:to>
      <xdr:col>2</xdr:col>
      <xdr:colOff>0</xdr:colOff>
      <xdr:row>3</xdr:row>
      <xdr:rowOff>665726</xdr:rowOff>
    </xdr:to>
    <xdr:sp macro="" textlink="">
      <xdr:nvSpPr>
        <xdr:cNvPr id="5" name="TextBox 4"/>
        <xdr:cNvSpPr txBox="1"/>
      </xdr:nvSpPr>
      <xdr:spPr>
        <a:xfrm>
          <a:off x="2897035" y="1469195"/>
          <a:ext cx="523771" cy="609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3</xdr:row>
      <xdr:rowOff>57553</xdr:rowOff>
    </xdr:from>
    <xdr:to>
      <xdr:col>2</xdr:col>
      <xdr:colOff>571499</xdr:colOff>
      <xdr:row>3</xdr:row>
      <xdr:rowOff>686210</xdr:rowOff>
    </xdr:to>
    <xdr:sp macro="" textlink="">
      <xdr:nvSpPr>
        <xdr:cNvPr id="6" name="TextBox 5"/>
        <xdr:cNvSpPr txBox="1"/>
      </xdr:nvSpPr>
      <xdr:spPr>
        <a:xfrm>
          <a:off x="3458906" y="1470940"/>
          <a:ext cx="533399" cy="6286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3</xdr:row>
      <xdr:rowOff>24425</xdr:rowOff>
    </xdr:from>
    <xdr:to>
      <xdr:col>3</xdr:col>
      <xdr:colOff>759240</xdr:colOff>
      <xdr:row>3</xdr:row>
      <xdr:rowOff>686211</xdr:rowOff>
    </xdr:to>
    <xdr:sp macro="" textlink="">
      <xdr:nvSpPr>
        <xdr:cNvPr id="7" name="TextBox 6"/>
        <xdr:cNvSpPr txBox="1"/>
      </xdr:nvSpPr>
      <xdr:spPr>
        <a:xfrm>
          <a:off x="4163125" y="1437812"/>
          <a:ext cx="621196" cy="6617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3</xdr:row>
      <xdr:rowOff>28141</xdr:rowOff>
    </xdr:from>
    <xdr:to>
      <xdr:col>4</xdr:col>
      <xdr:colOff>913457</xdr:colOff>
      <xdr:row>3</xdr:row>
      <xdr:rowOff>706695</xdr:rowOff>
    </xdr:to>
    <xdr:sp macro="" textlink="">
      <xdr:nvSpPr>
        <xdr:cNvPr id="8" name="TextBox 7"/>
        <xdr:cNvSpPr txBox="1"/>
      </xdr:nvSpPr>
      <xdr:spPr>
        <a:xfrm>
          <a:off x="4956857" y="1441528"/>
          <a:ext cx="831761" cy="67855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3</xdr:row>
      <xdr:rowOff>12212</xdr:rowOff>
    </xdr:from>
    <xdr:to>
      <xdr:col>5</xdr:col>
      <xdr:colOff>842596</xdr:colOff>
      <xdr:row>3</xdr:row>
      <xdr:rowOff>707940</xdr:rowOff>
    </xdr:to>
    <xdr:sp macro="" textlink="">
      <xdr:nvSpPr>
        <xdr:cNvPr id="10" name="TextBox 9"/>
        <xdr:cNvSpPr txBox="1"/>
      </xdr:nvSpPr>
      <xdr:spPr>
        <a:xfrm>
          <a:off x="5950421" y="1428090"/>
          <a:ext cx="787378" cy="6957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3</xdr:row>
      <xdr:rowOff>24425</xdr:rowOff>
    </xdr:from>
    <xdr:to>
      <xdr:col>6</xdr:col>
      <xdr:colOff>742951</xdr:colOff>
      <xdr:row>3</xdr:row>
      <xdr:rowOff>695068</xdr:rowOff>
    </xdr:to>
    <xdr:sp macro="" textlink="">
      <xdr:nvSpPr>
        <xdr:cNvPr id="11" name="TextBox 10"/>
        <xdr:cNvSpPr txBox="1"/>
      </xdr:nvSpPr>
      <xdr:spPr>
        <a:xfrm>
          <a:off x="6850020" y="1440303"/>
          <a:ext cx="676276" cy="670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3</xdr:row>
      <xdr:rowOff>19051</xdr:rowOff>
    </xdr:from>
    <xdr:to>
      <xdr:col>7</xdr:col>
      <xdr:colOff>809625</xdr:colOff>
      <xdr:row>3</xdr:row>
      <xdr:rowOff>695069</xdr:rowOff>
    </xdr:to>
    <xdr:sp macro="" textlink="">
      <xdr:nvSpPr>
        <xdr:cNvPr id="12" name="TextBox 11"/>
        <xdr:cNvSpPr txBox="1"/>
      </xdr:nvSpPr>
      <xdr:spPr>
        <a:xfrm>
          <a:off x="7680497" y="1434929"/>
          <a:ext cx="762000" cy="67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3</xdr:row>
      <xdr:rowOff>123825</xdr:rowOff>
    </xdr:from>
    <xdr:to>
      <xdr:col>8</xdr:col>
      <xdr:colOff>800101</xdr:colOff>
      <xdr:row>3</xdr:row>
      <xdr:rowOff>695068</xdr:rowOff>
    </xdr:to>
    <xdr:sp macro="" textlink="">
      <xdr:nvSpPr>
        <xdr:cNvPr id="13" name="TextBox 12"/>
        <xdr:cNvSpPr txBox="1"/>
      </xdr:nvSpPr>
      <xdr:spPr>
        <a:xfrm>
          <a:off x="8559115" y="1539703"/>
          <a:ext cx="762000" cy="5712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12700</xdr:colOff>
      <xdr:row>3</xdr:row>
      <xdr:rowOff>12700</xdr:rowOff>
    </xdr:from>
    <xdr:to>
      <xdr:col>10</xdr:col>
      <xdr:colOff>810913</xdr:colOff>
      <xdr:row>3</xdr:row>
      <xdr:rowOff>358468</xdr:rowOff>
    </xdr:to>
    <xdr:sp macro="" textlink="">
      <xdr:nvSpPr>
        <xdr:cNvPr id="14" name="TextBox 13"/>
        <xdr:cNvSpPr txBox="1"/>
      </xdr:nvSpPr>
      <xdr:spPr>
        <a:xfrm>
          <a:off x="9404555" y="1426087"/>
          <a:ext cx="1648293" cy="34576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3</xdr:row>
      <xdr:rowOff>510762</xdr:rowOff>
    </xdr:from>
    <xdr:to>
      <xdr:col>9</xdr:col>
      <xdr:colOff>745435</xdr:colOff>
      <xdr:row>3</xdr:row>
      <xdr:rowOff>716936</xdr:rowOff>
    </xdr:to>
    <xdr:sp macro="" textlink="">
      <xdr:nvSpPr>
        <xdr:cNvPr id="15" name="TextBox 14"/>
        <xdr:cNvSpPr txBox="1"/>
      </xdr:nvSpPr>
      <xdr:spPr>
        <a:xfrm>
          <a:off x="9460877" y="1924149"/>
          <a:ext cx="676413" cy="206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3</xdr:row>
      <xdr:rowOff>399437</xdr:rowOff>
    </xdr:from>
    <xdr:to>
      <xdr:col>10</xdr:col>
      <xdr:colOff>798871</xdr:colOff>
      <xdr:row>3</xdr:row>
      <xdr:rowOff>727179</xdr:rowOff>
    </xdr:to>
    <xdr:sp macro="" textlink="">
      <xdr:nvSpPr>
        <xdr:cNvPr id="16" name="TextBox 15"/>
        <xdr:cNvSpPr txBox="1"/>
      </xdr:nvSpPr>
      <xdr:spPr>
        <a:xfrm>
          <a:off x="10324761" y="1812824"/>
          <a:ext cx="716045" cy="327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2</xdr:row>
      <xdr:rowOff>17536</xdr:rowOff>
    </xdr:from>
    <xdr:to>
      <xdr:col>10</xdr:col>
      <xdr:colOff>621197</xdr:colOff>
      <xdr:row>2</xdr:row>
      <xdr:rowOff>256489</xdr:rowOff>
    </xdr:to>
    <xdr:sp macro="" textlink="">
      <xdr:nvSpPr>
        <xdr:cNvPr id="17" name="TextBox 16"/>
        <xdr:cNvSpPr txBox="1"/>
      </xdr:nvSpPr>
      <xdr:spPr>
        <a:xfrm>
          <a:off x="5950422" y="1124495"/>
          <a:ext cx="4929457" cy="238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4</xdr:col>
      <xdr:colOff>942975</xdr:colOff>
      <xdr:row>1</xdr:row>
      <xdr:rowOff>390525</xdr:rowOff>
    </xdr:to>
    <xdr:sp macro="" textlink="">
      <xdr:nvSpPr>
        <xdr:cNvPr id="18" name="TextBox 17"/>
        <xdr:cNvSpPr txBox="1"/>
      </xdr:nvSpPr>
      <xdr:spPr>
        <a:xfrm>
          <a:off x="142875" y="95250"/>
          <a:ext cx="5657850" cy="946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48847</xdr:colOff>
      <xdr:row>0</xdr:row>
      <xdr:rowOff>85481</xdr:rowOff>
    </xdr:from>
    <xdr:to>
      <xdr:col>9</xdr:col>
      <xdr:colOff>307730</xdr:colOff>
      <xdr:row>0</xdr:row>
      <xdr:rowOff>381001</xdr:rowOff>
    </xdr:to>
    <xdr:sp macro="" textlink="">
      <xdr:nvSpPr>
        <xdr:cNvPr id="20" name="TextBox 19"/>
        <xdr:cNvSpPr txBox="1"/>
      </xdr:nvSpPr>
      <xdr:spPr>
        <a:xfrm>
          <a:off x="7668847" y="85481"/>
          <a:ext cx="2017345" cy="295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62262</xdr:colOff>
      <xdr:row>0</xdr:row>
      <xdr:rowOff>89093</xdr:rowOff>
    </xdr:from>
    <xdr:to>
      <xdr:col>6</xdr:col>
      <xdr:colOff>514089</xdr:colOff>
      <xdr:row>0</xdr:row>
      <xdr:rowOff>431016</xdr:rowOff>
    </xdr:to>
    <xdr:sp macro="" textlink="">
      <xdr:nvSpPr>
        <xdr:cNvPr id="21" name="TextBox 20"/>
        <xdr:cNvSpPr txBox="1"/>
      </xdr:nvSpPr>
      <xdr:spPr>
        <a:xfrm>
          <a:off x="5951663" y="89093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98896</xdr:colOff>
      <xdr:row>1</xdr:row>
      <xdr:rowOff>47037</xdr:rowOff>
    </xdr:from>
    <xdr:to>
      <xdr:col>9</xdr:col>
      <xdr:colOff>587963</xdr:colOff>
      <xdr:row>1</xdr:row>
      <xdr:rowOff>423333</xdr:rowOff>
    </xdr:to>
    <xdr:sp macro="" textlink="">
      <xdr:nvSpPr>
        <xdr:cNvPr id="22" name="TextBox 21"/>
        <xdr:cNvSpPr txBox="1"/>
      </xdr:nvSpPr>
      <xdr:spPr>
        <a:xfrm>
          <a:off x="7718896" y="705556"/>
          <a:ext cx="2252956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Land Contract </a:t>
          </a:r>
          <a:r>
            <a:rPr lang="en-US" sz="10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Guarantee</a:t>
          </a:r>
          <a:r>
            <a:rPr lang="en-US" sz="900" b="1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Program</a:t>
          </a:r>
        </a:p>
      </xdr:txBody>
    </xdr:sp>
    <xdr:clientData/>
  </xdr:twoCellAnchor>
  <xdr:twoCellAnchor>
    <xdr:from>
      <xdr:col>0</xdr:col>
      <xdr:colOff>85482</xdr:colOff>
      <xdr:row>48</xdr:row>
      <xdr:rowOff>123826</xdr:rowOff>
    </xdr:from>
    <xdr:to>
      <xdr:col>0</xdr:col>
      <xdr:colOff>2613270</xdr:colOff>
      <xdr:row>48</xdr:row>
      <xdr:rowOff>656454</xdr:rowOff>
    </xdr:to>
    <xdr:sp macro="" textlink="">
      <xdr:nvSpPr>
        <xdr:cNvPr id="40" name="TextBox 39"/>
        <xdr:cNvSpPr txBox="1"/>
      </xdr:nvSpPr>
      <xdr:spPr>
        <a:xfrm>
          <a:off x="85482" y="11386495"/>
          <a:ext cx="2527788" cy="5326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48</xdr:row>
      <xdr:rowOff>55808</xdr:rowOff>
    </xdr:from>
    <xdr:to>
      <xdr:col>2</xdr:col>
      <xdr:colOff>0</xdr:colOff>
      <xdr:row>48</xdr:row>
      <xdr:rowOff>695067</xdr:rowOff>
    </xdr:to>
    <xdr:sp macro="" textlink="">
      <xdr:nvSpPr>
        <xdr:cNvPr id="41" name="TextBox 40"/>
        <xdr:cNvSpPr txBox="1"/>
      </xdr:nvSpPr>
      <xdr:spPr>
        <a:xfrm>
          <a:off x="2889423" y="11318477"/>
          <a:ext cx="521557" cy="6392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48</xdr:row>
      <xdr:rowOff>57554</xdr:rowOff>
    </xdr:from>
    <xdr:to>
      <xdr:col>2</xdr:col>
      <xdr:colOff>571499</xdr:colOff>
      <xdr:row>48</xdr:row>
      <xdr:rowOff>707940</xdr:rowOff>
    </xdr:to>
    <xdr:sp macro="" textlink="">
      <xdr:nvSpPr>
        <xdr:cNvPr id="42" name="TextBox 41"/>
        <xdr:cNvSpPr txBox="1"/>
      </xdr:nvSpPr>
      <xdr:spPr>
        <a:xfrm>
          <a:off x="3449080" y="11320223"/>
          <a:ext cx="533399" cy="6503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48</xdr:row>
      <xdr:rowOff>24424</xdr:rowOff>
    </xdr:from>
    <xdr:to>
      <xdr:col>3</xdr:col>
      <xdr:colOff>759240</xdr:colOff>
      <xdr:row>48</xdr:row>
      <xdr:rowOff>720811</xdr:rowOff>
    </xdr:to>
    <xdr:sp macro="" textlink="">
      <xdr:nvSpPr>
        <xdr:cNvPr id="43" name="TextBox 42"/>
        <xdr:cNvSpPr txBox="1"/>
      </xdr:nvSpPr>
      <xdr:spPr>
        <a:xfrm>
          <a:off x="4153990" y="11287093"/>
          <a:ext cx="621196" cy="6963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48</xdr:row>
      <xdr:rowOff>28140</xdr:rowOff>
    </xdr:from>
    <xdr:to>
      <xdr:col>4</xdr:col>
      <xdr:colOff>913457</xdr:colOff>
      <xdr:row>48</xdr:row>
      <xdr:rowOff>720811</xdr:rowOff>
    </xdr:to>
    <xdr:sp macro="" textlink="">
      <xdr:nvSpPr>
        <xdr:cNvPr id="44" name="TextBox 43"/>
        <xdr:cNvSpPr txBox="1"/>
      </xdr:nvSpPr>
      <xdr:spPr>
        <a:xfrm>
          <a:off x="4947169" y="11290809"/>
          <a:ext cx="831761" cy="6926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48</xdr:row>
      <xdr:rowOff>12212</xdr:rowOff>
    </xdr:from>
    <xdr:to>
      <xdr:col>5</xdr:col>
      <xdr:colOff>842596</xdr:colOff>
      <xdr:row>48</xdr:row>
      <xdr:rowOff>682196</xdr:rowOff>
    </xdr:to>
    <xdr:sp macro="" textlink="">
      <xdr:nvSpPr>
        <xdr:cNvPr id="45" name="TextBox 44"/>
        <xdr:cNvSpPr txBox="1"/>
      </xdr:nvSpPr>
      <xdr:spPr>
        <a:xfrm>
          <a:off x="5950421" y="11274881"/>
          <a:ext cx="787378" cy="6699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48</xdr:row>
      <xdr:rowOff>24425</xdr:rowOff>
    </xdr:from>
    <xdr:to>
      <xdr:col>6</xdr:col>
      <xdr:colOff>742951</xdr:colOff>
      <xdr:row>48</xdr:row>
      <xdr:rowOff>733682</xdr:rowOff>
    </xdr:to>
    <xdr:sp macro="" textlink="">
      <xdr:nvSpPr>
        <xdr:cNvPr id="46" name="TextBox 45"/>
        <xdr:cNvSpPr txBox="1"/>
      </xdr:nvSpPr>
      <xdr:spPr>
        <a:xfrm>
          <a:off x="6850020" y="11287094"/>
          <a:ext cx="676276" cy="709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48</xdr:row>
      <xdr:rowOff>19050</xdr:rowOff>
    </xdr:from>
    <xdr:to>
      <xdr:col>7</xdr:col>
      <xdr:colOff>809625</xdr:colOff>
      <xdr:row>48</xdr:row>
      <xdr:rowOff>707939</xdr:rowOff>
    </xdr:to>
    <xdr:sp macro="" textlink="">
      <xdr:nvSpPr>
        <xdr:cNvPr id="47" name="TextBox 46"/>
        <xdr:cNvSpPr txBox="1"/>
      </xdr:nvSpPr>
      <xdr:spPr>
        <a:xfrm>
          <a:off x="7680497" y="11281719"/>
          <a:ext cx="762000" cy="6888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38101</xdr:colOff>
      <xdr:row>48</xdr:row>
      <xdr:rowOff>123825</xdr:rowOff>
    </xdr:from>
    <xdr:to>
      <xdr:col>8</xdr:col>
      <xdr:colOff>800101</xdr:colOff>
      <xdr:row>48</xdr:row>
      <xdr:rowOff>733682</xdr:rowOff>
    </xdr:to>
    <xdr:sp macro="" textlink="">
      <xdr:nvSpPr>
        <xdr:cNvPr id="48" name="TextBox 47"/>
        <xdr:cNvSpPr txBox="1"/>
      </xdr:nvSpPr>
      <xdr:spPr>
        <a:xfrm>
          <a:off x="8559115" y="11386494"/>
          <a:ext cx="762000" cy="6098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48</xdr:row>
      <xdr:rowOff>12700</xdr:rowOff>
    </xdr:from>
    <xdr:to>
      <xdr:col>11</xdr:col>
      <xdr:colOff>410</xdr:colOff>
      <xdr:row>48</xdr:row>
      <xdr:rowOff>355753</xdr:rowOff>
    </xdr:to>
    <xdr:sp macro="" textlink="">
      <xdr:nvSpPr>
        <xdr:cNvPr id="49" name="TextBox 48"/>
        <xdr:cNvSpPr txBox="1"/>
      </xdr:nvSpPr>
      <xdr:spPr>
        <a:xfrm>
          <a:off x="9411464" y="11052519"/>
          <a:ext cx="1651717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48</xdr:row>
      <xdr:rowOff>510762</xdr:rowOff>
    </xdr:from>
    <xdr:to>
      <xdr:col>9</xdr:col>
      <xdr:colOff>745435</xdr:colOff>
      <xdr:row>48</xdr:row>
      <xdr:rowOff>733682</xdr:rowOff>
    </xdr:to>
    <xdr:sp macro="" textlink="">
      <xdr:nvSpPr>
        <xdr:cNvPr id="50" name="TextBox 49"/>
        <xdr:cNvSpPr txBox="1"/>
      </xdr:nvSpPr>
      <xdr:spPr>
        <a:xfrm>
          <a:off x="9478177" y="11773431"/>
          <a:ext cx="676413" cy="2229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25744</xdr:colOff>
      <xdr:row>48</xdr:row>
      <xdr:rowOff>367229</xdr:rowOff>
    </xdr:from>
    <xdr:to>
      <xdr:col>10</xdr:col>
      <xdr:colOff>746554</xdr:colOff>
      <xdr:row>48</xdr:row>
      <xdr:rowOff>722982</xdr:rowOff>
    </xdr:to>
    <xdr:sp macro="" textlink="">
      <xdr:nvSpPr>
        <xdr:cNvPr id="51" name="TextBox 50"/>
        <xdr:cNvSpPr txBox="1"/>
      </xdr:nvSpPr>
      <xdr:spPr>
        <a:xfrm>
          <a:off x="10273726" y="11407048"/>
          <a:ext cx="720810" cy="3557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47</xdr:row>
      <xdr:rowOff>26832</xdr:rowOff>
    </xdr:from>
    <xdr:to>
      <xdr:col>10</xdr:col>
      <xdr:colOff>621197</xdr:colOff>
      <xdr:row>47</xdr:row>
      <xdr:rowOff>268310</xdr:rowOff>
    </xdr:to>
    <xdr:sp macro="" textlink="">
      <xdr:nvSpPr>
        <xdr:cNvPr id="52" name="TextBox 51"/>
        <xdr:cNvSpPr txBox="1"/>
      </xdr:nvSpPr>
      <xdr:spPr>
        <a:xfrm>
          <a:off x="5944620" y="10745811"/>
          <a:ext cx="4912598" cy="241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45</xdr:row>
      <xdr:rowOff>107324</xdr:rowOff>
    </xdr:from>
    <xdr:to>
      <xdr:col>4</xdr:col>
      <xdr:colOff>942975</xdr:colOff>
      <xdr:row>46</xdr:row>
      <xdr:rowOff>390525</xdr:rowOff>
    </xdr:to>
    <xdr:sp macro="" textlink="">
      <xdr:nvSpPr>
        <xdr:cNvPr id="53" name="TextBox 52"/>
        <xdr:cNvSpPr txBox="1"/>
      </xdr:nvSpPr>
      <xdr:spPr>
        <a:xfrm>
          <a:off x="142875" y="9444507"/>
          <a:ext cx="5656508" cy="8868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45</xdr:row>
      <xdr:rowOff>85480</xdr:rowOff>
    </xdr:from>
    <xdr:to>
      <xdr:col>9</xdr:col>
      <xdr:colOff>234462</xdr:colOff>
      <xdr:row>45</xdr:row>
      <xdr:rowOff>439615</xdr:rowOff>
    </xdr:to>
    <xdr:sp macro="" textlink="">
      <xdr:nvSpPr>
        <xdr:cNvPr id="54" name="TextBox 53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45</xdr:row>
      <xdr:rowOff>62262</xdr:rowOff>
    </xdr:from>
    <xdr:to>
      <xdr:col>6</xdr:col>
      <xdr:colOff>540919</xdr:colOff>
      <xdr:row>45</xdr:row>
      <xdr:rowOff>404185</xdr:rowOff>
    </xdr:to>
    <xdr:sp macro="" textlink="">
      <xdr:nvSpPr>
        <xdr:cNvPr id="55" name="TextBox 54"/>
        <xdr:cNvSpPr txBox="1"/>
      </xdr:nvSpPr>
      <xdr:spPr>
        <a:xfrm>
          <a:off x="5978493" y="9399445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85480</xdr:colOff>
      <xdr:row>46</xdr:row>
      <xdr:rowOff>35278</xdr:rowOff>
    </xdr:from>
    <xdr:to>
      <xdr:col>9</xdr:col>
      <xdr:colOff>701842</xdr:colOff>
      <xdr:row>46</xdr:row>
      <xdr:rowOff>411574</xdr:rowOff>
    </xdr:to>
    <xdr:sp macro="" textlink="">
      <xdr:nvSpPr>
        <xdr:cNvPr id="56" name="TextBox 55"/>
        <xdr:cNvSpPr txBox="1"/>
      </xdr:nvSpPr>
      <xdr:spPr>
        <a:xfrm>
          <a:off x="7730546" y="10011462"/>
          <a:ext cx="2396033" cy="376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Land Contract Guarantee Program</a:t>
          </a:r>
          <a:endParaRPr lang="en-US">
            <a:latin typeface="Times New Roman" pitchFamily="18" charset="0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45</xdr:row>
      <xdr:rowOff>146539</xdr:rowOff>
    </xdr:from>
    <xdr:to>
      <xdr:col>10</xdr:col>
      <xdr:colOff>747346</xdr:colOff>
      <xdr:row>45</xdr:row>
      <xdr:rowOff>468923</xdr:rowOff>
    </xdr:to>
    <xdr:sp macro="" textlink="">
      <xdr:nvSpPr>
        <xdr:cNvPr id="57" name="TextBox 56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2</a:t>
          </a:r>
        </a:p>
      </xdr:txBody>
    </xdr:sp>
    <xdr:clientData/>
  </xdr:twoCellAnchor>
  <xdr:twoCellAnchor>
    <xdr:from>
      <xdr:col>10</xdr:col>
      <xdr:colOff>87923</xdr:colOff>
      <xdr:row>0</xdr:row>
      <xdr:rowOff>43962</xdr:rowOff>
    </xdr:from>
    <xdr:to>
      <xdr:col>10</xdr:col>
      <xdr:colOff>762000</xdr:colOff>
      <xdr:row>0</xdr:row>
      <xdr:rowOff>351693</xdr:rowOff>
    </xdr:to>
    <xdr:sp macro="" textlink="">
      <xdr:nvSpPr>
        <xdr:cNvPr id="58" name="TextBox 57"/>
        <xdr:cNvSpPr txBox="1"/>
      </xdr:nvSpPr>
      <xdr:spPr>
        <a:xfrm>
          <a:off x="10316308" y="43962"/>
          <a:ext cx="674077" cy="30773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</a:t>
          </a:r>
          <a:r>
            <a:rPr lang="en-US" sz="1050">
              <a:latin typeface="Times New Roman" pitchFamily="18" charset="0"/>
              <a:cs typeface="Times New Roman" pitchFamily="18" charset="0"/>
            </a:rPr>
            <a:t> 1</a:t>
          </a:r>
        </a:p>
      </xdr:txBody>
    </xdr:sp>
    <xdr:clientData/>
  </xdr:twoCellAnchor>
  <xdr:twoCellAnchor>
    <xdr:from>
      <xdr:col>0</xdr:col>
      <xdr:colOff>85482</xdr:colOff>
      <xdr:row>95</xdr:row>
      <xdr:rowOff>123825</xdr:rowOff>
    </xdr:from>
    <xdr:to>
      <xdr:col>0</xdr:col>
      <xdr:colOff>2613270</xdr:colOff>
      <xdr:row>95</xdr:row>
      <xdr:rowOff>1037981</xdr:rowOff>
    </xdr:to>
    <xdr:sp macro="" textlink="">
      <xdr:nvSpPr>
        <xdr:cNvPr id="59" name="TextBox 58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95</xdr:row>
      <xdr:rowOff>55808</xdr:rowOff>
    </xdr:from>
    <xdr:to>
      <xdr:col>2</xdr:col>
      <xdr:colOff>0</xdr:colOff>
      <xdr:row>95</xdr:row>
      <xdr:rowOff>677078</xdr:rowOff>
    </xdr:to>
    <xdr:sp macro="" textlink="">
      <xdr:nvSpPr>
        <xdr:cNvPr id="60" name="TextBox 59"/>
        <xdr:cNvSpPr txBox="1"/>
      </xdr:nvSpPr>
      <xdr:spPr>
        <a:xfrm>
          <a:off x="2899503" y="20884573"/>
          <a:ext cx="520316" cy="621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95</xdr:row>
      <xdr:rowOff>57553</xdr:rowOff>
    </xdr:from>
    <xdr:to>
      <xdr:col>2</xdr:col>
      <xdr:colOff>571499</xdr:colOff>
      <xdr:row>95</xdr:row>
      <xdr:rowOff>952500</xdr:rowOff>
    </xdr:to>
    <xdr:sp macro="" textlink="">
      <xdr:nvSpPr>
        <xdr:cNvPr id="61" name="TextBox 60"/>
        <xdr:cNvSpPr txBox="1"/>
      </xdr:nvSpPr>
      <xdr:spPr>
        <a:xfrm>
          <a:off x="3452446" y="11223784"/>
          <a:ext cx="533399" cy="704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95</xdr:row>
      <xdr:rowOff>24424</xdr:rowOff>
    </xdr:from>
    <xdr:to>
      <xdr:col>3</xdr:col>
      <xdr:colOff>759240</xdr:colOff>
      <xdr:row>95</xdr:row>
      <xdr:rowOff>940290</xdr:rowOff>
    </xdr:to>
    <xdr:sp macro="" textlink="">
      <xdr:nvSpPr>
        <xdr:cNvPr id="62" name="TextBox 61"/>
        <xdr:cNvSpPr txBox="1"/>
      </xdr:nvSpPr>
      <xdr:spPr>
        <a:xfrm>
          <a:off x="4153198" y="11190655"/>
          <a:ext cx="621196" cy="734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95</xdr:row>
      <xdr:rowOff>28140</xdr:rowOff>
    </xdr:from>
    <xdr:to>
      <xdr:col>4</xdr:col>
      <xdr:colOff>913457</xdr:colOff>
      <xdr:row>95</xdr:row>
      <xdr:rowOff>891443</xdr:rowOff>
    </xdr:to>
    <xdr:sp macro="" textlink="">
      <xdr:nvSpPr>
        <xdr:cNvPr id="63" name="TextBox 62"/>
        <xdr:cNvSpPr txBox="1"/>
      </xdr:nvSpPr>
      <xdr:spPr>
        <a:xfrm>
          <a:off x="4946773" y="11194371"/>
          <a:ext cx="831761" cy="7299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95</xdr:row>
      <xdr:rowOff>12212</xdr:rowOff>
    </xdr:from>
    <xdr:to>
      <xdr:col>5</xdr:col>
      <xdr:colOff>842596</xdr:colOff>
      <xdr:row>95</xdr:row>
      <xdr:rowOff>669325</xdr:rowOff>
    </xdr:to>
    <xdr:sp macro="" textlink="">
      <xdr:nvSpPr>
        <xdr:cNvPr id="64" name="TextBox 63"/>
        <xdr:cNvSpPr txBox="1"/>
      </xdr:nvSpPr>
      <xdr:spPr>
        <a:xfrm>
          <a:off x="5950421" y="21198901"/>
          <a:ext cx="787378" cy="65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95</xdr:row>
      <xdr:rowOff>24426</xdr:rowOff>
    </xdr:from>
    <xdr:to>
      <xdr:col>6</xdr:col>
      <xdr:colOff>742951</xdr:colOff>
      <xdr:row>95</xdr:row>
      <xdr:rowOff>707940</xdr:rowOff>
    </xdr:to>
    <xdr:sp macro="" textlink="">
      <xdr:nvSpPr>
        <xdr:cNvPr id="65" name="TextBox 64"/>
        <xdr:cNvSpPr txBox="1"/>
      </xdr:nvSpPr>
      <xdr:spPr>
        <a:xfrm>
          <a:off x="6850020" y="21211115"/>
          <a:ext cx="676276" cy="6835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95</xdr:row>
      <xdr:rowOff>19050</xdr:rowOff>
    </xdr:from>
    <xdr:to>
      <xdr:col>7</xdr:col>
      <xdr:colOff>809625</xdr:colOff>
      <xdr:row>95</xdr:row>
      <xdr:rowOff>720811</xdr:rowOff>
    </xdr:to>
    <xdr:sp macro="" textlink="">
      <xdr:nvSpPr>
        <xdr:cNvPr id="66" name="TextBox 65"/>
        <xdr:cNvSpPr txBox="1"/>
      </xdr:nvSpPr>
      <xdr:spPr>
        <a:xfrm>
          <a:off x="7680497" y="21205739"/>
          <a:ext cx="762000" cy="701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76716</xdr:colOff>
      <xdr:row>95</xdr:row>
      <xdr:rowOff>72339</xdr:rowOff>
    </xdr:from>
    <xdr:to>
      <xdr:col>8</xdr:col>
      <xdr:colOff>838716</xdr:colOff>
      <xdr:row>95</xdr:row>
      <xdr:rowOff>710269</xdr:rowOff>
    </xdr:to>
    <xdr:sp macro="" textlink="">
      <xdr:nvSpPr>
        <xdr:cNvPr id="67" name="TextBox 66"/>
        <xdr:cNvSpPr txBox="1"/>
      </xdr:nvSpPr>
      <xdr:spPr>
        <a:xfrm>
          <a:off x="8597730" y="21259028"/>
          <a:ext cx="762000" cy="637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95</xdr:row>
      <xdr:rowOff>12700</xdr:rowOff>
    </xdr:from>
    <xdr:to>
      <xdr:col>11</xdr:col>
      <xdr:colOff>3555</xdr:colOff>
      <xdr:row>95</xdr:row>
      <xdr:rowOff>355753</xdr:rowOff>
    </xdr:to>
    <xdr:sp macro="" textlink="">
      <xdr:nvSpPr>
        <xdr:cNvPr id="68" name="TextBox 67"/>
        <xdr:cNvSpPr txBox="1"/>
      </xdr:nvSpPr>
      <xdr:spPr>
        <a:xfrm>
          <a:off x="9411464" y="20841465"/>
          <a:ext cx="1654862" cy="34305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95</xdr:row>
      <xdr:rowOff>390181</xdr:rowOff>
    </xdr:from>
    <xdr:to>
      <xdr:col>9</xdr:col>
      <xdr:colOff>745435</xdr:colOff>
      <xdr:row>95</xdr:row>
      <xdr:rowOff>665602</xdr:rowOff>
    </xdr:to>
    <xdr:sp macro="" textlink="">
      <xdr:nvSpPr>
        <xdr:cNvPr id="69" name="TextBox 68"/>
        <xdr:cNvSpPr txBox="1"/>
      </xdr:nvSpPr>
      <xdr:spPr>
        <a:xfrm>
          <a:off x="9467787" y="21218946"/>
          <a:ext cx="676413" cy="275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95</xdr:row>
      <xdr:rowOff>378705</xdr:rowOff>
    </xdr:from>
    <xdr:to>
      <xdr:col>10</xdr:col>
      <xdr:colOff>768885</xdr:colOff>
      <xdr:row>96</xdr:row>
      <xdr:rowOff>0</xdr:rowOff>
    </xdr:to>
    <xdr:sp macro="" textlink="">
      <xdr:nvSpPr>
        <xdr:cNvPr id="70" name="TextBox 69"/>
        <xdr:cNvSpPr txBox="1"/>
      </xdr:nvSpPr>
      <xdr:spPr>
        <a:xfrm>
          <a:off x="10330808" y="21207470"/>
          <a:ext cx="686059" cy="3787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94</xdr:row>
      <xdr:rowOff>69023</xdr:rowOff>
    </xdr:from>
    <xdr:to>
      <xdr:col>10</xdr:col>
      <xdr:colOff>621197</xdr:colOff>
      <xdr:row>94</xdr:row>
      <xdr:rowOff>290397</xdr:rowOff>
    </xdr:to>
    <xdr:sp macro="" textlink="">
      <xdr:nvSpPr>
        <xdr:cNvPr id="71" name="TextBox 70"/>
        <xdr:cNvSpPr txBox="1"/>
      </xdr:nvSpPr>
      <xdr:spPr>
        <a:xfrm>
          <a:off x="5967689" y="21024023"/>
          <a:ext cx="4910307" cy="221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92</xdr:row>
      <xdr:rowOff>95250</xdr:rowOff>
    </xdr:from>
    <xdr:to>
      <xdr:col>4</xdr:col>
      <xdr:colOff>942975</xdr:colOff>
      <xdr:row>93</xdr:row>
      <xdr:rowOff>390525</xdr:rowOff>
    </xdr:to>
    <xdr:sp macro="" textlink="">
      <xdr:nvSpPr>
        <xdr:cNvPr id="72" name="TextBox 71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92</xdr:row>
      <xdr:rowOff>85480</xdr:rowOff>
    </xdr:from>
    <xdr:to>
      <xdr:col>9</xdr:col>
      <xdr:colOff>234462</xdr:colOff>
      <xdr:row>92</xdr:row>
      <xdr:rowOff>439615</xdr:rowOff>
    </xdr:to>
    <xdr:sp macro="" textlink="">
      <xdr:nvSpPr>
        <xdr:cNvPr id="73" name="TextBox 72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48846</xdr:colOff>
      <xdr:row>92</xdr:row>
      <xdr:rowOff>102508</xdr:rowOff>
    </xdr:from>
    <xdr:to>
      <xdr:col>6</xdr:col>
      <xdr:colOff>500673</xdr:colOff>
      <xdr:row>92</xdr:row>
      <xdr:rowOff>444431</xdr:rowOff>
    </xdr:to>
    <xdr:sp macro="" textlink="">
      <xdr:nvSpPr>
        <xdr:cNvPr id="74" name="TextBox 73"/>
        <xdr:cNvSpPr txBox="1"/>
      </xdr:nvSpPr>
      <xdr:spPr>
        <a:xfrm>
          <a:off x="5938247" y="29308036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97240</xdr:colOff>
      <xdr:row>93</xdr:row>
      <xdr:rowOff>23519</xdr:rowOff>
    </xdr:from>
    <xdr:to>
      <xdr:col>10</xdr:col>
      <xdr:colOff>59531</xdr:colOff>
      <xdr:row>93</xdr:row>
      <xdr:rowOff>388056</xdr:rowOff>
    </xdr:to>
    <xdr:sp macro="" textlink="">
      <xdr:nvSpPr>
        <xdr:cNvPr id="75" name="TextBox 74"/>
        <xdr:cNvSpPr txBox="1"/>
      </xdr:nvSpPr>
      <xdr:spPr>
        <a:xfrm>
          <a:off x="7717240" y="19668832"/>
          <a:ext cx="2569760" cy="364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Land Contract Guarantee Program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92</xdr:row>
      <xdr:rowOff>146539</xdr:rowOff>
    </xdr:from>
    <xdr:to>
      <xdr:col>10</xdr:col>
      <xdr:colOff>747346</xdr:colOff>
      <xdr:row>92</xdr:row>
      <xdr:rowOff>468923</xdr:rowOff>
    </xdr:to>
    <xdr:sp macro="" textlink="">
      <xdr:nvSpPr>
        <xdr:cNvPr id="76" name="TextBox 75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3</a:t>
          </a:r>
        </a:p>
      </xdr:txBody>
    </xdr:sp>
    <xdr:clientData/>
  </xdr:twoCellAnchor>
  <xdr:twoCellAnchor>
    <xdr:from>
      <xdr:col>0</xdr:col>
      <xdr:colOff>85482</xdr:colOff>
      <xdr:row>144</xdr:row>
      <xdr:rowOff>123825</xdr:rowOff>
    </xdr:from>
    <xdr:to>
      <xdr:col>0</xdr:col>
      <xdr:colOff>2613270</xdr:colOff>
      <xdr:row>144</xdr:row>
      <xdr:rowOff>1037981</xdr:rowOff>
    </xdr:to>
    <xdr:sp macro="" textlink="">
      <xdr:nvSpPr>
        <xdr:cNvPr id="95" name="TextBox 94"/>
        <xdr:cNvSpPr txBox="1"/>
      </xdr:nvSpPr>
      <xdr:spPr>
        <a:xfrm>
          <a:off x="85482" y="11290056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144</xdr:row>
      <xdr:rowOff>55808</xdr:rowOff>
    </xdr:from>
    <xdr:to>
      <xdr:col>2</xdr:col>
      <xdr:colOff>0</xdr:colOff>
      <xdr:row>144</xdr:row>
      <xdr:rowOff>654127</xdr:rowOff>
    </xdr:to>
    <xdr:sp macro="" textlink="">
      <xdr:nvSpPr>
        <xdr:cNvPr id="96" name="TextBox 95"/>
        <xdr:cNvSpPr txBox="1"/>
      </xdr:nvSpPr>
      <xdr:spPr>
        <a:xfrm>
          <a:off x="2899503" y="30834181"/>
          <a:ext cx="520316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144</xdr:row>
      <xdr:rowOff>57554</xdr:rowOff>
    </xdr:from>
    <xdr:to>
      <xdr:col>2</xdr:col>
      <xdr:colOff>571499</xdr:colOff>
      <xdr:row>144</xdr:row>
      <xdr:rowOff>700032</xdr:rowOff>
    </xdr:to>
    <xdr:sp macro="" textlink="">
      <xdr:nvSpPr>
        <xdr:cNvPr id="97" name="TextBox 96"/>
        <xdr:cNvSpPr txBox="1"/>
      </xdr:nvSpPr>
      <xdr:spPr>
        <a:xfrm>
          <a:off x="3457919" y="30835927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144</xdr:row>
      <xdr:rowOff>24424</xdr:rowOff>
    </xdr:from>
    <xdr:to>
      <xdr:col>3</xdr:col>
      <xdr:colOff>759240</xdr:colOff>
      <xdr:row>144</xdr:row>
      <xdr:rowOff>688555</xdr:rowOff>
    </xdr:to>
    <xdr:sp macro="" textlink="">
      <xdr:nvSpPr>
        <xdr:cNvPr id="98" name="TextBox 97"/>
        <xdr:cNvSpPr txBox="1"/>
      </xdr:nvSpPr>
      <xdr:spPr>
        <a:xfrm>
          <a:off x="4154610" y="30802797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144</xdr:row>
      <xdr:rowOff>28140</xdr:rowOff>
    </xdr:from>
    <xdr:to>
      <xdr:col>4</xdr:col>
      <xdr:colOff>913457</xdr:colOff>
      <xdr:row>144</xdr:row>
      <xdr:rowOff>688555</xdr:rowOff>
    </xdr:to>
    <xdr:sp macro="" textlink="">
      <xdr:nvSpPr>
        <xdr:cNvPr id="99" name="TextBox 98"/>
        <xdr:cNvSpPr txBox="1"/>
      </xdr:nvSpPr>
      <xdr:spPr>
        <a:xfrm>
          <a:off x="4947479" y="30806513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144</xdr:row>
      <xdr:rowOff>12212</xdr:rowOff>
    </xdr:from>
    <xdr:to>
      <xdr:col>5</xdr:col>
      <xdr:colOff>842596</xdr:colOff>
      <xdr:row>144</xdr:row>
      <xdr:rowOff>695067</xdr:rowOff>
    </xdr:to>
    <xdr:sp macro="" textlink="">
      <xdr:nvSpPr>
        <xdr:cNvPr id="100" name="TextBox 99"/>
        <xdr:cNvSpPr txBox="1"/>
      </xdr:nvSpPr>
      <xdr:spPr>
        <a:xfrm>
          <a:off x="5950421" y="30942719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144</xdr:row>
      <xdr:rowOff>24425</xdr:rowOff>
    </xdr:from>
    <xdr:to>
      <xdr:col>6</xdr:col>
      <xdr:colOff>742951</xdr:colOff>
      <xdr:row>144</xdr:row>
      <xdr:rowOff>669324</xdr:rowOff>
    </xdr:to>
    <xdr:sp macro="" textlink="">
      <xdr:nvSpPr>
        <xdr:cNvPr id="101" name="TextBox 100"/>
        <xdr:cNvSpPr txBox="1"/>
      </xdr:nvSpPr>
      <xdr:spPr>
        <a:xfrm>
          <a:off x="6850020" y="30954932"/>
          <a:ext cx="676276" cy="644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144</xdr:row>
      <xdr:rowOff>19051</xdr:rowOff>
    </xdr:from>
    <xdr:to>
      <xdr:col>7</xdr:col>
      <xdr:colOff>809625</xdr:colOff>
      <xdr:row>144</xdr:row>
      <xdr:rowOff>669325</xdr:rowOff>
    </xdr:to>
    <xdr:sp macro="" textlink="">
      <xdr:nvSpPr>
        <xdr:cNvPr id="102" name="TextBox 101"/>
        <xdr:cNvSpPr txBox="1"/>
      </xdr:nvSpPr>
      <xdr:spPr>
        <a:xfrm>
          <a:off x="7680497" y="30949558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144</xdr:row>
      <xdr:rowOff>59466</xdr:rowOff>
    </xdr:from>
    <xdr:to>
      <xdr:col>8</xdr:col>
      <xdr:colOff>812973</xdr:colOff>
      <xdr:row>144</xdr:row>
      <xdr:rowOff>656452</xdr:rowOff>
    </xdr:to>
    <xdr:sp macro="" textlink="">
      <xdr:nvSpPr>
        <xdr:cNvPr id="103" name="TextBox 102"/>
        <xdr:cNvSpPr txBox="1"/>
      </xdr:nvSpPr>
      <xdr:spPr>
        <a:xfrm>
          <a:off x="8571987" y="30989973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144</xdr:row>
      <xdr:rowOff>12700</xdr:rowOff>
    </xdr:from>
    <xdr:to>
      <xdr:col>11</xdr:col>
      <xdr:colOff>3706</xdr:colOff>
      <xdr:row>144</xdr:row>
      <xdr:rowOff>367229</xdr:rowOff>
    </xdr:to>
    <xdr:sp macro="" textlink="">
      <xdr:nvSpPr>
        <xdr:cNvPr id="104" name="TextBox 103"/>
        <xdr:cNvSpPr txBox="1"/>
      </xdr:nvSpPr>
      <xdr:spPr>
        <a:xfrm>
          <a:off x="9411464" y="30791073"/>
          <a:ext cx="1655013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144</xdr:row>
      <xdr:rowOff>510762</xdr:rowOff>
    </xdr:from>
    <xdr:to>
      <xdr:col>9</xdr:col>
      <xdr:colOff>745435</xdr:colOff>
      <xdr:row>144</xdr:row>
      <xdr:rowOff>722982</xdr:rowOff>
    </xdr:to>
    <xdr:sp macro="" textlink="">
      <xdr:nvSpPr>
        <xdr:cNvPr id="105" name="TextBox 104"/>
        <xdr:cNvSpPr txBox="1"/>
      </xdr:nvSpPr>
      <xdr:spPr>
        <a:xfrm>
          <a:off x="9467787" y="31289135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144</xdr:row>
      <xdr:rowOff>390182</xdr:rowOff>
    </xdr:from>
    <xdr:to>
      <xdr:col>10</xdr:col>
      <xdr:colOff>704021</xdr:colOff>
      <xdr:row>144</xdr:row>
      <xdr:rowOff>745934</xdr:rowOff>
    </xdr:to>
    <xdr:sp macro="" textlink="">
      <xdr:nvSpPr>
        <xdr:cNvPr id="106" name="TextBox 105"/>
        <xdr:cNvSpPr txBox="1"/>
      </xdr:nvSpPr>
      <xdr:spPr>
        <a:xfrm>
          <a:off x="10330808" y="31168555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143</xdr:row>
      <xdr:rowOff>25066</xdr:rowOff>
    </xdr:from>
    <xdr:to>
      <xdr:col>10</xdr:col>
      <xdr:colOff>621197</xdr:colOff>
      <xdr:row>143</xdr:row>
      <xdr:rowOff>288257</xdr:rowOff>
    </xdr:to>
    <xdr:sp macro="" textlink="">
      <xdr:nvSpPr>
        <xdr:cNvPr id="107" name="TextBox 106"/>
        <xdr:cNvSpPr txBox="1"/>
      </xdr:nvSpPr>
      <xdr:spPr>
        <a:xfrm>
          <a:off x="5958212" y="30367204"/>
          <a:ext cx="4939959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141</xdr:row>
      <xdr:rowOff>95250</xdr:rowOff>
    </xdr:from>
    <xdr:to>
      <xdr:col>4</xdr:col>
      <xdr:colOff>942975</xdr:colOff>
      <xdr:row>142</xdr:row>
      <xdr:rowOff>390525</xdr:rowOff>
    </xdr:to>
    <xdr:sp macro="" textlink="">
      <xdr:nvSpPr>
        <xdr:cNvPr id="108" name="TextBox 107"/>
        <xdr:cNvSpPr txBox="1"/>
      </xdr:nvSpPr>
      <xdr:spPr>
        <a:xfrm>
          <a:off x="142875" y="9840058"/>
          <a:ext cx="5665177" cy="9546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141</xdr:row>
      <xdr:rowOff>85480</xdr:rowOff>
    </xdr:from>
    <xdr:to>
      <xdr:col>9</xdr:col>
      <xdr:colOff>234462</xdr:colOff>
      <xdr:row>141</xdr:row>
      <xdr:rowOff>439615</xdr:rowOff>
    </xdr:to>
    <xdr:sp macro="" textlink="">
      <xdr:nvSpPr>
        <xdr:cNvPr id="109" name="TextBox 108"/>
        <xdr:cNvSpPr txBox="1"/>
      </xdr:nvSpPr>
      <xdr:spPr>
        <a:xfrm>
          <a:off x="7668848" y="9830288"/>
          <a:ext cx="1944076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141</xdr:row>
      <xdr:rowOff>102508</xdr:rowOff>
    </xdr:from>
    <xdr:to>
      <xdr:col>6</xdr:col>
      <xdr:colOff>540919</xdr:colOff>
      <xdr:row>141</xdr:row>
      <xdr:rowOff>444431</xdr:rowOff>
    </xdr:to>
    <xdr:sp macro="" textlink="">
      <xdr:nvSpPr>
        <xdr:cNvPr id="110" name="TextBox 109"/>
        <xdr:cNvSpPr txBox="1"/>
      </xdr:nvSpPr>
      <xdr:spPr>
        <a:xfrm>
          <a:off x="5978493" y="39329409"/>
          <a:ext cx="1337250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142</xdr:row>
      <xdr:rowOff>11761</xdr:rowOff>
    </xdr:from>
    <xdr:to>
      <xdr:col>9</xdr:col>
      <xdr:colOff>726280</xdr:colOff>
      <xdr:row>142</xdr:row>
      <xdr:rowOff>411575</xdr:rowOff>
    </xdr:to>
    <xdr:sp macro="" textlink="">
      <xdr:nvSpPr>
        <xdr:cNvPr id="111" name="TextBox 110"/>
        <xdr:cNvSpPr txBox="1"/>
      </xdr:nvSpPr>
      <xdr:spPr>
        <a:xfrm>
          <a:off x="7681962" y="29372574"/>
          <a:ext cx="2426443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Land Contract Guarantee Program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141</xdr:row>
      <xdr:rowOff>146539</xdr:rowOff>
    </xdr:from>
    <xdr:to>
      <xdr:col>10</xdr:col>
      <xdr:colOff>747346</xdr:colOff>
      <xdr:row>141</xdr:row>
      <xdr:rowOff>468923</xdr:rowOff>
    </xdr:to>
    <xdr:sp macro="" textlink="">
      <xdr:nvSpPr>
        <xdr:cNvPr id="112" name="TextBox 111"/>
        <xdr:cNvSpPr txBox="1"/>
      </xdr:nvSpPr>
      <xdr:spPr>
        <a:xfrm>
          <a:off x="10140462" y="9891347"/>
          <a:ext cx="835269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4</a:t>
          </a:r>
        </a:p>
      </xdr:txBody>
    </xdr:sp>
    <xdr:clientData/>
  </xdr:twoCellAnchor>
  <xdr:twoCellAnchor>
    <xdr:from>
      <xdr:col>0</xdr:col>
      <xdr:colOff>85482</xdr:colOff>
      <xdr:row>191</xdr:row>
      <xdr:rowOff>123825</xdr:rowOff>
    </xdr:from>
    <xdr:to>
      <xdr:col>0</xdr:col>
      <xdr:colOff>2613270</xdr:colOff>
      <xdr:row>191</xdr:row>
      <xdr:rowOff>1037981</xdr:rowOff>
    </xdr:to>
    <xdr:sp macro="" textlink="">
      <xdr:nvSpPr>
        <xdr:cNvPr id="77" name="TextBox 76"/>
        <xdr:cNvSpPr txBox="1"/>
      </xdr:nvSpPr>
      <xdr:spPr>
        <a:xfrm>
          <a:off x="85482" y="30634551"/>
          <a:ext cx="2527788" cy="6379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3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Description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(Title of Form, Report or Record)</a:t>
          </a:r>
        </a:p>
      </xdr:txBody>
    </xdr:sp>
    <xdr:clientData/>
  </xdr:twoCellAnchor>
  <xdr:twoCellAnchor>
    <xdr:from>
      <xdr:col>1</xdr:col>
      <xdr:colOff>19051</xdr:colOff>
      <xdr:row>191</xdr:row>
      <xdr:rowOff>55808</xdr:rowOff>
    </xdr:from>
    <xdr:to>
      <xdr:col>2</xdr:col>
      <xdr:colOff>0</xdr:colOff>
      <xdr:row>191</xdr:row>
      <xdr:rowOff>654127</xdr:rowOff>
    </xdr:to>
    <xdr:sp macro="" textlink="">
      <xdr:nvSpPr>
        <xdr:cNvPr id="78" name="TextBox 77"/>
        <xdr:cNvSpPr txBox="1"/>
      </xdr:nvSpPr>
      <xdr:spPr>
        <a:xfrm>
          <a:off x="3106995" y="30566534"/>
          <a:ext cx="564739" cy="5983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4.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Report</a:t>
          </a:r>
        </a:p>
      </xdr:txBody>
    </xdr:sp>
    <xdr:clientData/>
  </xdr:twoCellAnchor>
  <xdr:twoCellAnchor>
    <xdr:from>
      <xdr:col>2</xdr:col>
      <xdr:colOff>38100</xdr:colOff>
      <xdr:row>191</xdr:row>
      <xdr:rowOff>57554</xdr:rowOff>
    </xdr:from>
    <xdr:to>
      <xdr:col>2</xdr:col>
      <xdr:colOff>571499</xdr:colOff>
      <xdr:row>191</xdr:row>
      <xdr:rowOff>700032</xdr:rowOff>
    </xdr:to>
    <xdr:sp macro="" textlink="">
      <xdr:nvSpPr>
        <xdr:cNvPr id="79" name="TextBox 78"/>
        <xdr:cNvSpPr txBox="1"/>
      </xdr:nvSpPr>
      <xdr:spPr>
        <a:xfrm>
          <a:off x="3709834" y="30568280"/>
          <a:ext cx="533399" cy="642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5.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Record</a:t>
          </a:r>
        </a:p>
      </xdr:txBody>
    </xdr:sp>
    <xdr:clientData/>
  </xdr:twoCellAnchor>
  <xdr:twoCellAnchor>
    <xdr:from>
      <xdr:col>3</xdr:col>
      <xdr:colOff>138044</xdr:colOff>
      <xdr:row>191</xdr:row>
      <xdr:rowOff>24424</xdr:rowOff>
    </xdr:from>
    <xdr:to>
      <xdr:col>3</xdr:col>
      <xdr:colOff>759240</xdr:colOff>
      <xdr:row>191</xdr:row>
      <xdr:rowOff>688555</xdr:rowOff>
    </xdr:to>
    <xdr:sp macro="" textlink="">
      <xdr:nvSpPr>
        <xdr:cNvPr id="80" name="TextBox 79"/>
        <xdr:cNvSpPr txBox="1"/>
      </xdr:nvSpPr>
      <xdr:spPr>
        <a:xfrm>
          <a:off x="4455020" y="30535150"/>
          <a:ext cx="621196" cy="6641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6.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Form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No.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81696</xdr:colOff>
      <xdr:row>191</xdr:row>
      <xdr:rowOff>28140</xdr:rowOff>
    </xdr:from>
    <xdr:to>
      <xdr:col>4</xdr:col>
      <xdr:colOff>913457</xdr:colOff>
      <xdr:row>191</xdr:row>
      <xdr:rowOff>688555</xdr:rowOff>
    </xdr:to>
    <xdr:sp macro="" textlink="">
      <xdr:nvSpPr>
        <xdr:cNvPr id="81" name="TextBox 80"/>
        <xdr:cNvSpPr txBox="1"/>
      </xdr:nvSpPr>
      <xdr:spPr>
        <a:xfrm>
          <a:off x="5305083" y="30538866"/>
          <a:ext cx="831761" cy="6604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7.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Regulation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Part/Sec.</a:t>
          </a:r>
        </a:p>
      </xdr:txBody>
    </xdr:sp>
    <xdr:clientData/>
  </xdr:twoCellAnchor>
  <xdr:twoCellAnchor>
    <xdr:from>
      <xdr:col>5</xdr:col>
      <xdr:colOff>55218</xdr:colOff>
      <xdr:row>191</xdr:row>
      <xdr:rowOff>12212</xdr:rowOff>
    </xdr:from>
    <xdr:to>
      <xdr:col>5</xdr:col>
      <xdr:colOff>842596</xdr:colOff>
      <xdr:row>191</xdr:row>
      <xdr:rowOff>695067</xdr:rowOff>
    </xdr:to>
    <xdr:sp macro="" textlink="">
      <xdr:nvSpPr>
        <xdr:cNvPr id="82" name="TextBox 81"/>
        <xdr:cNvSpPr txBox="1"/>
      </xdr:nvSpPr>
      <xdr:spPr>
        <a:xfrm>
          <a:off x="6384734" y="30522938"/>
          <a:ext cx="787378" cy="6828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8.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No.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Respondents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6</xdr:col>
      <xdr:colOff>66675</xdr:colOff>
      <xdr:row>191</xdr:row>
      <xdr:rowOff>24425</xdr:rowOff>
    </xdr:from>
    <xdr:to>
      <xdr:col>6</xdr:col>
      <xdr:colOff>742951</xdr:colOff>
      <xdr:row>191</xdr:row>
      <xdr:rowOff>669324</xdr:rowOff>
    </xdr:to>
    <xdr:sp macro="" textlink="">
      <xdr:nvSpPr>
        <xdr:cNvPr id="83" name="TextBox 82"/>
        <xdr:cNvSpPr txBox="1"/>
      </xdr:nvSpPr>
      <xdr:spPr>
        <a:xfrm>
          <a:off x="7348691" y="30535151"/>
          <a:ext cx="676276" cy="644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9.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of Reprots</a:t>
          </a:r>
        </a:p>
        <a:p>
          <a:pPr algn="ctr"/>
          <a:r>
            <a:rPr lang="en-US" sz="800" b="1" baseline="0">
              <a:latin typeface="Times New Roman" pitchFamily="18" charset="0"/>
              <a:cs typeface="Times New Roman" pitchFamily="18" charset="0"/>
            </a:rPr>
            <a:t>Filed Per Person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47625</xdr:colOff>
      <xdr:row>191</xdr:row>
      <xdr:rowOff>19051</xdr:rowOff>
    </xdr:from>
    <xdr:to>
      <xdr:col>7</xdr:col>
      <xdr:colOff>809625</xdr:colOff>
      <xdr:row>191</xdr:row>
      <xdr:rowOff>669325</xdr:rowOff>
    </xdr:to>
    <xdr:sp macro="" textlink="">
      <xdr:nvSpPr>
        <xdr:cNvPr id="84" name="TextBox 83"/>
        <xdr:cNvSpPr txBox="1"/>
      </xdr:nvSpPr>
      <xdr:spPr>
        <a:xfrm>
          <a:off x="8236052" y="30529777"/>
          <a:ext cx="762000" cy="65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10.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Annual Responses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8</xdr:col>
      <xdr:colOff>50973</xdr:colOff>
      <xdr:row>191</xdr:row>
      <xdr:rowOff>59466</xdr:rowOff>
    </xdr:from>
    <xdr:to>
      <xdr:col>8</xdr:col>
      <xdr:colOff>812973</xdr:colOff>
      <xdr:row>191</xdr:row>
      <xdr:rowOff>656452</xdr:rowOff>
    </xdr:to>
    <xdr:sp macro="" textlink="">
      <xdr:nvSpPr>
        <xdr:cNvPr id="85" name="TextBox 84"/>
        <xdr:cNvSpPr txBox="1"/>
      </xdr:nvSpPr>
      <xdr:spPr>
        <a:xfrm>
          <a:off x="9191900" y="30570192"/>
          <a:ext cx="762000" cy="5969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11.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Average</a:t>
          </a:r>
          <a:r>
            <a:rPr lang="en-US" sz="800" b="1" baseline="0">
              <a:latin typeface="Times New Roman" pitchFamily="18" charset="0"/>
              <a:cs typeface="Times New Roman" pitchFamily="18" charset="0"/>
            </a:rPr>
            <a:t> Time to Respond</a:t>
          </a:r>
          <a:endParaRPr lang="en-US" sz="8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12699</xdr:colOff>
      <xdr:row>191</xdr:row>
      <xdr:rowOff>12700</xdr:rowOff>
    </xdr:from>
    <xdr:to>
      <xdr:col>11</xdr:col>
      <xdr:colOff>3706</xdr:colOff>
      <xdr:row>191</xdr:row>
      <xdr:rowOff>367229</xdr:rowOff>
    </xdr:to>
    <xdr:sp macro="" textlink="">
      <xdr:nvSpPr>
        <xdr:cNvPr id="86" name="TextBox 85"/>
        <xdr:cNvSpPr txBox="1"/>
      </xdr:nvSpPr>
      <xdr:spPr>
        <a:xfrm>
          <a:off x="10106126" y="30523426"/>
          <a:ext cx="1773104" cy="35452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12.</a:t>
          </a:r>
        </a:p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Total Burden Hours</a:t>
          </a:r>
        </a:p>
      </xdr:txBody>
    </xdr:sp>
    <xdr:clientData/>
  </xdr:twoCellAnchor>
  <xdr:twoCellAnchor>
    <xdr:from>
      <xdr:col>9</xdr:col>
      <xdr:colOff>69022</xdr:colOff>
      <xdr:row>191</xdr:row>
      <xdr:rowOff>510762</xdr:rowOff>
    </xdr:from>
    <xdr:to>
      <xdr:col>9</xdr:col>
      <xdr:colOff>745435</xdr:colOff>
      <xdr:row>191</xdr:row>
      <xdr:rowOff>722982</xdr:rowOff>
    </xdr:to>
    <xdr:sp macro="" textlink="">
      <xdr:nvSpPr>
        <xdr:cNvPr id="87" name="TextBox 86"/>
        <xdr:cNvSpPr txBox="1"/>
      </xdr:nvSpPr>
      <xdr:spPr>
        <a:xfrm>
          <a:off x="10162449" y="31021488"/>
          <a:ext cx="676413" cy="212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Exempt</a:t>
          </a:r>
        </a:p>
      </xdr:txBody>
    </xdr:sp>
    <xdr:clientData/>
  </xdr:twoCellAnchor>
  <xdr:twoCellAnchor>
    <xdr:from>
      <xdr:col>10</xdr:col>
      <xdr:colOff>82826</xdr:colOff>
      <xdr:row>191</xdr:row>
      <xdr:rowOff>390182</xdr:rowOff>
    </xdr:from>
    <xdr:to>
      <xdr:col>10</xdr:col>
      <xdr:colOff>704021</xdr:colOff>
      <xdr:row>191</xdr:row>
      <xdr:rowOff>745934</xdr:rowOff>
    </xdr:to>
    <xdr:sp macro="" textlink="">
      <xdr:nvSpPr>
        <xdr:cNvPr id="88" name="TextBox 87"/>
        <xdr:cNvSpPr txBox="1"/>
      </xdr:nvSpPr>
      <xdr:spPr>
        <a:xfrm>
          <a:off x="11082665" y="30900908"/>
          <a:ext cx="621195" cy="355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latin typeface="Times New Roman" pitchFamily="18" charset="0"/>
              <a:cs typeface="Times New Roman" pitchFamily="18" charset="0"/>
            </a:rPr>
            <a:t>Non-Exempt</a:t>
          </a:r>
        </a:p>
      </xdr:txBody>
    </xdr:sp>
    <xdr:clientData/>
  </xdr:twoCellAnchor>
  <xdr:twoCellAnchor>
    <xdr:from>
      <xdr:col>5</xdr:col>
      <xdr:colOff>55219</xdr:colOff>
      <xdr:row>190</xdr:row>
      <xdr:rowOff>25066</xdr:rowOff>
    </xdr:from>
    <xdr:to>
      <xdr:col>10</xdr:col>
      <xdr:colOff>621197</xdr:colOff>
      <xdr:row>190</xdr:row>
      <xdr:rowOff>288257</xdr:rowOff>
    </xdr:to>
    <xdr:sp macro="" textlink="">
      <xdr:nvSpPr>
        <xdr:cNvPr id="89" name="TextBox 88"/>
        <xdr:cNvSpPr txBox="1"/>
      </xdr:nvSpPr>
      <xdr:spPr>
        <a:xfrm>
          <a:off x="6384735" y="30228534"/>
          <a:ext cx="5236301" cy="2631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050" b="1">
              <a:latin typeface="Times New Roman" pitchFamily="18" charset="0"/>
              <a:cs typeface="Times New Roman" pitchFamily="18" charset="0"/>
            </a:rPr>
            <a:t>Annual Burden on the Public (Column  8 x 9 = 10 x 11 = 12)</a:t>
          </a:r>
        </a:p>
      </xdr:txBody>
    </xdr:sp>
    <xdr:clientData/>
  </xdr:twoCellAnchor>
  <xdr:twoCellAnchor>
    <xdr:from>
      <xdr:col>0</xdr:col>
      <xdr:colOff>142875</xdr:colOff>
      <xdr:row>188</xdr:row>
      <xdr:rowOff>95250</xdr:rowOff>
    </xdr:from>
    <xdr:to>
      <xdr:col>4</xdr:col>
      <xdr:colOff>942975</xdr:colOff>
      <xdr:row>189</xdr:row>
      <xdr:rowOff>390525</xdr:rowOff>
    </xdr:to>
    <xdr:sp macro="" textlink="">
      <xdr:nvSpPr>
        <xdr:cNvPr id="90" name="TextBox 89"/>
        <xdr:cNvSpPr txBox="1"/>
      </xdr:nvSpPr>
      <xdr:spPr>
        <a:xfrm>
          <a:off x="142875" y="29192589"/>
          <a:ext cx="6023487" cy="955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1200" b="1">
              <a:latin typeface="Times New Roman" pitchFamily="18" charset="0"/>
              <a:cs typeface="Times New Roman" pitchFamily="18" charset="0"/>
            </a:rPr>
            <a:t>FSA 85-1		U.S. Department Of Agriculture</a:t>
          </a:r>
        </a:p>
        <a:p>
          <a:pPr algn="l"/>
          <a:r>
            <a:rPr lang="en-US" sz="800" b="1">
              <a:latin typeface="Times New Roman" pitchFamily="18" charset="0"/>
              <a:cs typeface="Times New Roman" pitchFamily="18" charset="0"/>
            </a:rPr>
            <a:t>(3-26-03)		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             </a:t>
          </a:r>
          <a:r>
            <a:rPr lang="en-US" sz="1050" b="1">
              <a:latin typeface="Times New Roman" pitchFamily="18" charset="0"/>
              <a:cs typeface="Times New Roman" pitchFamily="18" charset="0"/>
            </a:rPr>
            <a:t>Farm Service</a:t>
          </a:r>
          <a:r>
            <a:rPr lang="en-US" sz="1050" b="1" baseline="0">
              <a:latin typeface="Times New Roman" pitchFamily="18" charset="0"/>
              <a:cs typeface="Times New Roman" pitchFamily="18" charset="0"/>
            </a:rPr>
            <a:t> Agency</a:t>
          </a: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endParaRPr lang="en-US" sz="800" b="1" baseline="0">
            <a:latin typeface="Times New Roman" pitchFamily="18" charset="0"/>
            <a:cs typeface="Times New Roman" pitchFamily="18" charset="0"/>
          </a:endParaRPr>
        </a:p>
        <a:p>
          <a:pPr algn="l"/>
          <a:r>
            <a:rPr lang="en-US" sz="800" b="1" baseline="0">
              <a:latin typeface="Times New Roman" pitchFamily="18" charset="0"/>
              <a:cs typeface="Times New Roman" pitchFamily="18" charset="0"/>
            </a:rPr>
            <a:t>	</a:t>
          </a:r>
          <a:r>
            <a:rPr lang="en-US" sz="1400" b="1" baseline="0">
              <a:latin typeface="Times New Roman" pitchFamily="18" charset="0"/>
              <a:cs typeface="Times New Roman" pitchFamily="18" charset="0"/>
            </a:rPr>
            <a:t>Reporting and Recordkeeping Requirements</a:t>
          </a:r>
          <a:endParaRPr lang="en-U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48848</xdr:colOff>
      <xdr:row>188</xdr:row>
      <xdr:rowOff>85480</xdr:rowOff>
    </xdr:from>
    <xdr:to>
      <xdr:col>9</xdr:col>
      <xdr:colOff>234462</xdr:colOff>
      <xdr:row>188</xdr:row>
      <xdr:rowOff>439615</xdr:rowOff>
    </xdr:to>
    <xdr:sp macro="" textlink="">
      <xdr:nvSpPr>
        <xdr:cNvPr id="91" name="TextBox 90"/>
        <xdr:cNvSpPr txBox="1"/>
      </xdr:nvSpPr>
      <xdr:spPr>
        <a:xfrm>
          <a:off x="8237275" y="29182819"/>
          <a:ext cx="2090614" cy="354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2. Title Of Clearance:</a:t>
          </a:r>
        </a:p>
      </xdr:txBody>
    </xdr:sp>
    <xdr:clientData/>
  </xdr:twoCellAnchor>
  <xdr:twoCellAnchor>
    <xdr:from>
      <xdr:col>5</xdr:col>
      <xdr:colOff>89092</xdr:colOff>
      <xdr:row>188</xdr:row>
      <xdr:rowOff>102508</xdr:rowOff>
    </xdr:from>
    <xdr:to>
      <xdr:col>6</xdr:col>
      <xdr:colOff>540919</xdr:colOff>
      <xdr:row>188</xdr:row>
      <xdr:rowOff>444431</xdr:rowOff>
    </xdr:to>
    <xdr:sp macro="" textlink="">
      <xdr:nvSpPr>
        <xdr:cNvPr id="92" name="TextBox 91"/>
        <xdr:cNvSpPr txBox="1"/>
      </xdr:nvSpPr>
      <xdr:spPr>
        <a:xfrm>
          <a:off x="6418608" y="29199847"/>
          <a:ext cx="1404327" cy="341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>
              <a:latin typeface="Times New Roman" pitchFamily="18" charset="0"/>
              <a:cs typeface="Times New Roman" pitchFamily="18" charset="0"/>
            </a:rPr>
            <a:t>1. OMB No.</a:t>
          </a:r>
        </a:p>
      </xdr:txBody>
    </xdr:sp>
    <xdr:clientData/>
  </xdr:twoCellAnchor>
  <xdr:twoCellAnchor>
    <xdr:from>
      <xdr:col>7</xdr:col>
      <xdr:colOff>61962</xdr:colOff>
      <xdr:row>189</xdr:row>
      <xdr:rowOff>11761</xdr:rowOff>
    </xdr:from>
    <xdr:to>
      <xdr:col>9</xdr:col>
      <xdr:colOff>726280</xdr:colOff>
      <xdr:row>189</xdr:row>
      <xdr:rowOff>411575</xdr:rowOff>
    </xdr:to>
    <xdr:sp macro="" textlink="">
      <xdr:nvSpPr>
        <xdr:cNvPr id="93" name="TextBox 92"/>
        <xdr:cNvSpPr txBox="1"/>
      </xdr:nvSpPr>
      <xdr:spPr>
        <a:xfrm>
          <a:off x="8250389" y="29769705"/>
          <a:ext cx="2569318" cy="3998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Land Contract Guarantee Program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itchFamily="18" charset="0"/>
            <a:ea typeface="+mn-ea"/>
            <a:cs typeface="Times New Roman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9</xdr:col>
      <xdr:colOff>762000</xdr:colOff>
      <xdr:row>188</xdr:row>
      <xdr:rowOff>146539</xdr:rowOff>
    </xdr:from>
    <xdr:to>
      <xdr:col>10</xdr:col>
      <xdr:colOff>747346</xdr:colOff>
      <xdr:row>188</xdr:row>
      <xdr:rowOff>468923</xdr:rowOff>
    </xdr:to>
    <xdr:sp macro="" textlink="">
      <xdr:nvSpPr>
        <xdr:cNvPr id="94" name="TextBox 93"/>
        <xdr:cNvSpPr txBox="1"/>
      </xdr:nvSpPr>
      <xdr:spPr>
        <a:xfrm>
          <a:off x="10855427" y="29243878"/>
          <a:ext cx="891758" cy="322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 b="1">
              <a:latin typeface="Times New Roman" pitchFamily="18" charset="0"/>
              <a:cs typeface="Times New Roman" pitchFamily="18" charset="0"/>
            </a:rPr>
            <a:t>Page 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76"/>
  <sheetViews>
    <sheetView tabSelected="1" topLeftCell="A262" zoomScale="81" zoomScaleNormal="81" zoomScalePageLayoutView="68" workbookViewId="0">
      <selection activeCell="E278" sqref="E278"/>
    </sheetView>
  </sheetViews>
  <sheetFormatPr defaultRowHeight="15"/>
  <cols>
    <col min="1" max="1" width="43.140625" style="2" customWidth="1"/>
    <col min="2" max="2" width="8.140625" style="1" customWidth="1"/>
    <col min="3" max="3" width="9" style="1" customWidth="1"/>
    <col min="4" max="4" width="12.7109375" style="1" customWidth="1"/>
    <col min="5" max="5" width="15.7109375" style="1" customWidth="1"/>
    <col min="6" max="6" width="13.28515625" style="1" customWidth="1"/>
    <col min="7" max="7" width="12.7109375" style="1" customWidth="1"/>
    <col min="8" max="9" width="13.28515625" style="1" customWidth="1"/>
    <col min="10" max="10" width="12.7109375" style="1" customWidth="1"/>
    <col min="11" max="11" width="12.28515625" style="1" customWidth="1"/>
    <col min="12" max="16384" width="9.140625" style="1"/>
  </cols>
  <sheetData>
    <row r="1" spans="1:11" ht="51.75" customHeight="1">
      <c r="A1" s="10"/>
      <c r="B1" s="234"/>
      <c r="C1" s="250"/>
      <c r="D1" s="250"/>
      <c r="E1" s="251"/>
      <c r="F1" s="238"/>
      <c r="G1" s="239"/>
      <c r="H1" s="238"/>
      <c r="I1" s="254"/>
      <c r="J1" s="254"/>
      <c r="K1" s="255"/>
    </row>
    <row r="2" spans="1:11" ht="35.25" customHeight="1">
      <c r="A2" s="11"/>
      <c r="B2" s="252"/>
      <c r="C2" s="252"/>
      <c r="D2" s="252"/>
      <c r="E2" s="253"/>
      <c r="F2" s="12" t="s">
        <v>31</v>
      </c>
      <c r="G2" s="26"/>
      <c r="H2" s="54"/>
      <c r="I2" s="55"/>
      <c r="J2" s="55"/>
      <c r="K2" s="231">
        <v>40456</v>
      </c>
    </row>
    <row r="3" spans="1:11" ht="24" customHeight="1">
      <c r="A3" s="15"/>
      <c r="B3" s="16"/>
      <c r="C3" s="17"/>
      <c r="D3" s="18"/>
      <c r="E3" s="17"/>
      <c r="F3" s="244"/>
      <c r="G3" s="248"/>
      <c r="H3" s="248"/>
      <c r="I3" s="248"/>
      <c r="J3" s="248"/>
      <c r="K3" s="249"/>
    </row>
    <row r="4" spans="1:11" ht="60" customHeight="1">
      <c r="A4" s="8"/>
      <c r="B4" s="3"/>
      <c r="C4" s="9"/>
      <c r="D4" s="4"/>
      <c r="E4" s="4"/>
      <c r="F4" s="4"/>
      <c r="G4" s="7"/>
      <c r="H4" s="4"/>
      <c r="I4" s="4"/>
      <c r="J4" s="6"/>
      <c r="K4" s="6"/>
    </row>
    <row r="5" spans="1:11" s="19" customFormat="1" ht="14.25" customHeight="1">
      <c r="A5" s="59" t="s">
        <v>37</v>
      </c>
      <c r="B5" s="60"/>
      <c r="C5" s="61"/>
      <c r="D5" s="100"/>
      <c r="E5" s="62"/>
      <c r="F5" s="63"/>
      <c r="G5" s="64"/>
      <c r="H5" s="63"/>
      <c r="I5" s="65"/>
      <c r="J5" s="65"/>
      <c r="K5" s="66"/>
    </row>
    <row r="6" spans="1:11" s="19" customFormat="1" ht="14.25" customHeight="1">
      <c r="A6" s="123" t="s">
        <v>43</v>
      </c>
      <c r="B6" s="68"/>
      <c r="C6" s="68"/>
      <c r="D6" s="67"/>
      <c r="E6" s="69"/>
      <c r="F6" s="70"/>
      <c r="G6" s="71"/>
      <c r="H6" s="72"/>
      <c r="I6" s="71"/>
      <c r="J6" s="71"/>
      <c r="K6" s="73"/>
    </row>
    <row r="7" spans="1:11" s="19" customFormat="1" ht="14.25" customHeight="1">
      <c r="A7" s="67" t="s">
        <v>38</v>
      </c>
      <c r="B7" s="74"/>
      <c r="C7" s="74"/>
      <c r="D7" s="99"/>
      <c r="E7" s="76"/>
      <c r="F7" s="77"/>
      <c r="G7" s="78"/>
      <c r="H7" s="77"/>
      <c r="I7" s="78"/>
      <c r="J7" s="78"/>
      <c r="K7" s="79"/>
    </row>
    <row r="8" spans="1:11" s="19" customFormat="1" ht="14.25" customHeight="1">
      <c r="A8" s="80" t="s">
        <v>32</v>
      </c>
      <c r="B8" s="60"/>
      <c r="C8" s="60"/>
      <c r="D8" s="67" t="s">
        <v>34</v>
      </c>
      <c r="E8" s="62"/>
      <c r="F8" s="63"/>
      <c r="G8" s="65"/>
      <c r="H8" s="63"/>
      <c r="I8" s="65">
        <v>120</v>
      </c>
      <c r="J8" s="65"/>
      <c r="K8" s="66"/>
    </row>
    <row r="9" spans="1:11" s="19" customFormat="1" ht="14.25" customHeight="1">
      <c r="A9" s="81" t="s">
        <v>33</v>
      </c>
      <c r="B9" s="68"/>
      <c r="C9" s="68"/>
      <c r="D9" s="101" t="s">
        <v>2</v>
      </c>
      <c r="E9" s="49" t="s">
        <v>91</v>
      </c>
      <c r="F9" s="70">
        <v>5</v>
      </c>
      <c r="G9" s="71">
        <v>1</v>
      </c>
      <c r="H9" s="72">
        <f>SUM(F9)*G9</f>
        <v>5</v>
      </c>
      <c r="I9" s="71">
        <f>SUM(I8/60)</f>
        <v>2</v>
      </c>
      <c r="J9" s="71"/>
      <c r="K9" s="73">
        <f>SUM(H9*I9)</f>
        <v>10</v>
      </c>
    </row>
    <row r="10" spans="1:11" s="19" customFormat="1" ht="14.25" customHeight="1">
      <c r="A10" s="193" t="s">
        <v>63</v>
      </c>
      <c r="B10" s="74"/>
      <c r="C10" s="74"/>
      <c r="D10" s="99"/>
      <c r="E10" s="82"/>
      <c r="F10" s="77"/>
      <c r="G10" s="78"/>
      <c r="H10" s="77"/>
      <c r="I10" s="78"/>
      <c r="J10" s="78"/>
      <c r="K10" s="79"/>
    </row>
    <row r="11" spans="1:11" s="19" customFormat="1" ht="14.25" customHeight="1">
      <c r="A11" s="80" t="s">
        <v>32</v>
      </c>
      <c r="B11" s="60"/>
      <c r="C11" s="60"/>
      <c r="D11" s="67" t="s">
        <v>34</v>
      </c>
      <c r="E11" s="62"/>
      <c r="F11" s="63"/>
      <c r="G11" s="65"/>
      <c r="H11" s="63"/>
      <c r="I11" s="65">
        <v>120</v>
      </c>
      <c r="J11" s="65"/>
      <c r="K11" s="66"/>
    </row>
    <row r="12" spans="1:11" s="19" customFormat="1" ht="14.25" customHeight="1">
      <c r="A12" s="81" t="s">
        <v>35</v>
      </c>
      <c r="B12" s="68"/>
      <c r="C12" s="68"/>
      <c r="D12" s="101" t="s">
        <v>2</v>
      </c>
      <c r="E12" s="49" t="s">
        <v>91</v>
      </c>
      <c r="F12" s="70">
        <v>2</v>
      </c>
      <c r="G12" s="71">
        <v>1</v>
      </c>
      <c r="H12" s="72">
        <f>SUM(F12)*G12</f>
        <v>2</v>
      </c>
      <c r="I12" s="71">
        <f>SUM(I11/60)</f>
        <v>2</v>
      </c>
      <c r="J12" s="71"/>
      <c r="K12" s="73">
        <f>SUM(H12*I12)</f>
        <v>4</v>
      </c>
    </row>
    <row r="13" spans="1:11" s="19" customFormat="1" ht="14.25" customHeight="1">
      <c r="A13" s="193" t="s">
        <v>63</v>
      </c>
      <c r="B13" s="74"/>
      <c r="C13" s="74"/>
      <c r="D13" s="99"/>
      <c r="E13" s="82"/>
      <c r="F13" s="77"/>
      <c r="G13" s="78"/>
      <c r="H13" s="77"/>
      <c r="I13" s="78"/>
      <c r="J13" s="78"/>
      <c r="K13" s="79"/>
    </row>
    <row r="14" spans="1:11" s="19" customFormat="1" ht="14.25" customHeight="1">
      <c r="A14" s="80" t="s">
        <v>32</v>
      </c>
      <c r="B14" s="60"/>
      <c r="C14" s="60"/>
      <c r="D14" s="67" t="s">
        <v>34</v>
      </c>
      <c r="E14" s="62"/>
      <c r="F14" s="63"/>
      <c r="G14" s="65"/>
      <c r="H14" s="72"/>
      <c r="I14" s="65">
        <v>120</v>
      </c>
      <c r="J14" s="65"/>
      <c r="K14" s="66"/>
    </row>
    <row r="15" spans="1:11" s="19" customFormat="1" ht="14.25" customHeight="1">
      <c r="A15" s="81" t="s">
        <v>36</v>
      </c>
      <c r="B15" s="68"/>
      <c r="C15" s="68"/>
      <c r="D15" s="101" t="s">
        <v>2</v>
      </c>
      <c r="E15" s="49" t="s">
        <v>91</v>
      </c>
      <c r="F15" s="70">
        <v>1</v>
      </c>
      <c r="G15" s="71">
        <v>1</v>
      </c>
      <c r="H15" s="72">
        <f>SUM(F15)*G15</f>
        <v>1</v>
      </c>
      <c r="I15" s="71">
        <f>SUM(I14/60)</f>
        <v>2</v>
      </c>
      <c r="J15" s="71"/>
      <c r="K15" s="73">
        <f>SUM(H15*I15)</f>
        <v>2</v>
      </c>
    </row>
    <row r="16" spans="1:11" s="19" customFormat="1" ht="14.25" customHeight="1">
      <c r="A16" s="194" t="s">
        <v>63</v>
      </c>
      <c r="B16" s="74"/>
      <c r="C16" s="74"/>
      <c r="D16" s="99"/>
      <c r="E16" s="82"/>
      <c r="F16" s="77"/>
      <c r="G16" s="78"/>
      <c r="H16" s="77"/>
      <c r="I16" s="78"/>
      <c r="J16" s="78"/>
      <c r="K16" s="79"/>
    </row>
    <row r="17" spans="1:11" s="19" customFormat="1" ht="14.25" customHeight="1">
      <c r="A17" s="83" t="s">
        <v>40</v>
      </c>
      <c r="B17" s="60"/>
      <c r="C17" s="60"/>
      <c r="D17" s="67"/>
      <c r="E17" s="62"/>
      <c r="F17" s="63"/>
      <c r="G17" s="65"/>
      <c r="H17" s="63"/>
      <c r="I17" s="65"/>
      <c r="J17" s="65"/>
      <c r="K17" s="66"/>
    </row>
    <row r="18" spans="1:11" s="19" customFormat="1" ht="14.25" customHeight="1">
      <c r="A18" s="123" t="s">
        <v>42</v>
      </c>
      <c r="B18" s="68"/>
      <c r="C18" s="68"/>
      <c r="D18" s="67"/>
      <c r="E18" s="49"/>
      <c r="F18" s="70"/>
      <c r="G18" s="71"/>
      <c r="H18" s="72"/>
      <c r="I18" s="71"/>
      <c r="J18" s="71"/>
      <c r="K18" s="73"/>
    </row>
    <row r="19" spans="1:11" s="19" customFormat="1" ht="14.25" customHeight="1">
      <c r="A19" s="82" t="s">
        <v>41</v>
      </c>
      <c r="B19" s="74"/>
      <c r="C19" s="74"/>
      <c r="D19" s="99"/>
      <c r="E19" s="82"/>
      <c r="F19" s="77"/>
      <c r="G19" s="78"/>
      <c r="H19" s="77"/>
      <c r="I19" s="78"/>
      <c r="J19" s="78"/>
      <c r="K19" s="79"/>
    </row>
    <row r="20" spans="1:11" s="19" customFormat="1" ht="14.25" customHeight="1">
      <c r="A20" s="80" t="s">
        <v>32</v>
      </c>
      <c r="B20" s="60"/>
      <c r="C20" s="60"/>
      <c r="D20" s="67" t="s">
        <v>34</v>
      </c>
      <c r="E20" s="62"/>
      <c r="F20" s="98"/>
      <c r="G20" s="65"/>
      <c r="H20" s="63"/>
      <c r="I20" s="65">
        <v>120</v>
      </c>
      <c r="J20" s="65"/>
      <c r="K20" s="66"/>
    </row>
    <row r="21" spans="1:11" s="19" customFormat="1" ht="14.25" customHeight="1">
      <c r="A21" s="81" t="s">
        <v>33</v>
      </c>
      <c r="B21" s="68"/>
      <c r="C21" s="68"/>
      <c r="D21" s="101" t="s">
        <v>2</v>
      </c>
      <c r="E21" s="49" t="s">
        <v>91</v>
      </c>
      <c r="F21" s="70">
        <v>1</v>
      </c>
      <c r="G21" s="71">
        <v>1</v>
      </c>
      <c r="H21" s="72">
        <f>SUM(F21)*G21</f>
        <v>1</v>
      </c>
      <c r="I21" s="71">
        <f>SUM(I20/60)</f>
        <v>2</v>
      </c>
      <c r="J21" s="71"/>
      <c r="K21" s="73">
        <f>SUM(H21*I21)</f>
        <v>2</v>
      </c>
    </row>
    <row r="22" spans="1:11" s="19" customFormat="1" ht="14.25" customHeight="1">
      <c r="A22" s="193" t="s">
        <v>63</v>
      </c>
      <c r="B22" s="74"/>
      <c r="C22" s="74"/>
      <c r="D22" s="99"/>
      <c r="E22" s="82"/>
      <c r="F22" s="77"/>
      <c r="G22" s="78"/>
      <c r="H22" s="77"/>
      <c r="I22" s="78"/>
      <c r="J22" s="78"/>
      <c r="K22" s="79"/>
    </row>
    <row r="23" spans="1:11" s="19" customFormat="1" ht="14.25" customHeight="1">
      <c r="A23" s="80" t="s">
        <v>32</v>
      </c>
      <c r="B23" s="60"/>
      <c r="C23" s="60"/>
      <c r="D23" s="67" t="s">
        <v>34</v>
      </c>
      <c r="E23" s="62"/>
      <c r="F23" s="63"/>
      <c r="G23" s="65"/>
      <c r="H23" s="63"/>
      <c r="I23" s="65">
        <v>120</v>
      </c>
      <c r="J23" s="65"/>
      <c r="K23" s="66"/>
    </row>
    <row r="24" spans="1:11" s="19" customFormat="1" ht="14.25" customHeight="1">
      <c r="A24" s="81" t="s">
        <v>51</v>
      </c>
      <c r="B24" s="68"/>
      <c r="C24" s="68"/>
      <c r="D24" s="101" t="s">
        <v>2</v>
      </c>
      <c r="E24" s="49" t="s">
        <v>91</v>
      </c>
      <c r="F24" s="70">
        <v>1</v>
      </c>
      <c r="G24" s="71">
        <v>1</v>
      </c>
      <c r="H24" s="72">
        <f>SUM(F24)*G24</f>
        <v>1</v>
      </c>
      <c r="I24" s="71">
        <f>SUM(I23/60)</f>
        <v>2</v>
      </c>
      <c r="J24" s="71"/>
      <c r="K24" s="73">
        <f>SUM(H24*I24)</f>
        <v>2</v>
      </c>
    </row>
    <row r="25" spans="1:11" s="19" customFormat="1" ht="14.25" customHeight="1">
      <c r="A25" s="193" t="s">
        <v>63</v>
      </c>
      <c r="B25" s="74"/>
      <c r="C25" s="74"/>
      <c r="D25" s="99"/>
      <c r="E25" s="82"/>
      <c r="F25" s="77"/>
      <c r="G25" s="78"/>
      <c r="H25" s="77"/>
      <c r="I25" s="78"/>
      <c r="J25" s="78"/>
      <c r="K25" s="79"/>
    </row>
    <row r="26" spans="1:11" s="19" customFormat="1" ht="14.25" customHeight="1">
      <c r="A26" s="80"/>
      <c r="B26" s="60"/>
      <c r="C26" s="60"/>
      <c r="D26" s="67"/>
      <c r="E26" s="62"/>
      <c r="F26" s="63"/>
      <c r="G26" s="65"/>
      <c r="H26" s="63"/>
      <c r="I26" s="65"/>
      <c r="J26" s="65"/>
      <c r="K26" s="66"/>
    </row>
    <row r="27" spans="1:11" s="19" customFormat="1" ht="14.25" customHeight="1">
      <c r="A27" s="81"/>
      <c r="B27" s="68"/>
      <c r="C27" s="68"/>
      <c r="D27" s="101"/>
      <c r="E27" s="49"/>
      <c r="F27" s="70"/>
      <c r="G27" s="71"/>
      <c r="H27" s="72"/>
      <c r="I27" s="71"/>
      <c r="J27" s="71"/>
      <c r="K27" s="73"/>
    </row>
    <row r="28" spans="1:11" s="19" customFormat="1" ht="14.25" customHeight="1">
      <c r="A28" s="74"/>
      <c r="B28" s="74"/>
      <c r="C28" s="74"/>
      <c r="D28" s="99"/>
      <c r="E28" s="82"/>
      <c r="F28" s="77"/>
      <c r="G28" s="78"/>
      <c r="H28" s="77"/>
      <c r="I28" s="78"/>
      <c r="J28" s="78"/>
      <c r="K28" s="79"/>
    </row>
    <row r="29" spans="1:11" s="19" customFormat="1" ht="14.25" customHeight="1">
      <c r="A29" s="87"/>
      <c r="B29" s="60"/>
      <c r="C29" s="61"/>
      <c r="D29" s="102"/>
      <c r="E29" s="62"/>
      <c r="F29" s="63"/>
      <c r="G29" s="64"/>
      <c r="H29" s="63"/>
      <c r="I29" s="65"/>
      <c r="J29" s="65"/>
      <c r="K29" s="66"/>
    </row>
    <row r="30" spans="1:11" s="19" customFormat="1" ht="14.25" customHeight="1">
      <c r="A30" s="81"/>
      <c r="B30" s="68"/>
      <c r="C30" s="68"/>
      <c r="D30" s="67"/>
      <c r="E30" s="49"/>
      <c r="F30" s="72"/>
      <c r="G30" s="71"/>
      <c r="H30" s="72"/>
      <c r="I30" s="71"/>
      <c r="J30" s="71"/>
      <c r="K30" s="73"/>
    </row>
    <row r="31" spans="1:11" s="19" customFormat="1" ht="14.25" customHeight="1">
      <c r="A31" s="74"/>
      <c r="B31" s="74"/>
      <c r="C31" s="74"/>
      <c r="D31" s="99"/>
      <c r="E31" s="76"/>
      <c r="F31" s="77"/>
      <c r="G31" s="78"/>
      <c r="H31" s="77"/>
      <c r="I31" s="78"/>
      <c r="J31" s="78"/>
      <c r="K31" s="79"/>
    </row>
    <row r="32" spans="1:11" s="19" customFormat="1" ht="14.25" customHeight="1">
      <c r="A32" s="87"/>
      <c r="B32" s="60"/>
      <c r="C32" s="60"/>
      <c r="D32" s="102"/>
      <c r="E32" s="62"/>
      <c r="F32" s="63"/>
      <c r="G32" s="65"/>
      <c r="H32" s="63"/>
      <c r="I32" s="65"/>
      <c r="J32" s="65"/>
      <c r="K32" s="66"/>
    </row>
    <row r="33" spans="1:11" s="19" customFormat="1" ht="14.25" customHeight="1">
      <c r="A33" s="81"/>
      <c r="B33" s="68"/>
      <c r="C33" s="68"/>
      <c r="D33" s="67"/>
      <c r="E33" s="49"/>
      <c r="F33" s="72"/>
      <c r="G33" s="71"/>
      <c r="H33" s="72"/>
      <c r="I33" s="71"/>
      <c r="J33" s="71"/>
      <c r="K33" s="73"/>
    </row>
    <row r="34" spans="1:11" s="19" customFormat="1" ht="14.25" customHeight="1">
      <c r="A34" s="74"/>
      <c r="B34" s="74"/>
      <c r="C34" s="74"/>
      <c r="D34" s="103"/>
      <c r="E34" s="82"/>
      <c r="F34" s="77"/>
      <c r="G34" s="78"/>
      <c r="H34" s="77"/>
      <c r="I34" s="78"/>
      <c r="J34" s="78"/>
      <c r="K34" s="79"/>
    </row>
    <row r="35" spans="1:11" s="19" customFormat="1" ht="14.25" customHeight="1">
      <c r="A35" s="85"/>
      <c r="B35" s="68"/>
      <c r="C35" s="68"/>
      <c r="D35" s="67"/>
      <c r="E35" s="86"/>
      <c r="F35" s="72"/>
      <c r="G35" s="71"/>
      <c r="H35" s="72"/>
      <c r="I35" s="71"/>
      <c r="J35" s="71"/>
      <c r="K35" s="73"/>
    </row>
    <row r="36" spans="1:11" s="19" customFormat="1" ht="14.25" customHeight="1">
      <c r="A36" s="81"/>
      <c r="B36" s="68"/>
      <c r="C36" s="68"/>
      <c r="D36" s="67"/>
      <c r="E36" s="49"/>
      <c r="F36" s="72"/>
      <c r="G36" s="71"/>
      <c r="H36" s="72"/>
      <c r="I36" s="71"/>
      <c r="J36" s="71"/>
      <c r="K36" s="73"/>
    </row>
    <row r="37" spans="1:11" s="19" customFormat="1" ht="14.25" customHeight="1">
      <c r="A37" s="74"/>
      <c r="B37" s="74"/>
      <c r="C37" s="74"/>
      <c r="D37" s="103"/>
      <c r="E37" s="82"/>
      <c r="F37" s="77"/>
      <c r="G37" s="78"/>
      <c r="H37" s="77"/>
      <c r="I37" s="78"/>
      <c r="J37" s="78"/>
      <c r="K37" s="79"/>
    </row>
    <row r="38" spans="1:11" s="19" customFormat="1" ht="14.25" customHeight="1">
      <c r="A38" s="87"/>
      <c r="B38" s="60"/>
      <c r="C38" s="60"/>
      <c r="D38" s="67"/>
      <c r="E38" s="62"/>
      <c r="F38" s="63"/>
      <c r="G38" s="65"/>
      <c r="H38" s="72"/>
      <c r="I38" s="65"/>
      <c r="J38" s="65"/>
      <c r="K38" s="66"/>
    </row>
    <row r="39" spans="1:11" s="19" customFormat="1" ht="14.25" customHeight="1">
      <c r="A39" s="81"/>
      <c r="B39" s="68"/>
      <c r="C39" s="68"/>
      <c r="D39" s="67"/>
      <c r="E39" s="49"/>
      <c r="F39" s="72"/>
      <c r="G39" s="71"/>
      <c r="H39" s="72"/>
      <c r="I39" s="71"/>
      <c r="J39" s="71"/>
      <c r="K39" s="73"/>
    </row>
    <row r="40" spans="1:11" s="19" customFormat="1" ht="14.25" customHeight="1">
      <c r="A40" s="68"/>
      <c r="B40" s="68"/>
      <c r="C40" s="68"/>
      <c r="D40" s="67"/>
      <c r="E40" s="86"/>
      <c r="F40" s="72"/>
      <c r="G40" s="71"/>
      <c r="H40" s="72"/>
      <c r="I40" s="71"/>
      <c r="J40" s="71"/>
      <c r="K40" s="73"/>
    </row>
    <row r="41" spans="1:11" s="19" customFormat="1" ht="14.25" customHeight="1">
      <c r="A41" s="184" t="s">
        <v>84</v>
      </c>
      <c r="B41" s="135"/>
      <c r="C41" s="60"/>
      <c r="D41" s="102"/>
      <c r="E41" s="62"/>
      <c r="F41" s="63"/>
      <c r="G41" s="65"/>
      <c r="H41" s="63"/>
      <c r="I41" s="65"/>
      <c r="J41" s="65"/>
      <c r="K41" s="63"/>
    </row>
    <row r="42" spans="1:11" s="19" customFormat="1" ht="14.25" customHeight="1">
      <c r="A42" s="68"/>
      <c r="B42" s="136"/>
      <c r="C42" s="68"/>
      <c r="D42" s="67"/>
      <c r="E42" s="86"/>
      <c r="F42" s="72"/>
      <c r="G42" s="71"/>
      <c r="H42" s="72"/>
      <c r="I42" s="71"/>
      <c r="J42" s="71"/>
      <c r="K42" s="72"/>
    </row>
    <row r="43" spans="1:11">
      <c r="A43" s="68"/>
      <c r="B43" s="181"/>
      <c r="C43" s="24"/>
      <c r="D43" s="101"/>
      <c r="E43" s="88"/>
      <c r="F43" s="24"/>
      <c r="G43" s="24"/>
      <c r="H43" s="24"/>
      <c r="I43" s="24"/>
      <c r="J43" s="24"/>
      <c r="K43" s="24"/>
    </row>
    <row r="44" spans="1:11" s="29" customFormat="1" ht="14.25" customHeight="1">
      <c r="A44" s="124"/>
      <c r="B44" s="182"/>
      <c r="C44" s="89"/>
      <c r="D44" s="104"/>
      <c r="E44" s="90"/>
      <c r="F44" s="91"/>
      <c r="G44" s="92"/>
      <c r="H44" s="91"/>
      <c r="I44" s="92"/>
      <c r="J44" s="92"/>
      <c r="K44" s="91"/>
    </row>
    <row r="45" spans="1:11" s="19" customFormat="1" ht="14.25" customHeight="1">
      <c r="A45" s="183" t="s">
        <v>1</v>
      </c>
      <c r="B45" s="94"/>
      <c r="C45" s="94"/>
      <c r="D45" s="105"/>
      <c r="E45" s="94"/>
      <c r="F45" s="95">
        <f>SUM(F6,F9,F12,F15,F18,F21,F24,F27)</f>
        <v>10</v>
      </c>
      <c r="G45" s="96"/>
      <c r="H45" s="97">
        <f>SUM(H5:H44)</f>
        <v>10</v>
      </c>
      <c r="I45" s="96"/>
      <c r="J45" s="96"/>
      <c r="K45" s="97">
        <f>SUM(K5:K44)</f>
        <v>20</v>
      </c>
    </row>
    <row r="46" spans="1:11" ht="47.25" customHeight="1">
      <c r="A46" s="10"/>
      <c r="B46" s="234"/>
      <c r="C46" s="250"/>
      <c r="D46" s="250"/>
      <c r="E46" s="251"/>
      <c r="F46" s="238"/>
      <c r="G46" s="255"/>
      <c r="H46" s="240"/>
      <c r="I46" s="250"/>
      <c r="J46" s="250"/>
      <c r="K46" s="251"/>
    </row>
    <row r="47" spans="1:11" ht="35.25" customHeight="1">
      <c r="A47" s="11"/>
      <c r="B47" s="252"/>
      <c r="C47" s="252"/>
      <c r="D47" s="252"/>
      <c r="E47" s="253"/>
      <c r="F47" s="12" t="s">
        <v>31</v>
      </c>
      <c r="G47" s="26"/>
      <c r="H47" s="241"/>
      <c r="I47" s="242"/>
      <c r="J47" s="242"/>
      <c r="K47" s="243"/>
    </row>
    <row r="48" spans="1:11" ht="22.5" customHeight="1">
      <c r="A48" s="15"/>
      <c r="B48" s="16"/>
      <c r="C48" s="17"/>
      <c r="D48" s="18"/>
      <c r="E48" s="17"/>
      <c r="F48" s="244"/>
      <c r="G48" s="248"/>
      <c r="H48" s="248"/>
      <c r="I48" s="248"/>
      <c r="J48" s="248"/>
      <c r="K48" s="249"/>
    </row>
    <row r="49" spans="1:11" ht="63" customHeight="1">
      <c r="A49" s="21"/>
      <c r="B49" s="22"/>
      <c r="C49" s="23"/>
      <c r="D49" s="4"/>
      <c r="E49" s="25"/>
      <c r="F49" s="25"/>
      <c r="G49" s="27"/>
      <c r="H49" s="25"/>
      <c r="I49" s="25"/>
      <c r="J49" s="28"/>
      <c r="K49" s="28"/>
    </row>
    <row r="50" spans="1:11" s="19" customFormat="1" ht="13.5" customHeight="1">
      <c r="A50" s="59" t="s">
        <v>37</v>
      </c>
      <c r="B50" s="60"/>
      <c r="C50" s="60"/>
      <c r="D50" s="67"/>
      <c r="E50" s="62"/>
      <c r="F50" s="66"/>
      <c r="G50" s="65"/>
      <c r="H50" s="63"/>
      <c r="I50" s="65"/>
      <c r="J50" s="65"/>
      <c r="K50" s="66"/>
    </row>
    <row r="51" spans="1:11" s="19" customFormat="1" ht="13.5" customHeight="1">
      <c r="A51" s="83" t="s">
        <v>44</v>
      </c>
      <c r="B51" s="68"/>
      <c r="C51" s="68"/>
      <c r="D51" s="101"/>
      <c r="E51" s="88"/>
      <c r="F51" s="73"/>
      <c r="G51" s="71"/>
      <c r="H51" s="72"/>
      <c r="I51" s="109"/>
      <c r="J51" s="71"/>
      <c r="K51" s="73"/>
    </row>
    <row r="52" spans="1:11" s="19" customFormat="1" ht="13.5" customHeight="1">
      <c r="A52" s="67" t="s">
        <v>38</v>
      </c>
      <c r="B52" s="74"/>
      <c r="C52" s="74"/>
      <c r="D52" s="99"/>
      <c r="E52" s="82"/>
      <c r="F52" s="79"/>
      <c r="G52" s="78"/>
      <c r="H52" s="77"/>
      <c r="I52" s="78"/>
      <c r="J52" s="78"/>
      <c r="K52" s="79"/>
    </row>
    <row r="53" spans="1:11" s="19" customFormat="1" ht="13.5" customHeight="1">
      <c r="A53" s="223" t="s">
        <v>107</v>
      </c>
      <c r="B53" s="60"/>
      <c r="C53" s="60"/>
      <c r="D53" s="67" t="s">
        <v>47</v>
      </c>
      <c r="E53" s="62"/>
      <c r="F53" s="66"/>
      <c r="G53" s="65"/>
      <c r="H53" s="63"/>
      <c r="I53" s="65">
        <v>120</v>
      </c>
      <c r="J53" s="65"/>
      <c r="K53" s="66"/>
    </row>
    <row r="54" spans="1:11" s="19" customFormat="1" ht="13.5" customHeight="1">
      <c r="A54" s="81" t="s">
        <v>45</v>
      </c>
      <c r="B54" s="68"/>
      <c r="C54" s="68"/>
      <c r="D54" s="101" t="s">
        <v>2</v>
      </c>
      <c r="E54" s="205" t="s">
        <v>106</v>
      </c>
      <c r="F54" s="108">
        <v>5</v>
      </c>
      <c r="G54" s="71">
        <v>1</v>
      </c>
      <c r="H54" s="72">
        <f>SUM(F54)*G54</f>
        <v>5</v>
      </c>
      <c r="I54" s="72">
        <f>SUM(I53/60)</f>
        <v>2</v>
      </c>
      <c r="J54" s="71"/>
      <c r="K54" s="73">
        <f>SUM(H54*I54)</f>
        <v>10</v>
      </c>
    </row>
    <row r="55" spans="1:11" s="19" customFormat="1" ht="13.5" customHeight="1">
      <c r="A55" s="193" t="s">
        <v>63</v>
      </c>
      <c r="B55" s="74"/>
      <c r="C55" s="74"/>
      <c r="D55" s="99"/>
      <c r="E55" s="82"/>
      <c r="F55" s="79"/>
      <c r="G55" s="78"/>
      <c r="H55" s="77"/>
      <c r="I55" s="78"/>
      <c r="J55" s="78"/>
      <c r="K55" s="79"/>
    </row>
    <row r="56" spans="1:11" s="19" customFormat="1" ht="13.5" customHeight="1">
      <c r="A56" s="223" t="s">
        <v>107</v>
      </c>
      <c r="B56" s="60"/>
      <c r="C56" s="60"/>
      <c r="D56" s="67" t="s">
        <v>47</v>
      </c>
      <c r="E56" s="88"/>
      <c r="F56" s="66"/>
      <c r="G56" s="65"/>
      <c r="H56" s="63"/>
      <c r="I56" s="65">
        <v>120</v>
      </c>
      <c r="J56" s="65"/>
      <c r="K56" s="66"/>
    </row>
    <row r="57" spans="1:11" s="19" customFormat="1" ht="13.5" customHeight="1">
      <c r="A57" s="81" t="s">
        <v>50</v>
      </c>
      <c r="B57" s="68"/>
      <c r="C57" s="68"/>
      <c r="D57" s="101" t="s">
        <v>2</v>
      </c>
      <c r="E57" s="205" t="s">
        <v>106</v>
      </c>
      <c r="F57" s="108">
        <v>2</v>
      </c>
      <c r="G57" s="71">
        <v>1</v>
      </c>
      <c r="H57" s="72">
        <f>SUM(F57)*G57</f>
        <v>2</v>
      </c>
      <c r="I57" s="72">
        <f>SUM(I56/60)</f>
        <v>2</v>
      </c>
      <c r="J57" s="71"/>
      <c r="K57" s="73">
        <f>SUM(H57*I57)</f>
        <v>4</v>
      </c>
    </row>
    <row r="58" spans="1:11" s="19" customFormat="1" ht="13.5" customHeight="1">
      <c r="A58" s="193" t="s">
        <v>63</v>
      </c>
      <c r="B58" s="74"/>
      <c r="C58" s="74"/>
      <c r="D58" s="99"/>
      <c r="E58" s="82"/>
      <c r="F58" s="79"/>
      <c r="G58" s="78"/>
      <c r="H58" s="77"/>
      <c r="I58" s="78"/>
      <c r="J58" s="78"/>
      <c r="K58" s="79"/>
    </row>
    <row r="59" spans="1:11" s="19" customFormat="1" ht="13.5" customHeight="1">
      <c r="A59" s="223" t="s">
        <v>107</v>
      </c>
      <c r="B59" s="60"/>
      <c r="C59" s="60"/>
      <c r="D59" s="67" t="s">
        <v>47</v>
      </c>
      <c r="E59" s="62"/>
      <c r="F59" s="66"/>
      <c r="G59" s="65"/>
      <c r="H59" s="63"/>
      <c r="I59" s="65">
        <v>120</v>
      </c>
      <c r="J59" s="65"/>
      <c r="K59" s="66"/>
    </row>
    <row r="60" spans="1:11" s="19" customFormat="1" ht="13.5" customHeight="1">
      <c r="A60" s="81" t="s">
        <v>52</v>
      </c>
      <c r="B60" s="68"/>
      <c r="C60" s="68"/>
      <c r="D60" s="101" t="s">
        <v>2</v>
      </c>
      <c r="E60" s="205" t="s">
        <v>106</v>
      </c>
      <c r="F60" s="108">
        <v>1</v>
      </c>
      <c r="G60" s="71">
        <v>1</v>
      </c>
      <c r="H60" s="72">
        <f>SUM(F60)*G60</f>
        <v>1</v>
      </c>
      <c r="I60" s="71">
        <f>SUM(I59/60)</f>
        <v>2</v>
      </c>
      <c r="J60" s="71"/>
      <c r="K60" s="73">
        <f>SUM(H60*I60)</f>
        <v>2</v>
      </c>
    </row>
    <row r="61" spans="1:11" s="19" customFormat="1" ht="13.5" customHeight="1">
      <c r="A61" s="193" t="s">
        <v>63</v>
      </c>
      <c r="B61" s="74"/>
      <c r="C61" s="74"/>
      <c r="D61" s="99"/>
      <c r="E61" s="82"/>
      <c r="F61" s="79"/>
      <c r="G61" s="78"/>
      <c r="H61" s="77"/>
      <c r="I61" s="78"/>
      <c r="J61" s="78"/>
      <c r="K61" s="79"/>
    </row>
    <row r="62" spans="1:11">
      <c r="A62" s="87"/>
      <c r="B62" s="60"/>
      <c r="C62" s="60"/>
      <c r="D62" s="68"/>
      <c r="E62" s="62"/>
      <c r="F62" s="66"/>
      <c r="G62" s="65"/>
      <c r="H62" s="63"/>
      <c r="I62" s="65"/>
      <c r="J62" s="65"/>
      <c r="K62" s="66"/>
    </row>
    <row r="63" spans="1:11">
      <c r="A63" s="81"/>
      <c r="B63" s="68"/>
      <c r="C63" s="68"/>
      <c r="D63" s="68"/>
      <c r="E63" s="88"/>
      <c r="F63" s="108"/>
      <c r="G63" s="71"/>
      <c r="H63" s="72"/>
      <c r="I63" s="71"/>
      <c r="J63" s="71"/>
      <c r="K63" s="73"/>
    </row>
    <row r="64" spans="1:11">
      <c r="A64" s="74"/>
      <c r="B64" s="74"/>
      <c r="C64" s="74"/>
      <c r="D64" s="74"/>
      <c r="E64" s="82"/>
      <c r="F64" s="79"/>
      <c r="G64" s="78"/>
      <c r="H64" s="77"/>
      <c r="I64" s="78"/>
      <c r="J64" s="78"/>
      <c r="K64" s="79"/>
    </row>
    <row r="65" spans="1:11">
      <c r="A65" s="59" t="s">
        <v>37</v>
      </c>
      <c r="B65" s="60"/>
      <c r="C65" s="60"/>
      <c r="D65" s="68"/>
      <c r="E65" s="62"/>
      <c r="F65" s="66"/>
      <c r="G65" s="65"/>
      <c r="H65" s="63"/>
      <c r="I65" s="65"/>
      <c r="J65" s="65"/>
      <c r="K65" s="66"/>
    </row>
    <row r="66" spans="1:11">
      <c r="A66" s="83" t="s">
        <v>42</v>
      </c>
      <c r="B66" s="68"/>
      <c r="C66" s="68"/>
      <c r="D66" s="68"/>
      <c r="E66" s="88"/>
      <c r="F66" s="108"/>
      <c r="G66" s="71"/>
      <c r="H66" s="72"/>
      <c r="I66" s="109"/>
      <c r="J66" s="71"/>
      <c r="K66" s="73"/>
    </row>
    <row r="67" spans="1:11">
      <c r="A67" s="67" t="s">
        <v>38</v>
      </c>
      <c r="B67" s="74"/>
      <c r="C67" s="74"/>
      <c r="D67" s="74"/>
      <c r="E67" s="68"/>
      <c r="F67" s="79"/>
      <c r="G67" s="78"/>
      <c r="H67" s="77"/>
      <c r="I67" s="78"/>
      <c r="J67" s="78"/>
      <c r="K67" s="79"/>
    </row>
    <row r="68" spans="1:11" s="19" customFormat="1" ht="13.5" customHeight="1">
      <c r="A68" s="223" t="s">
        <v>107</v>
      </c>
      <c r="B68" s="60"/>
      <c r="C68" s="60"/>
      <c r="D68" s="67" t="s">
        <v>47</v>
      </c>
      <c r="E68" s="62"/>
      <c r="F68" s="66"/>
      <c r="G68" s="65"/>
      <c r="H68" s="63"/>
      <c r="I68" s="65">
        <v>120</v>
      </c>
      <c r="J68" s="65"/>
      <c r="K68" s="66"/>
    </row>
    <row r="69" spans="1:11" s="19" customFormat="1" ht="13.5" customHeight="1">
      <c r="A69" s="81" t="s">
        <v>33</v>
      </c>
      <c r="B69" s="68"/>
      <c r="C69" s="68"/>
      <c r="D69" s="101" t="s">
        <v>2</v>
      </c>
      <c r="E69" s="205" t="s">
        <v>106</v>
      </c>
      <c r="F69" s="108">
        <v>5</v>
      </c>
      <c r="G69" s="71">
        <v>1</v>
      </c>
      <c r="H69" s="72">
        <f>SUM(F69)*G69</f>
        <v>5</v>
      </c>
      <c r="I69" s="72">
        <f>SUM(I68/60)</f>
        <v>2</v>
      </c>
      <c r="J69" s="71"/>
      <c r="K69" s="73">
        <f>SUM(H69*I69)</f>
        <v>10</v>
      </c>
    </row>
    <row r="70" spans="1:11">
      <c r="A70" s="193" t="s">
        <v>63</v>
      </c>
      <c r="B70" s="58"/>
      <c r="C70" s="58"/>
      <c r="D70" s="99"/>
      <c r="E70" s="82"/>
      <c r="F70" s="79"/>
      <c r="G70" s="78"/>
      <c r="H70" s="77"/>
      <c r="I70" s="78"/>
      <c r="J70" s="58"/>
      <c r="K70" s="57"/>
    </row>
    <row r="71" spans="1:11" s="19" customFormat="1" ht="13.5" customHeight="1">
      <c r="A71" s="223" t="s">
        <v>107</v>
      </c>
      <c r="B71" s="60"/>
      <c r="C71" s="60"/>
      <c r="D71" s="67" t="s">
        <v>47</v>
      </c>
      <c r="E71" s="88"/>
      <c r="F71" s="66"/>
      <c r="G71" s="65"/>
      <c r="H71" s="63"/>
      <c r="I71" s="65">
        <v>120</v>
      </c>
      <c r="J71" s="65"/>
      <c r="K71" s="66"/>
    </row>
    <row r="72" spans="1:11" s="56" customFormat="1" ht="13.5" customHeight="1">
      <c r="A72" s="81" t="s">
        <v>53</v>
      </c>
      <c r="B72" s="68"/>
      <c r="C72" s="68"/>
      <c r="D72" s="101" t="s">
        <v>2</v>
      </c>
      <c r="E72" s="205" t="s">
        <v>106</v>
      </c>
      <c r="F72" s="108">
        <v>2</v>
      </c>
      <c r="G72" s="71">
        <v>1</v>
      </c>
      <c r="H72" s="72">
        <f>SUM(F72)*G72</f>
        <v>2</v>
      </c>
      <c r="I72" s="72">
        <f>SUM(I71/60)</f>
        <v>2</v>
      </c>
      <c r="J72" s="71"/>
      <c r="K72" s="73">
        <f>SUM(H72*I72)</f>
        <v>4</v>
      </c>
    </row>
    <row r="73" spans="1:11" s="56" customFormat="1" ht="13.5" customHeight="1">
      <c r="A73" s="193" t="s">
        <v>63</v>
      </c>
      <c r="B73" s="74"/>
      <c r="C73" s="74"/>
      <c r="D73" s="99"/>
      <c r="E73" s="82"/>
      <c r="F73" s="79"/>
      <c r="G73" s="78"/>
      <c r="H73" s="77"/>
      <c r="I73" s="78"/>
      <c r="J73" s="78"/>
      <c r="K73" s="79"/>
    </row>
    <row r="74" spans="1:11" s="56" customFormat="1" ht="13.5" customHeight="1">
      <c r="A74" s="223" t="s">
        <v>107</v>
      </c>
      <c r="B74" s="60"/>
      <c r="C74" s="60"/>
      <c r="D74" s="67" t="s">
        <v>47</v>
      </c>
      <c r="E74" s="62"/>
      <c r="F74" s="66"/>
      <c r="G74" s="65"/>
      <c r="H74" s="63"/>
      <c r="I74" s="65">
        <v>120</v>
      </c>
      <c r="J74" s="65"/>
      <c r="K74" s="66"/>
    </row>
    <row r="75" spans="1:11" s="56" customFormat="1" ht="13.5" customHeight="1">
      <c r="A75" s="81" t="s">
        <v>36</v>
      </c>
      <c r="B75" s="68"/>
      <c r="C75" s="68"/>
      <c r="D75" s="101" t="s">
        <v>2</v>
      </c>
      <c r="E75" s="205" t="s">
        <v>106</v>
      </c>
      <c r="F75" s="108">
        <v>1</v>
      </c>
      <c r="G75" s="71">
        <v>1</v>
      </c>
      <c r="H75" s="72">
        <f>SUM(F75)*G75</f>
        <v>1</v>
      </c>
      <c r="I75" s="71">
        <f>SUM(I74/60)</f>
        <v>2</v>
      </c>
      <c r="J75" s="71"/>
      <c r="K75" s="73">
        <f>SUM(H75*I75)</f>
        <v>2</v>
      </c>
    </row>
    <row r="76" spans="1:11" s="56" customFormat="1" ht="13.5" customHeight="1">
      <c r="A76" s="193" t="s">
        <v>63</v>
      </c>
      <c r="B76" s="74"/>
      <c r="C76" s="74"/>
      <c r="D76" s="99"/>
      <c r="E76" s="82"/>
      <c r="F76" s="79"/>
      <c r="G76" s="78"/>
      <c r="H76" s="77"/>
      <c r="I76" s="78"/>
      <c r="J76" s="78"/>
      <c r="K76" s="79"/>
    </row>
    <row r="77" spans="1:11" s="56" customFormat="1" ht="13.5" customHeight="1">
      <c r="A77" s="59"/>
      <c r="B77" s="135"/>
      <c r="C77" s="60"/>
      <c r="D77" s="60"/>
      <c r="E77" s="114"/>
      <c r="F77" s="66"/>
      <c r="G77" s="65"/>
      <c r="H77" s="110"/>
      <c r="I77" s="65"/>
      <c r="J77" s="65"/>
      <c r="K77" s="66"/>
    </row>
    <row r="78" spans="1:11" s="56" customFormat="1" ht="13.5" customHeight="1">
      <c r="A78" s="83"/>
      <c r="B78" s="136"/>
      <c r="C78" s="68"/>
      <c r="D78" s="68"/>
      <c r="E78" s="86"/>
      <c r="F78" s="73"/>
      <c r="G78" s="71"/>
      <c r="H78" s="111"/>
      <c r="I78" s="109"/>
      <c r="J78" s="71"/>
      <c r="K78" s="73"/>
    </row>
    <row r="79" spans="1:11" s="56" customFormat="1" ht="13.5" customHeight="1">
      <c r="A79" s="103"/>
      <c r="B79" s="137"/>
      <c r="C79" s="74"/>
      <c r="D79" s="75"/>
      <c r="E79" s="82"/>
      <c r="F79" s="79"/>
      <c r="G79" s="78"/>
      <c r="H79" s="112"/>
      <c r="I79" s="113"/>
      <c r="J79" s="78"/>
      <c r="K79" s="79"/>
    </row>
    <row r="80" spans="1:11" s="56" customFormat="1" ht="13.5" customHeight="1">
      <c r="A80" s="59" t="s">
        <v>37</v>
      </c>
      <c r="B80" s="60"/>
      <c r="C80" s="60"/>
      <c r="D80" s="60"/>
      <c r="E80" s="114"/>
      <c r="F80" s="66"/>
      <c r="G80" s="65"/>
      <c r="H80" s="110"/>
      <c r="I80" s="65"/>
      <c r="J80" s="65"/>
      <c r="K80" s="66"/>
    </row>
    <row r="81" spans="1:11" s="56" customFormat="1" ht="13.5" customHeight="1">
      <c r="A81" s="83" t="s">
        <v>46</v>
      </c>
      <c r="B81" s="68"/>
      <c r="C81" s="68"/>
      <c r="D81" s="68"/>
      <c r="E81" s="86"/>
      <c r="F81" s="73"/>
      <c r="G81" s="71"/>
      <c r="H81" s="111"/>
      <c r="I81" s="109"/>
      <c r="J81" s="71"/>
      <c r="K81" s="73"/>
    </row>
    <row r="82" spans="1:11" s="56" customFormat="1" ht="13.5" customHeight="1">
      <c r="A82" s="103" t="s">
        <v>38</v>
      </c>
      <c r="B82" s="74"/>
      <c r="C82" s="74"/>
      <c r="D82" s="75"/>
      <c r="E82" s="82"/>
      <c r="F82" s="79"/>
      <c r="G82" s="78"/>
      <c r="H82" s="112"/>
      <c r="I82" s="113"/>
      <c r="J82" s="78"/>
      <c r="K82" s="79"/>
    </row>
    <row r="83" spans="1:11" s="56" customFormat="1" ht="13.5" customHeight="1">
      <c r="A83" s="223" t="s">
        <v>107</v>
      </c>
      <c r="B83" s="60"/>
      <c r="C83" s="60"/>
      <c r="D83" s="67" t="s">
        <v>47</v>
      </c>
      <c r="E83" s="114"/>
      <c r="F83" s="66"/>
      <c r="G83" s="65"/>
      <c r="H83" s="110"/>
      <c r="I83" s="65">
        <v>120</v>
      </c>
      <c r="J83" s="65"/>
      <c r="K83" s="66"/>
    </row>
    <row r="84" spans="1:11" s="56" customFormat="1" ht="13.5" customHeight="1">
      <c r="A84" s="84"/>
      <c r="B84" s="68"/>
      <c r="C84" s="68"/>
      <c r="D84" s="101" t="s">
        <v>48</v>
      </c>
      <c r="E84" s="205" t="s">
        <v>106</v>
      </c>
      <c r="F84" s="108">
        <v>8</v>
      </c>
      <c r="G84" s="71">
        <v>1</v>
      </c>
      <c r="H84" s="72">
        <f>SUM(F84)*G84</f>
        <v>8</v>
      </c>
      <c r="I84" s="72">
        <f>SUM(I83/60)</f>
        <v>2</v>
      </c>
      <c r="J84" s="71"/>
      <c r="K84" s="73">
        <f>SUM(H84*I84)</f>
        <v>16</v>
      </c>
    </row>
    <row r="85" spans="1:11" s="56" customFormat="1" ht="13.5" customHeight="1">
      <c r="A85" s="193" t="s">
        <v>63</v>
      </c>
      <c r="B85" s="74"/>
      <c r="C85" s="74"/>
      <c r="D85" s="99"/>
      <c r="E85" s="82"/>
      <c r="F85" s="79"/>
      <c r="G85" s="78"/>
      <c r="H85" s="112"/>
      <c r="I85" s="113"/>
      <c r="J85" s="78"/>
      <c r="K85" s="79"/>
    </row>
    <row r="86" spans="1:11" s="19" customFormat="1" ht="13.5" customHeight="1">
      <c r="A86" s="85"/>
      <c r="B86" s="68"/>
      <c r="C86" s="68"/>
      <c r="D86" s="68"/>
      <c r="E86" s="86"/>
      <c r="F86" s="73"/>
      <c r="G86" s="71"/>
      <c r="H86" s="72"/>
      <c r="I86" s="71"/>
      <c r="J86" s="71"/>
      <c r="K86" s="73"/>
    </row>
    <row r="87" spans="1:11" s="19" customFormat="1" ht="13.5" customHeight="1">
      <c r="A87" s="106"/>
      <c r="B87" s="68"/>
      <c r="C87" s="68"/>
      <c r="D87" s="68"/>
      <c r="E87" s="86"/>
      <c r="F87" s="73"/>
      <c r="G87" s="71"/>
      <c r="H87" s="72"/>
      <c r="I87" s="71"/>
      <c r="J87" s="71"/>
      <c r="K87" s="73"/>
    </row>
    <row r="88" spans="1:11" s="19" customFormat="1" ht="13.5" customHeight="1">
      <c r="A88" s="74"/>
      <c r="B88" s="74"/>
      <c r="C88" s="74"/>
      <c r="D88" s="74"/>
      <c r="E88" s="82"/>
      <c r="F88" s="79"/>
      <c r="G88" s="78"/>
      <c r="H88" s="77"/>
      <c r="I88" s="78"/>
      <c r="J88" s="78"/>
      <c r="K88" s="79"/>
    </row>
    <row r="89" spans="1:11" s="19" customFormat="1" ht="13.5" customHeight="1">
      <c r="A89" s="87"/>
      <c r="B89" s="60"/>
      <c r="C89" s="60"/>
      <c r="D89" s="68"/>
      <c r="E89" s="62"/>
      <c r="F89" s="66"/>
      <c r="G89" s="65"/>
      <c r="H89" s="63"/>
      <c r="I89" s="65"/>
      <c r="J89" s="65"/>
      <c r="K89" s="66"/>
    </row>
    <row r="90" spans="1:11" s="19" customFormat="1" ht="13.5" customHeight="1">
      <c r="A90" s="106"/>
      <c r="B90" s="68"/>
      <c r="C90" s="68"/>
      <c r="D90" s="68"/>
      <c r="E90" s="86"/>
      <c r="F90" s="73"/>
      <c r="G90" s="71"/>
      <c r="H90" s="72"/>
      <c r="I90" s="71"/>
      <c r="J90" s="71"/>
      <c r="K90" s="73"/>
    </row>
    <row r="91" spans="1:11" s="19" customFormat="1" ht="13.5" customHeight="1">
      <c r="A91" s="85"/>
      <c r="B91" s="68"/>
      <c r="C91" s="68"/>
      <c r="D91" s="68"/>
      <c r="E91" s="82"/>
      <c r="F91" s="73"/>
      <c r="G91" s="71"/>
      <c r="H91" s="72"/>
      <c r="I91" s="71"/>
      <c r="J91" s="71"/>
      <c r="K91" s="73"/>
    </row>
    <row r="92" spans="1:11" s="19" customFormat="1" ht="14.25" customHeight="1">
      <c r="A92" s="93" t="s">
        <v>1</v>
      </c>
      <c r="B92" s="94"/>
      <c r="C92" s="94"/>
      <c r="D92" s="94"/>
      <c r="E92" s="94"/>
      <c r="F92" s="95">
        <f>SUM(F50:F91)</f>
        <v>24</v>
      </c>
      <c r="G92" s="96"/>
      <c r="H92" s="97">
        <f>SUM(H50:H91)</f>
        <v>24</v>
      </c>
      <c r="I92" s="96"/>
      <c r="J92" s="96"/>
      <c r="K92" s="97">
        <f>SUM(K50:K91)</f>
        <v>48</v>
      </c>
    </row>
    <row r="93" spans="1:11" ht="51.75" customHeight="1">
      <c r="A93" s="10"/>
      <c r="B93" s="234"/>
      <c r="C93" s="250"/>
      <c r="D93" s="250"/>
      <c r="E93" s="251"/>
      <c r="F93" s="238"/>
      <c r="G93" s="255"/>
      <c r="H93" s="240"/>
      <c r="I93" s="250"/>
      <c r="J93" s="250"/>
      <c r="K93" s="251"/>
    </row>
    <row r="94" spans="1:11" ht="35.25" customHeight="1">
      <c r="A94" s="11"/>
      <c r="B94" s="252"/>
      <c r="C94" s="252"/>
      <c r="D94" s="252"/>
      <c r="E94" s="253"/>
      <c r="F94" s="12" t="s">
        <v>0</v>
      </c>
      <c r="G94" s="53"/>
      <c r="H94" s="241"/>
      <c r="I94" s="242"/>
      <c r="J94" s="242"/>
      <c r="K94" s="243"/>
    </row>
    <row r="95" spans="1:11" ht="24" customHeight="1">
      <c r="A95" s="15"/>
      <c r="B95" s="16"/>
      <c r="C95" s="17"/>
      <c r="D95" s="18"/>
      <c r="E95" s="17"/>
      <c r="F95" s="244"/>
      <c r="G95" s="248"/>
      <c r="H95" s="256"/>
      <c r="I95" s="256"/>
      <c r="J95" s="256"/>
      <c r="K95" s="257"/>
    </row>
    <row r="96" spans="1:11" ht="60" customHeight="1">
      <c r="A96" s="8"/>
      <c r="B96" s="3"/>
      <c r="C96" s="9"/>
      <c r="D96" s="4"/>
      <c r="E96" s="4"/>
      <c r="F96" s="4"/>
      <c r="G96" s="7"/>
      <c r="H96" s="4"/>
      <c r="I96" s="4"/>
      <c r="J96" s="6"/>
      <c r="K96" s="6"/>
    </row>
    <row r="97" spans="1:11" s="19" customFormat="1" ht="13.5" customHeight="1">
      <c r="A97" s="59" t="s">
        <v>49</v>
      </c>
      <c r="B97" s="60"/>
      <c r="C97" s="61"/>
      <c r="D97" s="60"/>
      <c r="E97" s="62"/>
      <c r="F97" s="98"/>
      <c r="G97" s="64"/>
      <c r="H97" s="63"/>
      <c r="I97" s="65"/>
      <c r="J97" s="65"/>
      <c r="K97" s="66"/>
    </row>
    <row r="98" spans="1:11" s="19" customFormat="1" ht="13.5" customHeight="1">
      <c r="A98" s="83" t="s">
        <v>44</v>
      </c>
      <c r="B98" s="68"/>
      <c r="C98" s="68"/>
      <c r="D98" s="68"/>
      <c r="E98" s="49"/>
      <c r="F98" s="70"/>
      <c r="G98" s="71"/>
      <c r="H98" s="72"/>
      <c r="I98" s="109"/>
      <c r="J98" s="71"/>
      <c r="K98" s="73"/>
    </row>
    <row r="99" spans="1:11" s="19" customFormat="1" ht="13.5" customHeight="1">
      <c r="A99" s="103" t="s">
        <v>54</v>
      </c>
      <c r="B99" s="74"/>
      <c r="C99" s="74"/>
      <c r="D99" s="58"/>
      <c r="E99" s="76"/>
      <c r="F99" s="132"/>
      <c r="G99" s="78"/>
      <c r="H99" s="77"/>
      <c r="I99" s="78"/>
      <c r="J99" s="78"/>
      <c r="K99" s="79"/>
    </row>
    <row r="100" spans="1:11" s="19" customFormat="1" ht="13.5" customHeight="1">
      <c r="A100" s="81" t="s">
        <v>108</v>
      </c>
      <c r="B100" s="60"/>
      <c r="C100" s="60"/>
      <c r="D100" s="67" t="s">
        <v>55</v>
      </c>
      <c r="E100" s="62"/>
      <c r="F100" s="115"/>
      <c r="G100" s="65"/>
      <c r="H100" s="63"/>
      <c r="I100" s="65">
        <v>120</v>
      </c>
      <c r="J100" s="65"/>
      <c r="K100" s="66"/>
    </row>
    <row r="101" spans="1:11" s="19" customFormat="1" ht="13.5" customHeight="1">
      <c r="A101" s="24" t="s">
        <v>33</v>
      </c>
      <c r="B101" s="68"/>
      <c r="C101" s="68"/>
      <c r="D101" s="101" t="s">
        <v>2</v>
      </c>
      <c r="E101" s="205" t="s">
        <v>106</v>
      </c>
      <c r="F101" s="108">
        <v>1</v>
      </c>
      <c r="G101" s="71">
        <v>1</v>
      </c>
      <c r="H101" s="72">
        <f>SUM(F101)*G101</f>
        <v>1</v>
      </c>
      <c r="I101" s="72">
        <f>SUM(I100/60)</f>
        <v>2</v>
      </c>
      <c r="J101" s="71"/>
      <c r="K101" s="73">
        <f>SUM(H101*I101)</f>
        <v>2</v>
      </c>
    </row>
    <row r="102" spans="1:11" s="19" customFormat="1" ht="13.5" customHeight="1">
      <c r="A102" s="193" t="s">
        <v>63</v>
      </c>
      <c r="B102" s="74"/>
      <c r="C102" s="74"/>
      <c r="D102" s="99"/>
      <c r="E102" s="82"/>
      <c r="F102" s="116"/>
      <c r="G102" s="78"/>
      <c r="H102" s="77"/>
      <c r="I102" s="78"/>
      <c r="J102" s="78"/>
      <c r="K102" s="79"/>
    </row>
    <row r="103" spans="1:11" s="19" customFormat="1" ht="13.5" customHeight="1">
      <c r="A103" s="81" t="s">
        <v>108</v>
      </c>
      <c r="B103" s="60"/>
      <c r="C103" s="60"/>
      <c r="D103" s="67" t="s">
        <v>55</v>
      </c>
      <c r="E103" s="88"/>
      <c r="F103" s="115"/>
      <c r="G103" s="65"/>
      <c r="H103" s="63"/>
      <c r="I103" s="65">
        <v>120</v>
      </c>
      <c r="J103" s="65"/>
      <c r="K103" s="66"/>
    </row>
    <row r="104" spans="1:11" s="19" customFormat="1" ht="13.5" customHeight="1">
      <c r="A104" s="24" t="s">
        <v>51</v>
      </c>
      <c r="B104" s="68"/>
      <c r="C104" s="68"/>
      <c r="D104" s="101" t="s">
        <v>2</v>
      </c>
      <c r="E104" s="205" t="s">
        <v>106</v>
      </c>
      <c r="F104" s="108">
        <v>1</v>
      </c>
      <c r="G104" s="71">
        <v>1</v>
      </c>
      <c r="H104" s="72">
        <f>SUM(F104)*G104</f>
        <v>1</v>
      </c>
      <c r="I104" s="72">
        <f>SUM(I103/60)</f>
        <v>2</v>
      </c>
      <c r="J104" s="71"/>
      <c r="K104" s="73">
        <f>SUM(H104*I104)</f>
        <v>2</v>
      </c>
    </row>
    <row r="105" spans="1:11" s="19" customFormat="1" ht="13.5" customHeight="1">
      <c r="A105" s="193" t="s">
        <v>63</v>
      </c>
      <c r="B105" s="74"/>
      <c r="C105" s="74"/>
      <c r="D105" s="99"/>
      <c r="E105" s="82"/>
      <c r="F105" s="116"/>
      <c r="G105" s="78"/>
      <c r="H105" s="77"/>
      <c r="I105" s="78"/>
      <c r="J105" s="78"/>
      <c r="K105" s="79"/>
    </row>
    <row r="106" spans="1:11" s="19" customFormat="1" ht="13.5" customHeight="1">
      <c r="A106" s="87"/>
      <c r="B106" s="60"/>
      <c r="C106" s="60"/>
      <c r="D106" s="68"/>
      <c r="E106" s="62"/>
      <c r="F106" s="98"/>
      <c r="G106" s="65"/>
      <c r="H106" s="72"/>
      <c r="I106" s="65"/>
      <c r="J106" s="65"/>
      <c r="K106" s="66"/>
    </row>
    <row r="107" spans="1:11" s="19" customFormat="1" ht="13.5" customHeight="1">
      <c r="A107" s="81"/>
      <c r="B107" s="68"/>
      <c r="C107" s="68"/>
      <c r="D107" s="68"/>
      <c r="E107" s="49"/>
      <c r="F107" s="70"/>
      <c r="G107" s="71"/>
      <c r="H107" s="72"/>
      <c r="I107" s="109"/>
      <c r="J107" s="71"/>
      <c r="K107" s="73"/>
    </row>
    <row r="108" spans="1:11" s="19" customFormat="1" ht="13.5" customHeight="1">
      <c r="A108" s="74"/>
      <c r="B108" s="74"/>
      <c r="C108" s="74"/>
      <c r="D108" s="74"/>
      <c r="E108" s="82"/>
      <c r="F108" s="132"/>
      <c r="G108" s="78"/>
      <c r="H108" s="77"/>
      <c r="I108" s="78"/>
      <c r="J108" s="78"/>
      <c r="K108" s="79"/>
    </row>
    <row r="109" spans="1:11" s="19" customFormat="1" ht="13.5" customHeight="1">
      <c r="A109" s="59" t="s">
        <v>49</v>
      </c>
      <c r="B109" s="60"/>
      <c r="C109" s="60"/>
      <c r="D109" s="68"/>
      <c r="E109" s="62"/>
      <c r="F109" s="98"/>
      <c r="G109" s="65"/>
      <c r="H109" s="63"/>
      <c r="I109" s="65"/>
      <c r="J109" s="65"/>
      <c r="K109" s="66"/>
    </row>
    <row r="110" spans="1:11" s="19" customFormat="1" ht="13.5" customHeight="1">
      <c r="A110" s="83" t="s">
        <v>43</v>
      </c>
      <c r="B110" s="68"/>
      <c r="C110" s="68"/>
      <c r="D110" s="68"/>
      <c r="E110" s="86"/>
      <c r="F110" s="70"/>
      <c r="G110" s="71"/>
      <c r="H110" s="72"/>
      <c r="I110" s="109"/>
      <c r="J110" s="71"/>
      <c r="K110" s="73"/>
    </row>
    <row r="111" spans="1:11" s="19" customFormat="1" ht="13.5" customHeight="1">
      <c r="A111" s="103" t="s">
        <v>54</v>
      </c>
      <c r="B111" s="74"/>
      <c r="C111" s="74"/>
      <c r="D111" s="74"/>
      <c r="E111" s="82"/>
      <c r="F111" s="132"/>
      <c r="G111" s="78"/>
      <c r="H111" s="77"/>
      <c r="I111" s="78"/>
      <c r="J111" s="78"/>
      <c r="K111" s="79"/>
    </row>
    <row r="112" spans="1:11" s="19" customFormat="1" ht="13.5" customHeight="1">
      <c r="A112" s="81" t="s">
        <v>108</v>
      </c>
      <c r="B112" s="60"/>
      <c r="C112" s="60"/>
      <c r="D112" s="67" t="s">
        <v>55</v>
      </c>
      <c r="E112" s="62"/>
      <c r="F112" s="98"/>
      <c r="G112" s="65"/>
      <c r="H112" s="63"/>
      <c r="I112" s="65">
        <v>120</v>
      </c>
      <c r="J112" s="65"/>
      <c r="K112" s="66"/>
    </row>
    <row r="113" spans="1:11" s="19" customFormat="1" ht="13.5" customHeight="1">
      <c r="A113" s="24" t="s">
        <v>33</v>
      </c>
      <c r="B113" s="68"/>
      <c r="C113" s="68"/>
      <c r="D113" s="101" t="s">
        <v>2</v>
      </c>
      <c r="E113" s="205" t="s">
        <v>106</v>
      </c>
      <c r="F113" s="70">
        <v>1</v>
      </c>
      <c r="G113" s="71">
        <v>1</v>
      </c>
      <c r="H113" s="72">
        <f>SUM(F113)*G113</f>
        <v>1</v>
      </c>
      <c r="I113" s="72">
        <f>SUM(I112/60)</f>
        <v>2</v>
      </c>
      <c r="J113" s="71"/>
      <c r="K113" s="73">
        <f>SUM(H113*I113)</f>
        <v>2</v>
      </c>
    </row>
    <row r="114" spans="1:11" s="19" customFormat="1" ht="13.5" customHeight="1">
      <c r="A114" s="193" t="s">
        <v>63</v>
      </c>
      <c r="B114" s="74"/>
      <c r="C114" s="74"/>
      <c r="D114" s="99"/>
      <c r="E114" s="82"/>
      <c r="F114" s="132"/>
      <c r="G114" s="78"/>
      <c r="H114" s="77"/>
      <c r="I114" s="78"/>
      <c r="J114" s="78"/>
      <c r="K114" s="79"/>
    </row>
    <row r="115" spans="1:11" s="19" customFormat="1" ht="13.5" customHeight="1">
      <c r="A115" s="81" t="s">
        <v>108</v>
      </c>
      <c r="B115" s="60"/>
      <c r="C115" s="60"/>
      <c r="D115" s="67" t="s">
        <v>55</v>
      </c>
      <c r="E115" s="62"/>
      <c r="F115" s="98"/>
      <c r="G115" s="65"/>
      <c r="H115" s="63"/>
      <c r="I115" s="65">
        <v>120</v>
      </c>
      <c r="J115" s="65"/>
      <c r="K115" s="66"/>
    </row>
    <row r="116" spans="1:11" s="19" customFormat="1" ht="13.5" customHeight="1">
      <c r="A116" s="24" t="s">
        <v>51</v>
      </c>
      <c r="B116" s="68"/>
      <c r="C116" s="68"/>
      <c r="D116" s="101" t="s">
        <v>2</v>
      </c>
      <c r="E116" s="205" t="s">
        <v>106</v>
      </c>
      <c r="F116" s="70">
        <v>1</v>
      </c>
      <c r="G116" s="71">
        <v>1</v>
      </c>
      <c r="H116" s="72">
        <f>SUM(F116)*G116</f>
        <v>1</v>
      </c>
      <c r="I116" s="72">
        <f>SUM(I115/60)</f>
        <v>2</v>
      </c>
      <c r="J116" s="71"/>
      <c r="K116" s="73">
        <f>SUM(H116*I116)</f>
        <v>2</v>
      </c>
    </row>
    <row r="117" spans="1:11" s="19" customFormat="1" ht="13.5" customHeight="1">
      <c r="A117" s="193" t="s">
        <v>63</v>
      </c>
      <c r="B117" s="74"/>
      <c r="C117" s="74"/>
      <c r="D117" s="99"/>
      <c r="E117" s="82"/>
      <c r="F117" s="132"/>
      <c r="G117" s="78"/>
      <c r="H117" s="77"/>
      <c r="I117" s="78"/>
      <c r="J117" s="78"/>
      <c r="K117" s="79"/>
    </row>
    <row r="118" spans="1:11" s="19" customFormat="1" ht="13.5" customHeight="1">
      <c r="A118" s="87"/>
      <c r="B118" s="60"/>
      <c r="C118" s="60"/>
      <c r="D118" s="68"/>
      <c r="E118" s="62"/>
      <c r="F118" s="98"/>
      <c r="G118" s="65"/>
      <c r="H118" s="63"/>
      <c r="I118" s="65"/>
      <c r="J118" s="65"/>
      <c r="K118" s="66"/>
    </row>
    <row r="119" spans="1:11" s="19" customFormat="1" ht="13.5" customHeight="1">
      <c r="A119" s="81"/>
      <c r="B119" s="68"/>
      <c r="C119" s="68"/>
      <c r="D119" s="68"/>
      <c r="E119" s="49"/>
      <c r="F119" s="70"/>
      <c r="G119" s="71"/>
      <c r="H119" s="72"/>
      <c r="I119" s="109"/>
      <c r="J119" s="71"/>
      <c r="K119" s="73"/>
    </row>
    <row r="120" spans="1:11" s="19" customFormat="1" ht="13.5" customHeight="1">
      <c r="A120" s="74"/>
      <c r="B120" s="74"/>
      <c r="C120" s="74"/>
      <c r="D120" s="74"/>
      <c r="E120" s="82"/>
      <c r="F120" s="132"/>
      <c r="G120" s="78"/>
      <c r="H120" s="77"/>
      <c r="I120" s="78"/>
      <c r="J120" s="78"/>
      <c r="K120" s="79"/>
    </row>
    <row r="121" spans="1:11" s="19" customFormat="1" ht="13.5" customHeight="1">
      <c r="A121" s="87"/>
      <c r="B121" s="60"/>
      <c r="C121" s="60"/>
      <c r="D121" s="68"/>
      <c r="E121" s="62"/>
      <c r="F121" s="98"/>
      <c r="G121" s="65"/>
      <c r="H121" s="63"/>
      <c r="I121" s="65"/>
      <c r="J121" s="65"/>
      <c r="K121" s="66"/>
    </row>
    <row r="122" spans="1:11" s="19" customFormat="1" ht="13.5" customHeight="1">
      <c r="A122" s="81"/>
      <c r="B122" s="68"/>
      <c r="C122" s="68"/>
      <c r="D122" s="68"/>
      <c r="E122" s="49"/>
      <c r="F122" s="70"/>
      <c r="G122" s="71"/>
      <c r="H122" s="72"/>
      <c r="I122" s="109"/>
      <c r="J122" s="71"/>
      <c r="K122" s="73"/>
    </row>
    <row r="123" spans="1:11" s="19" customFormat="1" ht="13.5" customHeight="1">
      <c r="A123" s="74"/>
      <c r="B123" s="74"/>
      <c r="C123" s="74"/>
      <c r="D123" s="74"/>
      <c r="E123" s="82"/>
      <c r="F123" s="132"/>
      <c r="G123" s="78"/>
      <c r="H123" s="77"/>
      <c r="I123" s="78"/>
      <c r="J123" s="78"/>
      <c r="K123" s="79"/>
    </row>
    <row r="124" spans="1:11" s="19" customFormat="1" ht="13.5" customHeight="1">
      <c r="A124" s="87"/>
      <c r="B124" s="60"/>
      <c r="C124" s="60"/>
      <c r="D124" s="60"/>
      <c r="E124" s="62"/>
      <c r="F124" s="98"/>
      <c r="G124" s="65"/>
      <c r="H124" s="63"/>
      <c r="I124" s="65"/>
      <c r="J124" s="65"/>
      <c r="K124" s="66"/>
    </row>
    <row r="125" spans="1:11" s="19" customFormat="1" ht="13.5" customHeight="1">
      <c r="A125" s="24"/>
      <c r="B125" s="68"/>
      <c r="C125" s="68"/>
      <c r="D125" s="68"/>
      <c r="E125" s="49"/>
      <c r="F125" s="70"/>
      <c r="G125" s="71"/>
      <c r="H125" s="72"/>
      <c r="I125" s="109"/>
      <c r="J125" s="71"/>
      <c r="K125" s="73"/>
    </row>
    <row r="126" spans="1:11" s="19" customFormat="1" ht="13.5" customHeight="1">
      <c r="A126" s="121" t="s">
        <v>46</v>
      </c>
      <c r="B126" s="74"/>
      <c r="C126" s="74"/>
      <c r="D126" s="74"/>
      <c r="E126" s="82"/>
      <c r="F126" s="132"/>
      <c r="G126" s="78"/>
      <c r="H126" s="77"/>
      <c r="I126" s="78"/>
      <c r="J126" s="78"/>
      <c r="K126" s="79"/>
    </row>
    <row r="127" spans="1:11" s="19" customFormat="1" ht="13.5" customHeight="1">
      <c r="A127" s="81" t="s">
        <v>108</v>
      </c>
      <c r="B127" s="60"/>
      <c r="C127" s="60"/>
      <c r="D127" s="67" t="s">
        <v>55</v>
      </c>
      <c r="E127" s="62"/>
      <c r="F127" s="98"/>
      <c r="G127" s="65"/>
      <c r="H127" s="63"/>
      <c r="I127" s="65">
        <v>120</v>
      </c>
      <c r="J127" s="65"/>
      <c r="K127" s="66"/>
    </row>
    <row r="128" spans="1:11" s="19" customFormat="1" ht="13.5" customHeight="1">
      <c r="A128" s="81" t="s">
        <v>46</v>
      </c>
      <c r="B128" s="68"/>
      <c r="C128" s="68"/>
      <c r="D128" s="101" t="s">
        <v>48</v>
      </c>
      <c r="E128" s="205" t="s">
        <v>106</v>
      </c>
      <c r="F128" s="70">
        <v>2</v>
      </c>
      <c r="G128" s="71">
        <v>1</v>
      </c>
      <c r="H128" s="72">
        <f>SUM(F128)*G128</f>
        <v>2</v>
      </c>
      <c r="I128" s="72">
        <f>SUM(I127/60)</f>
        <v>2</v>
      </c>
      <c r="J128" s="71"/>
      <c r="K128" s="73">
        <f>SUM(H128*I128)</f>
        <v>4</v>
      </c>
    </row>
    <row r="129" spans="1:11" s="19" customFormat="1" ht="13.5" customHeight="1">
      <c r="A129" s="193" t="s">
        <v>63</v>
      </c>
      <c r="B129" s="74"/>
      <c r="C129" s="74"/>
      <c r="D129" s="99" t="s">
        <v>39</v>
      </c>
      <c r="E129" s="82"/>
      <c r="F129" s="132"/>
      <c r="G129" s="78"/>
      <c r="H129" s="77"/>
      <c r="I129" s="78"/>
      <c r="J129" s="78"/>
      <c r="K129" s="79"/>
    </row>
    <row r="130" spans="1:11" s="19" customFormat="1" ht="13.5" customHeight="1">
      <c r="A130" s="87"/>
      <c r="B130" s="60"/>
      <c r="C130" s="60"/>
      <c r="D130" s="68"/>
      <c r="E130" s="62"/>
      <c r="F130" s="98"/>
      <c r="G130" s="65"/>
      <c r="H130" s="63"/>
      <c r="I130" s="65"/>
      <c r="J130" s="65"/>
      <c r="K130" s="66"/>
    </row>
    <row r="131" spans="1:11" s="19" customFormat="1" ht="13.5" customHeight="1">
      <c r="A131" s="81"/>
      <c r="B131" s="68"/>
      <c r="C131" s="68"/>
      <c r="D131" s="68"/>
      <c r="E131" s="49"/>
      <c r="F131" s="70"/>
      <c r="G131" s="71"/>
      <c r="H131" s="72"/>
      <c r="I131" s="109"/>
      <c r="J131" s="71"/>
      <c r="K131" s="73"/>
    </row>
    <row r="132" spans="1:11" s="19" customFormat="1" ht="13.5" customHeight="1">
      <c r="A132" s="74"/>
      <c r="B132" s="74"/>
      <c r="C132" s="74"/>
      <c r="D132" s="74"/>
      <c r="E132" s="82"/>
      <c r="F132" s="132"/>
      <c r="G132" s="78"/>
      <c r="H132" s="77"/>
      <c r="I132" s="78"/>
      <c r="J132" s="78"/>
      <c r="K132" s="79"/>
    </row>
    <row r="133" spans="1:11" s="19" customFormat="1" ht="13.5" customHeight="1">
      <c r="A133" s="87"/>
      <c r="B133" s="60"/>
      <c r="C133" s="60"/>
      <c r="D133" s="68"/>
      <c r="E133" s="62"/>
      <c r="F133" s="98"/>
      <c r="G133" s="65"/>
      <c r="H133" s="63"/>
      <c r="I133" s="65"/>
      <c r="J133" s="65"/>
      <c r="K133" s="66"/>
    </row>
    <row r="134" spans="1:11" s="19" customFormat="1" ht="13.5" customHeight="1">
      <c r="A134" s="81"/>
      <c r="B134" s="68"/>
      <c r="C134" s="68"/>
      <c r="D134" s="68"/>
      <c r="E134" s="49"/>
      <c r="F134" s="70"/>
      <c r="G134" s="71"/>
      <c r="H134" s="72"/>
      <c r="I134" s="109"/>
      <c r="J134" s="71"/>
      <c r="K134" s="73"/>
    </row>
    <row r="135" spans="1:11" s="19" customFormat="1" ht="13.5" customHeight="1">
      <c r="A135" s="74"/>
      <c r="B135" s="74"/>
      <c r="C135" s="74"/>
      <c r="D135" s="74"/>
      <c r="E135" s="82"/>
      <c r="F135" s="132"/>
      <c r="G135" s="78"/>
      <c r="H135" s="77"/>
      <c r="I135" s="78"/>
      <c r="J135" s="78"/>
      <c r="K135" s="79"/>
    </row>
    <row r="136" spans="1:11" s="19" customFormat="1" ht="13.5" customHeight="1">
      <c r="A136" s="87"/>
      <c r="B136" s="60"/>
      <c r="C136" s="60"/>
      <c r="D136" s="60"/>
      <c r="E136" s="62"/>
      <c r="F136" s="98"/>
      <c r="G136" s="65"/>
      <c r="H136" s="63"/>
      <c r="I136" s="65"/>
      <c r="J136" s="65"/>
      <c r="K136" s="66"/>
    </row>
    <row r="137" spans="1:11" s="19" customFormat="1" ht="13.5" customHeight="1">
      <c r="A137" s="81"/>
      <c r="B137" s="68"/>
      <c r="C137" s="68"/>
      <c r="D137" s="68"/>
      <c r="E137" s="49"/>
      <c r="F137" s="70"/>
      <c r="G137" s="71"/>
      <c r="H137" s="72"/>
      <c r="I137" s="109"/>
      <c r="J137" s="71"/>
      <c r="K137" s="73"/>
    </row>
    <row r="138" spans="1:11" s="19" customFormat="1" ht="13.5" customHeight="1">
      <c r="A138" s="74"/>
      <c r="B138" s="74"/>
      <c r="C138" s="74"/>
      <c r="D138" s="74"/>
      <c r="E138" s="82"/>
      <c r="F138" s="132"/>
      <c r="G138" s="78"/>
      <c r="H138" s="77"/>
      <c r="I138" s="78"/>
      <c r="J138" s="78"/>
      <c r="K138" s="79"/>
    </row>
    <row r="139" spans="1:11" s="19" customFormat="1" ht="14.25" customHeight="1">
      <c r="A139" s="122"/>
      <c r="B139" s="60"/>
      <c r="C139" s="60"/>
      <c r="D139" s="60"/>
      <c r="E139" s="49"/>
      <c r="F139" s="98"/>
      <c r="G139" s="65"/>
      <c r="H139" s="63"/>
      <c r="I139" s="65"/>
      <c r="J139" s="65"/>
      <c r="K139" s="66"/>
    </row>
    <row r="140" spans="1:11" s="19" customFormat="1" ht="14.25" customHeight="1">
      <c r="A140" s="125"/>
      <c r="B140" s="24"/>
      <c r="C140" s="24"/>
      <c r="D140" s="68"/>
      <c r="E140" s="133"/>
      <c r="F140" s="70"/>
      <c r="G140" s="71"/>
      <c r="H140" s="72"/>
      <c r="I140" s="109"/>
      <c r="J140" s="71"/>
      <c r="K140" s="73"/>
    </row>
    <row r="141" spans="1:11" customFormat="1" ht="14.25" customHeight="1">
      <c r="A141" s="30" t="s">
        <v>1</v>
      </c>
      <c r="B141" s="134"/>
      <c r="C141" s="134"/>
      <c r="D141" s="134"/>
      <c r="E141" s="134"/>
      <c r="F141" s="117">
        <f>SUM(F97:F140)</f>
        <v>6</v>
      </c>
      <c r="G141" s="118"/>
      <c r="H141" s="119">
        <f>SUM(H97:H140)</f>
        <v>6</v>
      </c>
      <c r="I141" s="118"/>
      <c r="J141" s="118"/>
      <c r="K141" s="120">
        <f>SUM(K97:K140)</f>
        <v>12</v>
      </c>
    </row>
    <row r="142" spans="1:11" ht="51.75" customHeight="1">
      <c r="A142" s="10"/>
      <c r="B142" s="234"/>
      <c r="C142" s="234"/>
      <c r="D142" s="234"/>
      <c r="E142" s="235"/>
      <c r="F142" s="238"/>
      <c r="G142" s="239"/>
      <c r="H142" s="240"/>
      <c r="I142" s="234"/>
      <c r="J142" s="234"/>
      <c r="K142" s="235"/>
    </row>
    <row r="143" spans="1:11" ht="35.25" customHeight="1">
      <c r="A143" s="11"/>
      <c r="B143" s="236"/>
      <c r="C143" s="236"/>
      <c r="D143" s="236"/>
      <c r="E143" s="237"/>
      <c r="F143" s="12" t="s">
        <v>0</v>
      </c>
      <c r="G143" s="53"/>
      <c r="H143" s="241"/>
      <c r="I143" s="242"/>
      <c r="J143" s="242"/>
      <c r="K143" s="243"/>
    </row>
    <row r="144" spans="1:11" ht="24" customHeight="1">
      <c r="A144" s="15"/>
      <c r="B144" s="16"/>
      <c r="C144" s="17"/>
      <c r="D144" s="18"/>
      <c r="E144" s="17"/>
      <c r="F144" s="244"/>
      <c r="G144" s="245"/>
      <c r="H144" s="246"/>
      <c r="I144" s="246"/>
      <c r="J144" s="246"/>
      <c r="K144" s="247"/>
    </row>
    <row r="145" spans="1:11" ht="60" customHeight="1">
      <c r="A145" s="8"/>
      <c r="B145" s="3"/>
      <c r="C145" s="9"/>
      <c r="D145" s="4"/>
      <c r="E145" s="25"/>
      <c r="F145" s="4"/>
      <c r="G145" s="7"/>
      <c r="H145" s="4"/>
      <c r="I145" s="4"/>
      <c r="J145" s="6"/>
      <c r="K145" s="6"/>
    </row>
    <row r="146" spans="1:11" s="19" customFormat="1" ht="18" customHeight="1">
      <c r="A146" s="138"/>
      <c r="B146" s="13"/>
      <c r="C146" s="189"/>
      <c r="D146" s="150"/>
      <c r="E146" s="62"/>
      <c r="F146" s="66"/>
      <c r="G146" s="64"/>
      <c r="H146" s="63"/>
      <c r="I146" s="65"/>
      <c r="J146" s="65"/>
      <c r="K146" s="127"/>
    </row>
    <row r="147" spans="1:11" s="19" customFormat="1" ht="13.5" customHeight="1">
      <c r="A147" s="228" t="s">
        <v>87</v>
      </c>
      <c r="B147" s="60"/>
      <c r="C147" s="62"/>
      <c r="D147" s="230" t="s">
        <v>117</v>
      </c>
      <c r="E147" s="114" t="s">
        <v>92</v>
      </c>
      <c r="F147" s="66"/>
      <c r="G147" s="65"/>
      <c r="H147" s="63"/>
      <c r="I147" s="65">
        <v>30</v>
      </c>
      <c r="J147" s="65"/>
      <c r="K147" s="127"/>
    </row>
    <row r="148" spans="1:11" s="19" customFormat="1" ht="13.5" customHeight="1">
      <c r="A148" s="81" t="s">
        <v>45</v>
      </c>
      <c r="B148" s="68"/>
      <c r="C148" s="86"/>
      <c r="D148" s="151" t="s">
        <v>2</v>
      </c>
      <c r="E148" s="24"/>
      <c r="F148" s="108">
        <v>7</v>
      </c>
      <c r="G148" s="71">
        <v>1</v>
      </c>
      <c r="H148" s="72">
        <f>SUM(F148*G148)</f>
        <v>7</v>
      </c>
      <c r="I148" s="139">
        <f>SUM(I147/60)</f>
        <v>0.5</v>
      </c>
      <c r="J148" s="71"/>
      <c r="K148" s="73">
        <f>SUM(H148*I148)</f>
        <v>3.5</v>
      </c>
    </row>
    <row r="149" spans="1:11" s="19" customFormat="1" ht="13.5" customHeight="1">
      <c r="A149" s="74"/>
      <c r="B149" s="74"/>
      <c r="C149" s="82"/>
      <c r="D149" s="152"/>
      <c r="E149" s="82"/>
      <c r="F149" s="79"/>
      <c r="G149" s="78"/>
      <c r="H149" s="77"/>
      <c r="I149" s="78"/>
      <c r="J149" s="78"/>
      <c r="K149" s="128"/>
    </row>
    <row r="150" spans="1:11" s="19" customFormat="1" ht="13.5" customHeight="1">
      <c r="A150" s="228" t="s">
        <v>87</v>
      </c>
      <c r="B150" s="60"/>
      <c r="C150" s="62"/>
      <c r="D150" s="230" t="s">
        <v>117</v>
      </c>
      <c r="E150" s="114" t="s">
        <v>92</v>
      </c>
      <c r="F150" s="66"/>
      <c r="G150" s="65"/>
      <c r="H150" s="63"/>
      <c r="I150" s="155">
        <v>30</v>
      </c>
      <c r="J150" s="65"/>
      <c r="K150" s="127"/>
    </row>
    <row r="151" spans="1:11" s="19" customFormat="1" ht="13.5" customHeight="1">
      <c r="A151" s="81" t="s">
        <v>57</v>
      </c>
      <c r="B151" s="68"/>
      <c r="C151" s="86"/>
      <c r="D151" s="151" t="s">
        <v>2</v>
      </c>
      <c r="E151" s="24"/>
      <c r="F151" s="108">
        <v>2</v>
      </c>
      <c r="G151" s="71">
        <v>1</v>
      </c>
      <c r="H151" s="72">
        <f>SUM(F151*G151)</f>
        <v>2</v>
      </c>
      <c r="I151" s="139">
        <f>SUM(I150/60)</f>
        <v>0.5</v>
      </c>
      <c r="J151" s="71"/>
      <c r="K151" s="73">
        <f>SUM(H151*I151)</f>
        <v>1</v>
      </c>
    </row>
    <row r="152" spans="1:11" s="19" customFormat="1" ht="13.5" customHeight="1">
      <c r="A152" s="74"/>
      <c r="B152" s="74"/>
      <c r="C152" s="82"/>
      <c r="D152" s="152"/>
      <c r="E152" s="82"/>
      <c r="F152" s="79"/>
      <c r="G152" s="78"/>
      <c r="H152" s="77"/>
      <c r="I152" s="78"/>
      <c r="J152" s="78"/>
      <c r="K152" s="128"/>
    </row>
    <row r="153" spans="1:11" s="19" customFormat="1" ht="13.5" customHeight="1">
      <c r="A153" s="228" t="s">
        <v>87</v>
      </c>
      <c r="B153" s="60"/>
      <c r="C153" s="62"/>
      <c r="D153" s="230" t="s">
        <v>117</v>
      </c>
      <c r="E153" s="114" t="s">
        <v>92</v>
      </c>
      <c r="F153" s="66"/>
      <c r="G153" s="65"/>
      <c r="H153" s="63"/>
      <c r="I153" s="65">
        <v>60</v>
      </c>
      <c r="J153" s="65"/>
      <c r="K153" s="127"/>
    </row>
    <row r="154" spans="1:11" s="19" customFormat="1" ht="13.5" customHeight="1">
      <c r="A154" s="81" t="s">
        <v>56</v>
      </c>
      <c r="B154" s="68"/>
      <c r="C154" s="86"/>
      <c r="D154" s="151" t="s">
        <v>2</v>
      </c>
      <c r="E154" s="24"/>
      <c r="F154" s="108">
        <v>1</v>
      </c>
      <c r="G154" s="71">
        <v>1</v>
      </c>
      <c r="H154" s="72">
        <f>SUM(F154*G154)</f>
        <v>1</v>
      </c>
      <c r="I154" s="139">
        <f>SUM(I153/60)</f>
        <v>1</v>
      </c>
      <c r="J154" s="71"/>
      <c r="K154" s="73">
        <f>SUM(H154*I154)</f>
        <v>1</v>
      </c>
    </row>
    <row r="155" spans="1:11" s="19" customFormat="1" ht="13.5" customHeight="1">
      <c r="A155" s="68"/>
      <c r="B155" s="68"/>
      <c r="C155" s="86"/>
      <c r="D155" s="151"/>
      <c r="E155" s="82"/>
      <c r="F155" s="73"/>
      <c r="G155" s="71"/>
      <c r="H155" s="72"/>
      <c r="I155" s="71"/>
      <c r="J155" s="71"/>
      <c r="K155" s="129"/>
    </row>
    <row r="156" spans="1:11" s="19" customFormat="1" ht="13.5" customHeight="1">
      <c r="A156" s="201" t="s">
        <v>66</v>
      </c>
      <c r="B156" s="61"/>
      <c r="C156" s="202"/>
      <c r="D156" s="198" t="s">
        <v>71</v>
      </c>
      <c r="E156" s="114" t="s">
        <v>95</v>
      </c>
      <c r="F156" s="199"/>
      <c r="G156" s="177"/>
      <c r="H156" s="197"/>
      <c r="I156" s="177">
        <v>15</v>
      </c>
      <c r="J156" s="177"/>
      <c r="K156" s="177"/>
    </row>
    <row r="157" spans="1:11" s="19" customFormat="1" ht="13.5" customHeight="1">
      <c r="A157" s="84" t="s">
        <v>65</v>
      </c>
      <c r="B157" s="68"/>
      <c r="C157" s="149"/>
      <c r="D157" s="151" t="s">
        <v>2</v>
      </c>
      <c r="E157" s="24"/>
      <c r="F157" s="73">
        <v>10</v>
      </c>
      <c r="G157" s="71">
        <v>1</v>
      </c>
      <c r="H157" s="72">
        <f>SUM(F157*G157)</f>
        <v>10</v>
      </c>
      <c r="I157" s="109">
        <f>SUM(I156/60)</f>
        <v>0.25</v>
      </c>
      <c r="J157" s="71"/>
      <c r="K157" s="139">
        <f>SUM(H157*I157)</f>
        <v>2.5</v>
      </c>
    </row>
    <row r="158" spans="1:11" s="19" customFormat="1" ht="13.5" customHeight="1">
      <c r="A158" s="11"/>
      <c r="B158" s="74"/>
      <c r="C158" s="203"/>
      <c r="D158" s="152"/>
      <c r="E158" s="82"/>
      <c r="F158" s="79"/>
      <c r="G158" s="78"/>
      <c r="H158" s="77"/>
      <c r="I158" s="78"/>
      <c r="J158" s="78"/>
      <c r="K158" s="78"/>
    </row>
    <row r="159" spans="1:11" s="19" customFormat="1" ht="13.5" customHeight="1">
      <c r="A159" s="80" t="s">
        <v>88</v>
      </c>
      <c r="B159" s="60"/>
      <c r="C159" s="60"/>
      <c r="D159" s="198" t="s">
        <v>71</v>
      </c>
      <c r="E159" s="196" t="s">
        <v>93</v>
      </c>
      <c r="F159" s="66"/>
      <c r="G159" s="65"/>
      <c r="H159" s="63"/>
      <c r="I159" s="65">
        <v>15</v>
      </c>
      <c r="J159" s="65"/>
      <c r="K159" s="127"/>
    </row>
    <row r="160" spans="1:11" s="19" customFormat="1" ht="13.5" customHeight="1">
      <c r="A160" s="84" t="s">
        <v>61</v>
      </c>
      <c r="B160" s="136"/>
      <c r="C160" s="68"/>
      <c r="D160" s="151" t="s">
        <v>2</v>
      </c>
      <c r="E160" s="207" t="s">
        <v>94</v>
      </c>
      <c r="F160" s="73"/>
      <c r="G160" s="71"/>
      <c r="H160" s="72"/>
      <c r="I160" s="109"/>
      <c r="J160" s="71"/>
      <c r="K160" s="73"/>
    </row>
    <row r="161" spans="1:11" s="19" customFormat="1" ht="13.5" customHeight="1">
      <c r="A161" s="193"/>
      <c r="B161" s="137"/>
      <c r="C161" s="74"/>
      <c r="D161" s="152"/>
      <c r="E161" s="58"/>
      <c r="F161" s="73"/>
      <c r="G161" s="71"/>
      <c r="H161" s="72"/>
      <c r="I161" s="71"/>
      <c r="J161" s="71"/>
      <c r="K161" s="129"/>
    </row>
    <row r="162" spans="1:11" s="19" customFormat="1" ht="13.5" customHeight="1">
      <c r="A162" s="80" t="s">
        <v>67</v>
      </c>
      <c r="B162" s="60"/>
      <c r="C162" s="60"/>
      <c r="D162" s="62" t="s">
        <v>71</v>
      </c>
      <c r="E162" s="62"/>
      <c r="F162" s="63"/>
      <c r="G162" s="65"/>
      <c r="H162" s="63"/>
      <c r="I162" s="65">
        <v>15</v>
      </c>
      <c r="J162" s="65"/>
      <c r="K162" s="127"/>
    </row>
    <row r="163" spans="1:11" s="19" customFormat="1" ht="13.5" customHeight="1">
      <c r="A163" s="81" t="s">
        <v>65</v>
      </c>
      <c r="B163" s="68"/>
      <c r="C163" s="68"/>
      <c r="D163" s="86" t="s">
        <v>2</v>
      </c>
      <c r="E163" s="49" t="s">
        <v>95</v>
      </c>
      <c r="F163" s="72">
        <v>10</v>
      </c>
      <c r="G163" s="71">
        <v>1</v>
      </c>
      <c r="H163" s="72">
        <f>SUM(F163*G163)</f>
        <v>10</v>
      </c>
      <c r="I163" s="109">
        <f>SUM(I162/60)</f>
        <v>0.25</v>
      </c>
      <c r="J163" s="71"/>
      <c r="K163" s="147">
        <f>SUM(H163*I163)</f>
        <v>2.5</v>
      </c>
    </row>
    <row r="164" spans="1:11" s="19" customFormat="1" ht="13.5" customHeight="1">
      <c r="A164" s="74"/>
      <c r="B164" s="74"/>
      <c r="C164" s="74"/>
      <c r="D164" s="82"/>
      <c r="E164" s="82"/>
      <c r="F164" s="77"/>
      <c r="G164" s="78"/>
      <c r="H164" s="77"/>
      <c r="I164" s="78"/>
      <c r="J164" s="78"/>
      <c r="K164" s="128"/>
    </row>
    <row r="165" spans="1:11" s="19" customFormat="1" ht="13.5" customHeight="1">
      <c r="A165" s="80" t="s">
        <v>68</v>
      </c>
      <c r="B165" s="60"/>
      <c r="C165" s="60"/>
      <c r="D165" s="62" t="s">
        <v>71</v>
      </c>
      <c r="E165" s="62"/>
      <c r="F165" s="63"/>
      <c r="G165" s="65"/>
      <c r="H165" s="63"/>
      <c r="I165" s="65">
        <v>15</v>
      </c>
      <c r="J165" s="65"/>
      <c r="K165" s="127"/>
    </row>
    <row r="166" spans="1:11" s="19" customFormat="1" ht="13.5" customHeight="1">
      <c r="A166" s="81" t="s">
        <v>61</v>
      </c>
      <c r="B166" s="68"/>
      <c r="C166" s="68"/>
      <c r="D166" s="86" t="s">
        <v>2</v>
      </c>
      <c r="E166" s="88" t="s">
        <v>93</v>
      </c>
      <c r="F166" s="72">
        <v>10</v>
      </c>
      <c r="G166" s="71">
        <v>1</v>
      </c>
      <c r="H166" s="72">
        <f>SUM(F166*G166)</f>
        <v>10</v>
      </c>
      <c r="I166" s="109">
        <f>SUM(I165/60)</f>
        <v>0.25</v>
      </c>
      <c r="J166" s="71"/>
      <c r="K166" s="147">
        <f>SUM(H166*I166)</f>
        <v>2.5</v>
      </c>
    </row>
    <row r="167" spans="1:11" s="19" customFormat="1" ht="13.5" customHeight="1">
      <c r="A167" s="74"/>
      <c r="B167" s="74"/>
      <c r="C167" s="74"/>
      <c r="D167" s="82"/>
      <c r="E167" s="76" t="s">
        <v>94</v>
      </c>
      <c r="F167" s="77"/>
      <c r="G167" s="78"/>
      <c r="H167" s="77"/>
      <c r="I167" s="78"/>
      <c r="J167" s="78"/>
      <c r="K167" s="128"/>
    </row>
    <row r="168" spans="1:11" s="19" customFormat="1" ht="13.5" customHeight="1">
      <c r="A168" s="60" t="s">
        <v>69</v>
      </c>
      <c r="B168" s="60"/>
      <c r="C168" s="60"/>
      <c r="D168" s="62" t="s">
        <v>71</v>
      </c>
      <c r="E168" s="62"/>
      <c r="F168" s="63"/>
      <c r="G168" s="65"/>
      <c r="H168" s="63"/>
      <c r="I168" s="65">
        <v>15</v>
      </c>
      <c r="J168" s="65"/>
      <c r="K168" s="127"/>
    </row>
    <row r="169" spans="1:11" s="19" customFormat="1" ht="13.5" customHeight="1">
      <c r="A169" s="81"/>
      <c r="B169" s="68"/>
      <c r="C169" s="68"/>
      <c r="D169" s="86" t="s">
        <v>2</v>
      </c>
      <c r="E169" s="49" t="s">
        <v>96</v>
      </c>
      <c r="F169" s="72">
        <v>10</v>
      </c>
      <c r="G169" s="71">
        <v>1</v>
      </c>
      <c r="H169" s="72">
        <f>SUM(F169*G169)</f>
        <v>10</v>
      </c>
      <c r="I169" s="109">
        <f>SUM(I168/60)</f>
        <v>0.25</v>
      </c>
      <c r="J169" s="71"/>
      <c r="K169" s="147">
        <f>SUM(H169*I169)</f>
        <v>2.5</v>
      </c>
    </row>
    <row r="170" spans="1:11" s="19" customFormat="1" ht="13.5" customHeight="1">
      <c r="A170" s="74"/>
      <c r="B170" s="74"/>
      <c r="C170" s="74"/>
      <c r="D170" s="82"/>
      <c r="E170" s="82"/>
      <c r="F170" s="77"/>
      <c r="G170" s="78"/>
      <c r="H170" s="77"/>
      <c r="I170" s="78"/>
      <c r="J170" s="78"/>
      <c r="K170" s="128"/>
    </row>
    <row r="171" spans="1:11" s="19" customFormat="1" ht="13.5" customHeight="1">
      <c r="A171" s="60" t="s">
        <v>70</v>
      </c>
      <c r="B171" s="60"/>
      <c r="C171" s="60"/>
      <c r="D171" s="62" t="s">
        <v>71</v>
      </c>
      <c r="E171" s="62"/>
      <c r="F171" s="63"/>
      <c r="G171" s="65"/>
      <c r="H171" s="63"/>
      <c r="I171" s="65">
        <v>15</v>
      </c>
      <c r="J171" s="65"/>
      <c r="K171" s="127"/>
    </row>
    <row r="172" spans="1:11" s="19" customFormat="1" ht="13.5" customHeight="1">
      <c r="A172" s="81"/>
      <c r="B172" s="68"/>
      <c r="C172" s="68"/>
      <c r="D172" s="86" t="s">
        <v>2</v>
      </c>
      <c r="E172" s="49" t="s">
        <v>97</v>
      </c>
      <c r="F172" s="72">
        <v>5</v>
      </c>
      <c r="G172" s="71">
        <v>1</v>
      </c>
      <c r="H172" s="72">
        <f>SUM(F172*G172)</f>
        <v>5</v>
      </c>
      <c r="I172" s="109">
        <f>SUM(I171/60)</f>
        <v>0.25</v>
      </c>
      <c r="J172" s="71"/>
      <c r="K172" s="148">
        <f>SUM(H172*I172)</f>
        <v>1.25</v>
      </c>
    </row>
    <row r="173" spans="1:11" s="19" customFormat="1" ht="13.5" customHeight="1">
      <c r="A173" s="74"/>
      <c r="B173" s="74"/>
      <c r="C173" s="74"/>
      <c r="D173" s="82"/>
      <c r="E173" s="82" t="s">
        <v>98</v>
      </c>
      <c r="F173" s="77"/>
      <c r="G173" s="78"/>
      <c r="H173" s="77"/>
      <c r="I173" s="78"/>
      <c r="J173" s="78"/>
      <c r="K173" s="128"/>
    </row>
    <row r="174" spans="1:11" s="19" customFormat="1" ht="13.5" customHeight="1">
      <c r="A174" s="107"/>
      <c r="B174" s="68"/>
      <c r="C174" s="86"/>
      <c r="D174" s="62"/>
      <c r="E174" s="86"/>
      <c r="F174" s="72"/>
      <c r="G174" s="71"/>
      <c r="H174" s="72"/>
      <c r="I174" s="71"/>
      <c r="J174" s="71"/>
      <c r="K174" s="129"/>
    </row>
    <row r="175" spans="1:11" s="19" customFormat="1" ht="13.5" customHeight="1">
      <c r="A175" s="81"/>
      <c r="B175" s="68"/>
      <c r="C175" s="86"/>
      <c r="D175" s="86"/>
      <c r="E175" s="49"/>
      <c r="F175" s="70"/>
      <c r="G175" s="71"/>
      <c r="H175" s="72"/>
      <c r="I175" s="109"/>
      <c r="J175" s="71"/>
      <c r="K175" s="73"/>
    </row>
    <row r="176" spans="1:11" s="19" customFormat="1" ht="13.5" customHeight="1">
      <c r="A176" s="74"/>
      <c r="B176" s="74"/>
      <c r="C176" s="82"/>
      <c r="D176" s="82"/>
      <c r="E176" s="82"/>
      <c r="F176" s="77"/>
      <c r="G176" s="78"/>
      <c r="H176" s="77"/>
      <c r="I176" s="78"/>
      <c r="J176" s="78"/>
      <c r="K176" s="128"/>
    </row>
    <row r="177" spans="1:11" s="19" customFormat="1" ht="13.5" customHeight="1">
      <c r="A177" s="80"/>
      <c r="B177" s="60"/>
      <c r="C177" s="62"/>
      <c r="D177" s="62"/>
      <c r="E177" s="62"/>
      <c r="F177" s="63"/>
      <c r="G177" s="65"/>
      <c r="H177" s="63"/>
      <c r="I177" s="65"/>
      <c r="J177" s="65"/>
      <c r="K177" s="127"/>
    </row>
    <row r="178" spans="1:11" s="19" customFormat="1" ht="13.5" customHeight="1">
      <c r="A178" s="81"/>
      <c r="B178" s="68"/>
      <c r="C178" s="86"/>
      <c r="D178" s="86"/>
      <c r="E178" s="49"/>
      <c r="F178" s="70"/>
      <c r="G178" s="71"/>
      <c r="H178" s="72"/>
      <c r="I178" s="109"/>
      <c r="J178" s="71"/>
      <c r="K178" s="73"/>
    </row>
    <row r="179" spans="1:11" s="19" customFormat="1" ht="13.5" customHeight="1">
      <c r="A179" s="74"/>
      <c r="B179" s="74"/>
      <c r="C179" s="82"/>
      <c r="D179" s="82"/>
      <c r="E179" s="82"/>
      <c r="F179" s="77"/>
      <c r="G179" s="78"/>
      <c r="H179" s="77"/>
      <c r="I179" s="78"/>
      <c r="J179" s="78"/>
      <c r="K179" s="128"/>
    </row>
    <row r="180" spans="1:11" s="19" customFormat="1" ht="13.5" customHeight="1">
      <c r="A180" s="10"/>
      <c r="B180" s="60"/>
      <c r="C180" s="62"/>
      <c r="D180" s="62"/>
      <c r="E180" s="62"/>
      <c r="F180" s="63"/>
      <c r="G180" s="65"/>
      <c r="H180" s="63"/>
      <c r="I180" s="65"/>
      <c r="J180" s="65"/>
      <c r="K180" s="127"/>
    </row>
    <row r="181" spans="1:11" s="19" customFormat="1" ht="13.5" customHeight="1">
      <c r="A181" s="81"/>
      <c r="B181" s="68"/>
      <c r="C181" s="86"/>
      <c r="D181" s="86"/>
      <c r="E181" s="49"/>
      <c r="F181" s="72"/>
      <c r="G181" s="71"/>
      <c r="H181" s="72"/>
      <c r="I181" s="109"/>
      <c r="J181" s="68"/>
      <c r="K181" s="73"/>
    </row>
    <row r="182" spans="1:11" s="19" customFormat="1" ht="13.5" customHeight="1">
      <c r="A182" s="74"/>
      <c r="B182" s="74"/>
      <c r="C182" s="82"/>
      <c r="D182" s="82"/>
      <c r="E182" s="74"/>
      <c r="F182" s="77"/>
      <c r="G182" s="78"/>
      <c r="H182" s="77"/>
      <c r="I182" s="78"/>
      <c r="J182" s="78"/>
      <c r="K182" s="128"/>
    </row>
    <row r="183" spans="1:11" s="19" customFormat="1" ht="13.5" customHeight="1">
      <c r="A183" s="209"/>
      <c r="B183" s="60"/>
      <c r="C183" s="62"/>
      <c r="D183" s="62"/>
      <c r="E183" s="60"/>
      <c r="F183" s="63"/>
      <c r="G183" s="65"/>
      <c r="H183" s="63"/>
      <c r="I183" s="65"/>
      <c r="J183" s="65"/>
      <c r="K183" s="127"/>
    </row>
    <row r="184" spans="1:11" s="19" customFormat="1" ht="13.5" customHeight="1">
      <c r="A184" s="14"/>
      <c r="B184" s="106"/>
      <c r="C184" s="190"/>
      <c r="D184" s="86"/>
      <c r="E184" s="49"/>
      <c r="F184" s="130"/>
      <c r="G184" s="106"/>
      <c r="H184" s="130"/>
      <c r="I184" s="131"/>
      <c r="J184" s="131"/>
      <c r="K184" s="144"/>
    </row>
    <row r="185" spans="1:11" s="19" customFormat="1" ht="13.5" customHeight="1">
      <c r="A185" s="74"/>
      <c r="B185" s="141"/>
      <c r="C185" s="191"/>
      <c r="D185" s="141"/>
      <c r="E185" s="141"/>
      <c r="F185" s="142"/>
      <c r="G185" s="141"/>
      <c r="H185" s="142"/>
      <c r="I185" s="143"/>
      <c r="J185" s="143"/>
      <c r="K185" s="145"/>
    </row>
    <row r="186" spans="1:11">
      <c r="A186" s="10"/>
      <c r="B186" s="25"/>
      <c r="C186" s="114"/>
      <c r="D186" s="25"/>
      <c r="E186" s="25"/>
      <c r="F186" s="25"/>
      <c r="G186" s="25"/>
      <c r="H186" s="25"/>
      <c r="I186" s="25"/>
      <c r="J186" s="25"/>
      <c r="K186" s="25"/>
    </row>
    <row r="187" spans="1:11">
      <c r="A187" s="11"/>
      <c r="B187" s="58"/>
      <c r="C187" s="76"/>
      <c r="D187" s="58"/>
      <c r="E187" s="58"/>
      <c r="F187" s="58"/>
      <c r="G187" s="58"/>
      <c r="H187" s="58"/>
      <c r="I187" s="58"/>
      <c r="J187" s="58"/>
      <c r="K187" s="58"/>
    </row>
    <row r="188" spans="1:11" s="19" customFormat="1" ht="13.5" customHeight="1">
      <c r="A188" s="210" t="s">
        <v>1</v>
      </c>
      <c r="B188" s="206"/>
      <c r="C188" s="211"/>
      <c r="D188" s="206"/>
      <c r="E188" s="206"/>
      <c r="F188" s="212">
        <f>SUM(F148,F151,F154,F175,F178)</f>
        <v>10</v>
      </c>
      <c r="G188" s="206"/>
      <c r="H188" s="213">
        <f>SUM(H146:H185)</f>
        <v>55</v>
      </c>
      <c r="I188" s="214"/>
      <c r="J188" s="214"/>
      <c r="K188" s="213">
        <f>SUM(K147:K182)</f>
        <v>16.75</v>
      </c>
    </row>
    <row r="189" spans="1:11" ht="51.75" customHeight="1">
      <c r="A189" s="10"/>
      <c r="B189" s="234"/>
      <c r="C189" s="234"/>
      <c r="D189" s="234"/>
      <c r="E189" s="235"/>
      <c r="F189" s="238"/>
      <c r="G189" s="239"/>
      <c r="H189" s="240"/>
      <c r="I189" s="234"/>
      <c r="J189" s="234"/>
      <c r="K189" s="235"/>
    </row>
    <row r="190" spans="1:11" ht="35.25" customHeight="1">
      <c r="A190" s="11"/>
      <c r="B190" s="236"/>
      <c r="C190" s="236"/>
      <c r="D190" s="236"/>
      <c r="E190" s="237"/>
      <c r="F190" s="12" t="s">
        <v>0</v>
      </c>
      <c r="G190" s="126"/>
      <c r="H190" s="241"/>
      <c r="I190" s="242"/>
      <c r="J190" s="242"/>
      <c r="K190" s="243"/>
    </row>
    <row r="191" spans="1:11" ht="24" customHeight="1">
      <c r="A191" s="15"/>
      <c r="B191" s="16"/>
      <c r="C191" s="17"/>
      <c r="D191" s="18"/>
      <c r="E191" s="17"/>
      <c r="F191" s="244"/>
      <c r="G191" s="245"/>
      <c r="H191" s="246"/>
      <c r="I191" s="246"/>
      <c r="J191" s="246"/>
      <c r="K191" s="247"/>
    </row>
    <row r="192" spans="1:11" ht="60" customHeight="1">
      <c r="A192" s="8"/>
      <c r="B192" s="3"/>
      <c r="C192" s="9"/>
      <c r="D192" s="4"/>
      <c r="E192" s="4"/>
      <c r="F192" s="4"/>
      <c r="G192" s="7"/>
      <c r="H192" s="4"/>
      <c r="I192" s="4"/>
      <c r="J192" s="6"/>
      <c r="K192" s="6"/>
    </row>
    <row r="193" spans="1:11" s="19" customFormat="1" ht="24" customHeight="1">
      <c r="A193" s="195" t="s">
        <v>64</v>
      </c>
      <c r="B193" s="13"/>
      <c r="C193" s="61"/>
      <c r="D193" s="62"/>
      <c r="E193" s="62"/>
      <c r="F193" s="63"/>
      <c r="G193" s="64"/>
      <c r="H193" s="63"/>
      <c r="I193" s="65"/>
      <c r="J193" s="65"/>
      <c r="K193" s="127"/>
    </row>
    <row r="194" spans="1:11" s="19" customFormat="1" ht="13.5" customHeight="1">
      <c r="A194" s="185" t="s">
        <v>75</v>
      </c>
      <c r="B194" s="60"/>
      <c r="C194" s="60"/>
      <c r="D194" s="62" t="s">
        <v>71</v>
      </c>
      <c r="E194" s="114" t="s">
        <v>99</v>
      </c>
      <c r="F194" s="154"/>
      <c r="G194" s="155"/>
      <c r="H194" s="154"/>
      <c r="I194" s="155">
        <v>15</v>
      </c>
      <c r="J194" s="155"/>
      <c r="K194" s="156"/>
    </row>
    <row r="195" spans="1:11" s="19" customFormat="1" ht="13.5" customHeight="1">
      <c r="A195" s="14" t="s">
        <v>61</v>
      </c>
      <c r="B195" s="68"/>
      <c r="C195" s="68"/>
      <c r="D195" s="86" t="s">
        <v>48</v>
      </c>
      <c r="E195" s="88" t="s">
        <v>100</v>
      </c>
      <c r="F195" s="208">
        <v>10</v>
      </c>
      <c r="G195" s="162">
        <v>1</v>
      </c>
      <c r="H195" s="161">
        <f>SUM(F195*G195)</f>
        <v>10</v>
      </c>
      <c r="I195" s="164">
        <f>SUM(I194/60)</f>
        <v>0.25</v>
      </c>
      <c r="J195" s="162"/>
      <c r="K195" s="165">
        <f>SUM(H195*I195)</f>
        <v>2.5</v>
      </c>
    </row>
    <row r="196" spans="1:11" s="19" customFormat="1" ht="13.5" customHeight="1">
      <c r="A196" s="11"/>
      <c r="B196" s="74"/>
      <c r="C196" s="74"/>
      <c r="D196" s="82"/>
      <c r="E196" s="20"/>
      <c r="F196" s="77"/>
      <c r="G196" s="78"/>
      <c r="H196" s="77"/>
      <c r="I196" s="78"/>
      <c r="J196" s="78"/>
      <c r="K196" s="128"/>
    </row>
    <row r="197" spans="1:11" s="19" customFormat="1" ht="13.5" customHeight="1">
      <c r="A197" s="226"/>
      <c r="B197" s="68"/>
      <c r="C197" s="68"/>
      <c r="D197" s="86"/>
      <c r="E197" s="86"/>
      <c r="F197" s="161"/>
      <c r="G197" s="162"/>
      <c r="H197" s="161"/>
      <c r="I197" s="227"/>
      <c r="J197" s="162"/>
      <c r="K197" s="163"/>
    </row>
    <row r="198" spans="1:11" s="19" customFormat="1" ht="13.5" customHeight="1">
      <c r="A198" s="68"/>
      <c r="B198" s="68"/>
      <c r="C198" s="68"/>
      <c r="D198" s="86"/>
      <c r="E198" s="49"/>
      <c r="F198" s="161"/>
      <c r="G198" s="162"/>
      <c r="H198" s="161"/>
      <c r="I198" s="164"/>
      <c r="J198" s="162"/>
      <c r="K198" s="165"/>
    </row>
    <row r="199" spans="1:11" s="19" customFormat="1" ht="13.5" customHeight="1">
      <c r="A199" s="80" t="s">
        <v>73</v>
      </c>
      <c r="B199" s="60"/>
      <c r="C199" s="60"/>
      <c r="D199" s="150" t="s">
        <v>71</v>
      </c>
      <c r="E199" s="62"/>
      <c r="F199" s="167"/>
      <c r="G199" s="155"/>
      <c r="H199" s="154"/>
      <c r="I199" s="155">
        <v>15</v>
      </c>
      <c r="J199" s="155"/>
      <c r="K199" s="156"/>
    </row>
    <row r="200" spans="1:11" s="19" customFormat="1" ht="13.5" customHeight="1">
      <c r="A200" s="68" t="s">
        <v>89</v>
      </c>
      <c r="B200" s="68"/>
      <c r="C200" s="68"/>
      <c r="D200" s="151" t="s">
        <v>48</v>
      </c>
      <c r="E200" s="76" t="s">
        <v>109</v>
      </c>
      <c r="F200" s="140">
        <v>2</v>
      </c>
      <c r="G200" s="162">
        <v>1</v>
      </c>
      <c r="H200" s="161">
        <f>SUM(F200*G200)</f>
        <v>2</v>
      </c>
      <c r="I200" s="164">
        <f>SUM(I199/60)</f>
        <v>0.25</v>
      </c>
      <c r="J200" s="162"/>
      <c r="K200" s="165">
        <f>SUM(H200*I200)</f>
        <v>0.5</v>
      </c>
    </row>
    <row r="201" spans="1:11" s="19" customFormat="1" ht="13.5" customHeight="1">
      <c r="A201" s="10" t="s">
        <v>74</v>
      </c>
      <c r="B201" s="60"/>
      <c r="C201" s="60"/>
      <c r="D201" s="150" t="s">
        <v>71</v>
      </c>
      <c r="E201" s="224" t="s">
        <v>103</v>
      </c>
      <c r="F201" s="167"/>
      <c r="G201" s="155"/>
      <c r="H201" s="154"/>
      <c r="I201" s="155">
        <v>20</v>
      </c>
      <c r="J201" s="155"/>
      <c r="K201" s="156"/>
    </row>
    <row r="202" spans="1:11" s="19" customFormat="1" ht="13.5" customHeight="1">
      <c r="A202" s="68" t="s">
        <v>72</v>
      </c>
      <c r="B202" s="74"/>
      <c r="C202" s="74"/>
      <c r="D202" s="152" t="s">
        <v>48</v>
      </c>
      <c r="E202" s="222" t="s">
        <v>110</v>
      </c>
      <c r="F202" s="168">
        <v>10</v>
      </c>
      <c r="G202" s="157">
        <v>1</v>
      </c>
      <c r="H202" s="158">
        <f>SUM(F202*G202)</f>
        <v>10</v>
      </c>
      <c r="I202" s="159">
        <f>SUM(I201/60)</f>
        <v>0.33333333333333331</v>
      </c>
      <c r="J202" s="125"/>
      <c r="K202" s="160">
        <f>SUM(H202*I202)</f>
        <v>3.333333333333333</v>
      </c>
    </row>
    <row r="203" spans="1:11" s="19" customFormat="1" ht="13.5" customHeight="1">
      <c r="A203" s="169" t="s">
        <v>76</v>
      </c>
      <c r="B203" s="135"/>
      <c r="C203" s="60"/>
      <c r="D203" s="150" t="s">
        <v>71</v>
      </c>
      <c r="E203" s="86" t="s">
        <v>104</v>
      </c>
      <c r="F203" s="167"/>
      <c r="G203" s="155"/>
      <c r="H203" s="171"/>
      <c r="I203" s="155">
        <v>15</v>
      </c>
      <c r="J203" s="156"/>
      <c r="K203" s="156"/>
    </row>
    <row r="204" spans="1:11" s="19" customFormat="1" ht="13.5" customHeight="1">
      <c r="A204" s="74" t="s">
        <v>72</v>
      </c>
      <c r="B204" s="176"/>
      <c r="C204" s="141"/>
      <c r="D204" s="152" t="s">
        <v>48</v>
      </c>
      <c r="E204" s="215" t="s">
        <v>105</v>
      </c>
      <c r="F204" s="168">
        <v>1</v>
      </c>
      <c r="G204" s="157">
        <v>1</v>
      </c>
      <c r="H204" s="173">
        <f>SUM(F204*G204)</f>
        <v>1</v>
      </c>
      <c r="I204" s="159">
        <f>SUM(I203/60)</f>
        <v>0.25</v>
      </c>
      <c r="J204" s="166"/>
      <c r="K204" s="216">
        <f>SUM(H204*I204)</f>
        <v>0.25</v>
      </c>
    </row>
    <row r="205" spans="1:11" s="19" customFormat="1" ht="13.5" customHeight="1">
      <c r="A205" s="10" t="s">
        <v>77</v>
      </c>
      <c r="B205" s="217"/>
      <c r="C205" s="217"/>
      <c r="D205" s="150" t="s">
        <v>71</v>
      </c>
      <c r="E205" s="86" t="s">
        <v>111</v>
      </c>
      <c r="F205" s="167"/>
      <c r="G205" s="204"/>
      <c r="H205" s="171"/>
      <c r="I205" s="155">
        <v>15</v>
      </c>
      <c r="J205" s="156"/>
      <c r="K205" s="156"/>
    </row>
    <row r="206" spans="1:11" s="19" customFormat="1" ht="13.5" customHeight="1">
      <c r="A206" s="74" t="s">
        <v>61</v>
      </c>
      <c r="B206" s="141"/>
      <c r="C206" s="141"/>
      <c r="D206" s="152" t="s">
        <v>48</v>
      </c>
      <c r="E206" s="86" t="s">
        <v>112</v>
      </c>
      <c r="F206" s="168">
        <v>1</v>
      </c>
      <c r="G206" s="157">
        <v>1</v>
      </c>
      <c r="H206" s="173">
        <f>SUM(F206*G206)</f>
        <v>1</v>
      </c>
      <c r="I206" s="159">
        <f>SUM(I205/60)</f>
        <v>0.25</v>
      </c>
      <c r="J206" s="166"/>
      <c r="K206" s="218">
        <f>SUM(H206*I206)</f>
        <v>0.25</v>
      </c>
    </row>
    <row r="207" spans="1:11" s="19" customFormat="1" ht="13.5" customHeight="1">
      <c r="A207" s="204" t="s">
        <v>78</v>
      </c>
      <c r="B207" s="60"/>
      <c r="C207" s="60"/>
      <c r="D207" s="150" t="s">
        <v>71</v>
      </c>
      <c r="E207" s="225" t="s">
        <v>113</v>
      </c>
      <c r="F207" s="167"/>
      <c r="G207" s="155"/>
      <c r="H207" s="171"/>
      <c r="I207" s="155">
        <v>15</v>
      </c>
      <c r="J207" s="156"/>
      <c r="K207" s="156"/>
    </row>
    <row r="208" spans="1:11" s="19" customFormat="1" ht="13.5" customHeight="1">
      <c r="A208" s="58" t="s">
        <v>61</v>
      </c>
      <c r="B208" s="74"/>
      <c r="C208" s="74"/>
      <c r="D208" s="152" t="s">
        <v>48</v>
      </c>
      <c r="E208" s="20"/>
      <c r="F208" s="168">
        <v>1</v>
      </c>
      <c r="G208" s="157">
        <v>1</v>
      </c>
      <c r="H208" s="173">
        <f>SUM(F208*G208)</f>
        <v>1</v>
      </c>
      <c r="I208" s="159">
        <f>SUM(I207/60)</f>
        <v>0.25</v>
      </c>
      <c r="J208" s="166"/>
      <c r="K208" s="216">
        <f>SUM(H208*I208)</f>
        <v>0.25</v>
      </c>
    </row>
    <row r="209" spans="1:11" s="19" customFormat="1" ht="13.5" customHeight="1">
      <c r="A209" s="81" t="s">
        <v>79</v>
      </c>
      <c r="B209" s="68"/>
      <c r="C209" s="68"/>
      <c r="D209" s="151" t="s">
        <v>71</v>
      </c>
      <c r="E209" s="153" t="s">
        <v>114</v>
      </c>
      <c r="F209" s="140"/>
      <c r="G209" s="162"/>
      <c r="H209" s="172"/>
      <c r="I209" s="162">
        <v>360</v>
      </c>
      <c r="J209" s="163"/>
      <c r="K209" s="140"/>
    </row>
    <row r="210" spans="1:11" s="19" customFormat="1" ht="13.5" customHeight="1">
      <c r="A210" s="24" t="s">
        <v>80</v>
      </c>
      <c r="B210" s="68"/>
      <c r="C210" s="68"/>
      <c r="D210" s="151" t="s">
        <v>48</v>
      </c>
      <c r="E210" s="20"/>
      <c r="F210" s="140">
        <v>1</v>
      </c>
      <c r="G210" s="162">
        <v>1</v>
      </c>
      <c r="H210" s="172">
        <f>SUM(F210*G210)</f>
        <v>1</v>
      </c>
      <c r="I210" s="161">
        <f>SUM(I209/60)</f>
        <v>6</v>
      </c>
      <c r="J210" s="163"/>
      <c r="K210" s="140">
        <f>SUM(H210*I210)</f>
        <v>6</v>
      </c>
    </row>
    <row r="211" spans="1:11" s="19" customFormat="1" ht="13.5" customHeight="1">
      <c r="A211" s="80" t="s">
        <v>81</v>
      </c>
      <c r="B211" s="60"/>
      <c r="C211" s="60"/>
      <c r="D211" s="150" t="s">
        <v>71</v>
      </c>
      <c r="E211" s="225" t="s">
        <v>114</v>
      </c>
      <c r="F211" s="167"/>
      <c r="G211" s="155"/>
      <c r="H211" s="171"/>
      <c r="I211" s="155">
        <v>60</v>
      </c>
      <c r="J211" s="156"/>
      <c r="K211" s="167"/>
    </row>
    <row r="212" spans="1:11" s="19" customFormat="1" ht="13.5" customHeight="1">
      <c r="A212" s="81" t="s">
        <v>61</v>
      </c>
      <c r="B212" s="68"/>
      <c r="C212" s="68"/>
      <c r="D212" s="151" t="s">
        <v>48</v>
      </c>
      <c r="E212" s="153" t="s">
        <v>115</v>
      </c>
      <c r="F212" s="140">
        <v>1</v>
      </c>
      <c r="G212" s="162">
        <v>1</v>
      </c>
      <c r="H212" s="172">
        <f>SUM(F212*G212)</f>
        <v>1</v>
      </c>
      <c r="I212" s="161">
        <f>SUM(I211/60)</f>
        <v>1</v>
      </c>
      <c r="J212" s="163"/>
      <c r="K212" s="140">
        <f>SUM(H212*I212)</f>
        <v>1</v>
      </c>
    </row>
    <row r="213" spans="1:11" s="19" customFormat="1" ht="13.5" customHeight="1">
      <c r="A213" s="74"/>
      <c r="B213" s="74"/>
      <c r="C213" s="74"/>
      <c r="D213" s="152"/>
      <c r="E213" s="20"/>
      <c r="F213" s="168"/>
      <c r="G213" s="125"/>
      <c r="H213" s="172"/>
      <c r="I213" s="157"/>
      <c r="J213" s="166"/>
      <c r="K213" s="166"/>
    </row>
    <row r="214" spans="1:11" s="19" customFormat="1" ht="13.5" customHeight="1">
      <c r="A214" s="107" t="s">
        <v>90</v>
      </c>
      <c r="B214" s="68"/>
      <c r="C214" s="68"/>
      <c r="D214" s="62" t="s">
        <v>58</v>
      </c>
      <c r="E214" s="86" t="s">
        <v>101</v>
      </c>
      <c r="F214" s="161"/>
      <c r="G214" s="220"/>
      <c r="H214" s="171"/>
      <c r="I214" s="155">
        <v>20</v>
      </c>
      <c r="J214" s="163"/>
      <c r="K214" s="155"/>
    </row>
    <row r="215" spans="1:11" s="19" customFormat="1" ht="13.5" customHeight="1">
      <c r="A215" s="107" t="s">
        <v>60</v>
      </c>
      <c r="B215" s="68"/>
      <c r="C215" s="68"/>
      <c r="D215" s="86" t="s">
        <v>48</v>
      </c>
      <c r="E215" s="200" t="s">
        <v>102</v>
      </c>
      <c r="F215" s="161">
        <v>10</v>
      </c>
      <c r="G215" s="220">
        <v>2</v>
      </c>
      <c r="H215" s="172">
        <f>SUM(F215*G215)</f>
        <v>20</v>
      </c>
      <c r="I215" s="164">
        <f>SUM(I214/60)</f>
        <v>0.33333333333333331</v>
      </c>
      <c r="J215" s="163"/>
      <c r="K215" s="161">
        <f>SUM(H215*I215)</f>
        <v>6.6666666666666661</v>
      </c>
    </row>
    <row r="216" spans="1:11" s="19" customFormat="1" ht="13.5" customHeight="1">
      <c r="A216" s="68"/>
      <c r="B216" s="68"/>
      <c r="C216" s="68"/>
      <c r="D216" s="82"/>
      <c r="E216" s="49"/>
      <c r="F216" s="161"/>
      <c r="G216" s="220"/>
      <c r="H216" s="173"/>
      <c r="I216" s="159"/>
      <c r="J216" s="163"/>
      <c r="K216" s="221"/>
    </row>
    <row r="217" spans="1:11" s="19" customFormat="1" ht="13.5" customHeight="1">
      <c r="A217" s="80" t="s">
        <v>62</v>
      </c>
      <c r="B217" s="60"/>
      <c r="C217" s="60"/>
      <c r="D217" s="86" t="s">
        <v>59</v>
      </c>
      <c r="E217" s="62" t="s">
        <v>116</v>
      </c>
      <c r="F217" s="154"/>
      <c r="G217" s="155"/>
      <c r="H217" s="161"/>
      <c r="I217" s="155">
        <v>15</v>
      </c>
      <c r="J217" s="155"/>
      <c r="K217" s="163"/>
    </row>
    <row r="218" spans="1:11" s="19" customFormat="1" ht="13.5" customHeight="1">
      <c r="A218" s="107"/>
      <c r="B218" s="68"/>
      <c r="C218" s="68"/>
      <c r="D218" s="86" t="s">
        <v>2</v>
      </c>
      <c r="E218" s="200"/>
      <c r="F218" s="161">
        <v>1</v>
      </c>
      <c r="G218" s="162">
        <v>1</v>
      </c>
      <c r="H218" s="172">
        <f>SUM(F218*G218)</f>
        <v>1</v>
      </c>
      <c r="I218" s="164">
        <f>SUM(I217/60)</f>
        <v>0.25</v>
      </c>
      <c r="J218" s="162"/>
      <c r="K218" s="175">
        <f>SUM(H218*I218)</f>
        <v>0.25</v>
      </c>
    </row>
    <row r="219" spans="1:11" s="19" customFormat="1" ht="13.5" customHeight="1">
      <c r="A219" s="68"/>
      <c r="B219" s="68"/>
      <c r="C219" s="68"/>
      <c r="D219" s="86"/>
      <c r="E219" s="219"/>
      <c r="F219" s="161"/>
      <c r="G219" s="162"/>
      <c r="H219" s="161"/>
      <c r="I219" s="159"/>
      <c r="J219" s="162"/>
      <c r="K219" s="165"/>
    </row>
    <row r="220" spans="1:11" s="19" customFormat="1" ht="13.5" customHeight="1">
      <c r="A220" s="10"/>
      <c r="B220" s="60"/>
      <c r="C220" s="60"/>
      <c r="D220" s="62"/>
      <c r="E220" s="62"/>
      <c r="F220" s="154"/>
      <c r="G220" s="155"/>
      <c r="H220" s="154"/>
      <c r="I220" s="155"/>
      <c r="J220" s="155"/>
      <c r="K220" s="156"/>
    </row>
    <row r="221" spans="1:11" s="19" customFormat="1" ht="13.5" customHeight="1">
      <c r="A221" s="68"/>
      <c r="B221" s="68"/>
      <c r="C221" s="68"/>
      <c r="D221" s="86"/>
      <c r="E221" s="219"/>
      <c r="F221" s="161"/>
      <c r="G221" s="162"/>
      <c r="H221" s="161"/>
      <c r="I221" s="164"/>
      <c r="J221" s="81"/>
      <c r="K221" s="165"/>
    </row>
    <row r="222" spans="1:11" s="19" customFormat="1" ht="13.5" customHeight="1">
      <c r="A222" s="68"/>
      <c r="B222" s="74"/>
      <c r="C222" s="74"/>
      <c r="D222" s="82"/>
      <c r="E222" s="68"/>
      <c r="F222" s="158"/>
      <c r="G222" s="157"/>
      <c r="H222" s="158"/>
      <c r="I222" s="162"/>
      <c r="J222" s="157"/>
      <c r="K222" s="166"/>
    </row>
    <row r="223" spans="1:11" s="19" customFormat="1" ht="13.5" customHeight="1">
      <c r="A223" s="204" t="s">
        <v>82</v>
      </c>
      <c r="B223" s="60"/>
      <c r="C223" s="60"/>
      <c r="D223" s="62"/>
      <c r="E223" s="62"/>
      <c r="F223" s="63"/>
      <c r="G223" s="65"/>
      <c r="H223" s="63"/>
      <c r="I223" s="65">
        <v>120</v>
      </c>
      <c r="J223" s="65"/>
      <c r="K223" s="127"/>
    </row>
    <row r="224" spans="1:11" s="19" customFormat="1" ht="13.5" customHeight="1">
      <c r="A224" s="24" t="s">
        <v>83</v>
      </c>
      <c r="B224" s="68"/>
      <c r="C224" s="68"/>
      <c r="D224" s="86" t="s">
        <v>2</v>
      </c>
      <c r="E224" s="219"/>
      <c r="F224" s="72">
        <v>20</v>
      </c>
      <c r="G224" s="71"/>
      <c r="H224" s="72"/>
      <c r="I224" s="72">
        <f>SUM(I223/60)</f>
        <v>2</v>
      </c>
      <c r="J224" s="71"/>
      <c r="K224" s="73">
        <v>40</v>
      </c>
    </row>
    <row r="225" spans="1:11" s="19" customFormat="1" ht="13.5" customHeight="1">
      <c r="A225" s="146"/>
      <c r="B225" s="74"/>
      <c r="C225" s="74"/>
      <c r="D225" s="82"/>
      <c r="E225" s="82"/>
      <c r="F225" s="77"/>
      <c r="G225" s="78"/>
      <c r="H225" s="77"/>
      <c r="I225" s="78"/>
      <c r="J225" s="78"/>
      <c r="K225" s="128"/>
    </row>
    <row r="226" spans="1:11" s="19" customFormat="1" ht="13.5" customHeight="1">
      <c r="A226" s="14"/>
      <c r="B226" s="106"/>
      <c r="C226" s="106"/>
      <c r="D226" s="150"/>
      <c r="E226" s="62"/>
      <c r="F226" s="140"/>
      <c r="G226" s="81"/>
      <c r="H226" s="172"/>
      <c r="I226" s="155"/>
      <c r="J226" s="163"/>
      <c r="K226" s="163"/>
    </row>
    <row r="227" spans="1:11" s="19" customFormat="1" ht="13.5" customHeight="1">
      <c r="A227" s="68"/>
      <c r="B227" s="106"/>
      <c r="C227" s="106"/>
      <c r="D227" s="151"/>
      <c r="E227" s="153"/>
      <c r="F227" s="140"/>
      <c r="G227" s="162"/>
      <c r="H227" s="172"/>
      <c r="I227" s="164"/>
      <c r="J227" s="163"/>
      <c r="K227" s="148"/>
    </row>
    <row r="228" spans="1:11" s="19" customFormat="1" ht="13.5" customHeight="1">
      <c r="A228" s="74"/>
      <c r="B228" s="141"/>
      <c r="C228" s="141"/>
      <c r="D228" s="152"/>
      <c r="E228" s="141"/>
      <c r="F228" s="168"/>
      <c r="G228" s="125"/>
      <c r="H228" s="173"/>
      <c r="I228" s="157"/>
      <c r="J228" s="166"/>
      <c r="K228" s="166"/>
    </row>
    <row r="229" spans="1:11" s="19" customFormat="1" ht="13.5" customHeight="1">
      <c r="A229" s="10"/>
      <c r="B229" s="217"/>
      <c r="C229" s="217"/>
      <c r="D229" s="150"/>
      <c r="E229" s="217"/>
      <c r="F229" s="167"/>
      <c r="G229" s="204"/>
      <c r="H229" s="171"/>
      <c r="I229" s="155"/>
      <c r="J229" s="156"/>
      <c r="K229" s="156"/>
    </row>
    <row r="230" spans="1:11" s="19" customFormat="1" ht="13.5" customHeight="1">
      <c r="A230" s="14"/>
      <c r="B230" s="106"/>
      <c r="C230" s="106"/>
      <c r="D230" s="151"/>
      <c r="E230" s="106"/>
      <c r="F230" s="140"/>
      <c r="G230" s="81"/>
      <c r="H230" s="172"/>
      <c r="I230" s="162"/>
      <c r="J230" s="163"/>
      <c r="K230" s="163"/>
    </row>
    <row r="231" spans="1:11" s="19" customFormat="1" ht="13.5" customHeight="1">
      <c r="A231" s="11"/>
      <c r="B231" s="141"/>
      <c r="C231" s="141"/>
      <c r="D231" s="152"/>
      <c r="E231" s="141"/>
      <c r="F231" s="168"/>
      <c r="G231" s="125"/>
      <c r="H231" s="173"/>
      <c r="I231" s="157"/>
      <c r="J231" s="166"/>
      <c r="K231" s="166"/>
    </row>
    <row r="232" spans="1:11">
      <c r="A232" s="14"/>
      <c r="B232" s="24"/>
      <c r="C232" s="24"/>
      <c r="D232" s="24"/>
      <c r="E232" s="68"/>
      <c r="F232" s="174"/>
      <c r="G232" s="174"/>
      <c r="H232" s="174"/>
      <c r="I232" s="174"/>
      <c r="J232" s="174"/>
      <c r="K232" s="174"/>
    </row>
    <row r="233" spans="1:11">
      <c r="A233" s="14"/>
      <c r="B233" s="24"/>
      <c r="C233" s="24"/>
      <c r="D233" s="24"/>
      <c r="E233" s="68"/>
      <c r="F233" s="174"/>
      <c r="G233" s="174"/>
      <c r="H233" s="174"/>
      <c r="I233" s="174"/>
      <c r="J233" s="174"/>
      <c r="K233" s="174"/>
    </row>
    <row r="234" spans="1:11">
      <c r="A234" s="68"/>
      <c r="B234" s="58"/>
      <c r="C234" s="58"/>
      <c r="D234" s="58"/>
      <c r="E234" s="74"/>
      <c r="F234" s="170"/>
      <c r="G234" s="170"/>
      <c r="H234" s="170"/>
      <c r="I234" s="170"/>
      <c r="J234" s="170"/>
      <c r="K234" s="170"/>
    </row>
    <row r="235" spans="1:11" s="19" customFormat="1" ht="13.5" customHeight="1">
      <c r="A235" s="210" t="s">
        <v>1</v>
      </c>
      <c r="B235" s="206"/>
      <c r="C235" s="211"/>
      <c r="D235" s="206"/>
      <c r="E235" s="206"/>
      <c r="F235" s="212">
        <f>SUM(F195)</f>
        <v>10</v>
      </c>
      <c r="G235" s="206"/>
      <c r="H235" s="213">
        <f>SUM(H194:H234)</f>
        <v>48</v>
      </c>
      <c r="I235" s="214"/>
      <c r="J235" s="214"/>
      <c r="K235" s="213">
        <f>SUM(K194:K234)</f>
        <v>61</v>
      </c>
    </row>
    <row r="236" spans="1:11" s="19" customFormat="1" ht="16.5" customHeight="1">
      <c r="A236" s="186" t="s">
        <v>4</v>
      </c>
      <c r="B236" s="178"/>
      <c r="C236" s="178"/>
      <c r="D236" s="178"/>
      <c r="E236" s="187"/>
      <c r="F236" s="188">
        <f>SUM(F235,F188,F141,F92,F45)</f>
        <v>60</v>
      </c>
      <c r="G236" s="180"/>
      <c r="H236" s="179">
        <f>SUM(H45,H92,H141,H188,H235)</f>
        <v>143</v>
      </c>
      <c r="I236" s="180"/>
      <c r="J236" s="180"/>
      <c r="K236" s="179">
        <f>SUM(K45,K92,K141,K188,K235)</f>
        <v>157.75</v>
      </c>
    </row>
    <row r="237" spans="1:11" customFormat="1" ht="14.25" customHeight="1">
      <c r="A237" s="149"/>
      <c r="B237" s="5"/>
      <c r="C237" s="5"/>
      <c r="D237" s="5"/>
      <c r="E237" s="5"/>
      <c r="F237" s="5"/>
      <c r="G237" s="5"/>
      <c r="H237" s="5"/>
      <c r="I237" s="5"/>
      <c r="J237" s="5"/>
      <c r="K237" s="5"/>
    </row>
    <row r="246" spans="1:5" ht="18.75">
      <c r="A246" s="52" t="s">
        <v>86</v>
      </c>
      <c r="B246" s="32"/>
      <c r="C246" s="32"/>
      <c r="D246" s="32"/>
    </row>
    <row r="248" spans="1:5">
      <c r="A248" s="31" t="s">
        <v>5</v>
      </c>
      <c r="B248" s="32"/>
      <c r="C248" s="32"/>
      <c r="D248" s="232">
        <f>SUM(F236)</f>
        <v>60</v>
      </c>
    </row>
    <row r="250" spans="1:5">
      <c r="A250" s="31" t="s">
        <v>6</v>
      </c>
      <c r="B250" s="32"/>
      <c r="C250" s="32"/>
      <c r="D250" s="233">
        <f>SUM(H236/F236)</f>
        <v>2.3833333333333333</v>
      </c>
    </row>
    <row r="251" spans="1:5">
      <c r="A251" s="33" t="s">
        <v>118</v>
      </c>
    </row>
    <row r="252" spans="1:5">
      <c r="A252" s="31" t="s">
        <v>7</v>
      </c>
      <c r="B252" s="32"/>
      <c r="C252" s="32"/>
      <c r="D252" s="46">
        <f>SUM(H236)</f>
        <v>143</v>
      </c>
    </row>
    <row r="253" spans="1:5">
      <c r="A253" s="33" t="s">
        <v>8</v>
      </c>
      <c r="D253" s="47"/>
    </row>
    <row r="254" spans="1:5">
      <c r="A254" s="31" t="s">
        <v>9</v>
      </c>
      <c r="B254" s="32"/>
      <c r="C254" s="32"/>
      <c r="D254" s="46">
        <f>SUM(K236)</f>
        <v>157.75</v>
      </c>
    </row>
    <row r="255" spans="1:5">
      <c r="A255" s="33" t="s">
        <v>10</v>
      </c>
    </row>
    <row r="256" spans="1:5">
      <c r="A256" s="31" t="s">
        <v>11</v>
      </c>
      <c r="B256" s="32"/>
      <c r="C256" s="32"/>
      <c r="D256" s="233">
        <f>SUM(K236/H236*60)</f>
        <v>66.188811188811187</v>
      </c>
      <c r="E256" s="1" t="s">
        <v>29</v>
      </c>
    </row>
    <row r="257" spans="1:9">
      <c r="A257" s="33" t="s">
        <v>119</v>
      </c>
    </row>
    <row r="258" spans="1:9">
      <c r="A258" s="31" t="s">
        <v>12</v>
      </c>
      <c r="B258" s="32"/>
      <c r="C258" s="32"/>
      <c r="D258" s="34">
        <f>SUM(K236/F236)</f>
        <v>2.6291666666666669</v>
      </c>
      <c r="E258" s="1" t="s">
        <v>30</v>
      </c>
    </row>
    <row r="259" spans="1:9">
      <c r="A259" s="33" t="s">
        <v>120</v>
      </c>
    </row>
    <row r="260" spans="1:9">
      <c r="A260" s="35" t="s">
        <v>13</v>
      </c>
      <c r="F260" s="48"/>
      <c r="G260" s="48" t="s">
        <v>14</v>
      </c>
      <c r="H260" s="48" t="s">
        <v>3</v>
      </c>
      <c r="I260" s="48" t="s">
        <v>27</v>
      </c>
    </row>
    <row r="261" spans="1:9">
      <c r="A261" s="36" t="s">
        <v>14</v>
      </c>
      <c r="B261" s="32"/>
      <c r="C261" s="32"/>
      <c r="D261" s="38">
        <v>24</v>
      </c>
      <c r="F261" s="49"/>
      <c r="G261" s="49"/>
      <c r="H261" s="49"/>
      <c r="I261" s="49"/>
    </row>
    <row r="262" spans="1:9">
      <c r="A262" s="36" t="s">
        <v>15</v>
      </c>
      <c r="B262" s="32"/>
      <c r="C262" s="32"/>
      <c r="D262" s="229">
        <v>117</v>
      </c>
      <c r="F262" s="37" t="s">
        <v>22</v>
      </c>
      <c r="G262" s="37">
        <v>20</v>
      </c>
      <c r="H262" s="37">
        <v>0</v>
      </c>
      <c r="I262" s="37">
        <f>SUM(G262:H262)</f>
        <v>20</v>
      </c>
    </row>
    <row r="263" spans="1:9">
      <c r="A263" s="36" t="s">
        <v>16</v>
      </c>
      <c r="B263" s="32"/>
      <c r="C263" s="32"/>
      <c r="D263" s="43">
        <f>SUM(D261*D262)</f>
        <v>2808</v>
      </c>
      <c r="F263" s="37" t="s">
        <v>23</v>
      </c>
      <c r="G263" s="37">
        <v>32</v>
      </c>
      <c r="H263" s="37">
        <v>16</v>
      </c>
      <c r="I263" s="37">
        <f>SUM(G263:H263)</f>
        <v>48</v>
      </c>
    </row>
    <row r="264" spans="1:9">
      <c r="D264" s="39"/>
      <c r="F264" s="37" t="s">
        <v>24</v>
      </c>
      <c r="G264" s="37">
        <v>8</v>
      </c>
      <c r="H264" s="37">
        <v>4</v>
      </c>
      <c r="I264" s="37">
        <f>SUM(G264:H264)</f>
        <v>12</v>
      </c>
    </row>
    <row r="265" spans="1:9">
      <c r="A265" s="36" t="s">
        <v>3</v>
      </c>
      <c r="B265" s="32"/>
      <c r="C265" s="32"/>
      <c r="D265" s="40">
        <v>31</v>
      </c>
      <c r="F265" s="37" t="s">
        <v>25</v>
      </c>
      <c r="G265" s="37">
        <v>17</v>
      </c>
      <c r="H265" s="37">
        <v>0</v>
      </c>
      <c r="I265" s="37">
        <f>SUM(G265:H265)</f>
        <v>17</v>
      </c>
    </row>
    <row r="266" spans="1:9">
      <c r="A266" s="36" t="s">
        <v>17</v>
      </c>
      <c r="B266" s="32"/>
      <c r="C266" s="32"/>
      <c r="D266" s="50">
        <v>41</v>
      </c>
      <c r="F266" s="37" t="s">
        <v>85</v>
      </c>
      <c r="G266" s="37">
        <v>40</v>
      </c>
      <c r="H266" s="37">
        <v>21</v>
      </c>
      <c r="I266" s="37">
        <f t="shared" ref="I266" si="0">SUM(G266:H266)</f>
        <v>61</v>
      </c>
    </row>
    <row r="267" spans="1:9">
      <c r="A267" s="36" t="s">
        <v>18</v>
      </c>
      <c r="B267" s="32"/>
      <c r="C267" s="32"/>
      <c r="D267" s="44">
        <f>SUM(D265*D266)</f>
        <v>1271</v>
      </c>
    </row>
    <row r="268" spans="1:9">
      <c r="A268" s="35" t="s">
        <v>19</v>
      </c>
      <c r="D268" s="45">
        <f>SUM(D263,D267)</f>
        <v>4079</v>
      </c>
      <c r="F268" s="51" t="s">
        <v>26</v>
      </c>
      <c r="G268" s="51">
        <f>SUM(G262:G266)</f>
        <v>117</v>
      </c>
      <c r="H268" s="51">
        <f>SUM(H262:H266)</f>
        <v>41</v>
      </c>
      <c r="I268" s="51">
        <f>SUM(I262:I266)</f>
        <v>158</v>
      </c>
    </row>
    <row r="269" spans="1:9">
      <c r="D269" s="41"/>
    </row>
    <row r="270" spans="1:9">
      <c r="D270" s="41"/>
    </row>
    <row r="271" spans="1:9">
      <c r="A271" s="31" t="s">
        <v>20</v>
      </c>
      <c r="B271" s="32"/>
      <c r="C271" s="32"/>
      <c r="D271" s="32"/>
    </row>
    <row r="272" spans="1:9">
      <c r="A272" s="36" t="s">
        <v>28</v>
      </c>
      <c r="B272" s="32"/>
      <c r="C272" s="32"/>
      <c r="D272" s="192">
        <v>320</v>
      </c>
    </row>
    <row r="273" spans="1:4">
      <c r="A273" s="36" t="s">
        <v>21</v>
      </c>
      <c r="B273" s="32"/>
      <c r="C273" s="32"/>
      <c r="D273" s="42">
        <v>37</v>
      </c>
    </row>
    <row r="274" spans="1:4">
      <c r="A274" s="36" t="s">
        <v>19</v>
      </c>
      <c r="B274" s="32"/>
      <c r="C274" s="32"/>
      <c r="D274" s="44">
        <f>SUM(D272*D273)</f>
        <v>11840</v>
      </c>
    </row>
    <row r="275" spans="1:4">
      <c r="A275" s="1"/>
    </row>
    <row r="276" spans="1:4">
      <c r="A276" s="1"/>
    </row>
  </sheetData>
  <mergeCells count="24">
    <mergeCell ref="B142:E143"/>
    <mergeCell ref="F142:G142"/>
    <mergeCell ref="H142:K142"/>
    <mergeCell ref="H143:K143"/>
    <mergeCell ref="F144:K144"/>
    <mergeCell ref="B93:E94"/>
    <mergeCell ref="F93:G93"/>
    <mergeCell ref="H93:K93"/>
    <mergeCell ref="H94:K94"/>
    <mergeCell ref="F95:K95"/>
    <mergeCell ref="F48:K48"/>
    <mergeCell ref="F3:K3"/>
    <mergeCell ref="B1:E2"/>
    <mergeCell ref="F1:G1"/>
    <mergeCell ref="H1:K1"/>
    <mergeCell ref="B46:E47"/>
    <mergeCell ref="F46:G46"/>
    <mergeCell ref="H46:K46"/>
    <mergeCell ref="H47:K47"/>
    <mergeCell ref="B189:E190"/>
    <mergeCell ref="F189:G189"/>
    <mergeCell ref="H189:K189"/>
    <mergeCell ref="H190:K190"/>
    <mergeCell ref="F191:K191"/>
  </mergeCells>
  <printOptions horizontalCentered="1" verticalCentered="1"/>
  <pageMargins left="0.2" right="0.25" top="0.25" bottom="0.25" header="0.3" footer="0.3"/>
  <pageSetup scale="75" orientation="landscape" r:id="rId1"/>
  <ignoredErrors>
    <ignoredError sqref="E218:E2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68"/>
  <sheetViews>
    <sheetView zoomScale="77" zoomScaleNormal="77" workbookViewId="0">
      <selection activeCell="M1" sqref="A1:M58"/>
    </sheetView>
  </sheetViews>
  <sheetFormatPr defaultColWidth="11.5703125" defaultRowHeight="15"/>
  <cols>
    <col min="1" max="16384" width="11.5703125" style="1"/>
  </cols>
  <sheetData>
    <row r="1" ht="51.75" customHeight="1"/>
    <row r="2" ht="35.25" customHeight="1"/>
    <row r="3" ht="24" customHeight="1"/>
    <row r="4" ht="57" customHeight="1"/>
    <row r="5" s="19" customFormat="1" ht="10.5" customHeight="1"/>
    <row r="6" s="19" customFormat="1" ht="10.5" customHeight="1"/>
    <row r="7" s="19" customFormat="1" ht="10.5" customHeight="1"/>
    <row r="8" s="19" customFormat="1" ht="10.5" customHeight="1"/>
    <row r="9" s="19" customFormat="1" ht="10.5" customHeight="1"/>
    <row r="10" s="19" customFormat="1" ht="10.5" customHeight="1"/>
    <row r="11" s="19" customFormat="1" ht="10.5" customHeight="1"/>
    <row r="12" s="19" customFormat="1" ht="10.5" customHeight="1"/>
    <row r="13" s="19" customFormat="1" ht="10.5" customHeight="1"/>
    <row r="14" s="19" customFormat="1" ht="10.5" customHeight="1"/>
    <row r="15" s="19" customFormat="1" ht="10.5" customHeight="1"/>
    <row r="16" s="19" customFormat="1" ht="10.5" customHeight="1"/>
    <row r="17" s="19" customFormat="1" ht="10.5" customHeight="1"/>
    <row r="18" s="19" customFormat="1" ht="10.5" customHeight="1"/>
    <row r="19" s="19" customFormat="1" ht="10.5" customHeight="1"/>
    <row r="20" s="19" customFormat="1" ht="10.5" customHeight="1"/>
    <row r="21" s="19" customFormat="1" ht="10.5" customHeight="1"/>
    <row r="22" s="19" customFormat="1" ht="10.5" customHeight="1"/>
    <row r="23" s="19" customFormat="1" ht="10.5" customHeight="1"/>
    <row r="24" s="19" customFormat="1" ht="10.5" customHeight="1"/>
    <row r="25" s="19" customFormat="1" ht="10.5" customHeight="1"/>
    <row r="26" s="19" customFormat="1" ht="10.5" customHeight="1"/>
    <row r="27" s="19" customFormat="1" ht="10.5" customHeight="1"/>
    <row r="28" s="19" customFormat="1" ht="10.5" customHeight="1"/>
    <row r="29" s="19" customFormat="1" ht="10.5" customHeight="1"/>
    <row r="30" s="19" customFormat="1" ht="10.5" customHeight="1"/>
    <row r="31" s="19" customFormat="1" ht="10.5" customHeight="1"/>
    <row r="32" s="19" customFormat="1" ht="10.5" customHeight="1"/>
    <row r="33" s="19" customFormat="1" ht="10.5" customHeight="1"/>
    <row r="34" s="19" customFormat="1" ht="10.5" customHeight="1"/>
    <row r="35" s="19" customFormat="1" ht="10.5" customHeight="1"/>
    <row r="36" s="19" customFormat="1" ht="10.5" customHeight="1"/>
    <row r="37" s="19" customFormat="1" ht="10.5" customHeight="1"/>
    <row r="38" s="19" customFormat="1" ht="10.5" customHeight="1"/>
    <row r="39" s="19" customFormat="1" ht="10.5" customHeight="1"/>
    <row r="40" s="19" customFormat="1" ht="10.5" customHeight="1"/>
    <row r="41" s="19" customFormat="1" ht="10.5" customHeight="1"/>
    <row r="42" s="19" customFormat="1" ht="10.5" customHeight="1"/>
    <row r="43" s="19" customFormat="1" ht="10.5" customHeight="1"/>
    <row r="44" s="19" customFormat="1" ht="10.5" customHeight="1"/>
    <row r="45" s="19" customFormat="1" ht="10.5" customHeight="1"/>
    <row r="46" s="19" customFormat="1" ht="10.5" customHeight="1"/>
    <row r="47" s="19" customFormat="1" ht="10.5" customHeight="1"/>
    <row r="48" ht="38.25" customHeight="1"/>
    <row r="49" ht="19.5" customHeight="1"/>
    <row r="50" ht="29.25" customHeight="1"/>
    <row r="51" ht="55.5" customHeight="1"/>
    <row r="52" ht="34.5" customHeight="1"/>
    <row r="53" ht="34.5" customHeight="1"/>
    <row r="54" ht="34.5" customHeight="1"/>
    <row r="55" ht="34.5" customHeight="1"/>
    <row r="56" ht="34.5" customHeight="1"/>
    <row r="57" ht="34.5" customHeight="1"/>
    <row r="58" ht="34.5" customHeight="1"/>
    <row r="59" ht="34.5" customHeight="1"/>
    <row r="60" ht="34.5" customHeight="1"/>
    <row r="61" ht="34.5" customHeight="1"/>
    <row r="62" ht="34.5" customHeight="1"/>
    <row r="63" ht="34.5" customHeight="1"/>
    <row r="64" ht="34.5" customHeight="1"/>
    <row r="65" ht="34.5" customHeight="1"/>
    <row r="66" ht="34.5" customHeight="1"/>
    <row r="67" ht="34.5" customHeight="1"/>
    <row r="68" ht="34.5" customHeight="1"/>
  </sheetData>
  <pageMargins left="0.7" right="0" top="0.2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zoomScale="77" zoomScaleNormal="77" workbookViewId="0">
      <selection sqref="A1:XFD1048576"/>
    </sheetView>
  </sheetViews>
  <sheetFormatPr defaultRowHeight="15"/>
  <sheetData/>
  <pageMargins left="0.45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Sheet1!Text3</vt:lpstr>
      <vt:lpstr>Sheet1!Text58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trent.rogers</dc:creator>
  <cp:lastModifiedBy>maryann.ball</cp:lastModifiedBy>
  <cp:lastPrinted>2010-10-05T11:25:54Z</cp:lastPrinted>
  <dcterms:created xsi:type="dcterms:W3CDTF">2010-05-21T13:48:07Z</dcterms:created>
  <dcterms:modified xsi:type="dcterms:W3CDTF">2010-10-06T18:51:43Z</dcterms:modified>
</cp:coreProperties>
</file>