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52" yWindow="-12" windowWidth="21528" windowHeight="9228" tabRatio="640" activeTab="1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RecordKeeping!$A$3:$N$6</definedName>
    <definedName name="_xlnm._FilterDatabase" localSheetId="1" hidden="1">Reporting!$A$3:$N$7</definedName>
    <definedName name="_xlnm.Print_Area" localSheetId="2">'60 day Summ'!$B$2:$C$9</definedName>
    <definedName name="_xlnm.Print_Area" localSheetId="3">'Burden Summary'!$A$1:$F$11</definedName>
    <definedName name="_xlnm.Print_Area" localSheetId="0">RecordKeeping!$A$1:$N$13</definedName>
    <definedName name="_xlnm.Print_Area" localSheetId="1">Reporting!$A$1:$N$14</definedName>
  </definedNames>
  <calcPr calcId="125725"/>
</workbook>
</file>

<file path=xl/calcChain.xml><?xml version="1.0" encoding="utf-8"?>
<calcChain xmlns="http://schemas.openxmlformats.org/spreadsheetml/2006/main">
  <c r="N7" i="27"/>
  <c r="M7"/>
  <c r="L7"/>
  <c r="K7"/>
  <c r="J7"/>
  <c r="G6"/>
  <c r="C8" i="4"/>
  <c r="E10" i="27"/>
  <c r="C5" i="4"/>
  <c r="F10" i="27" l="1"/>
  <c r="B8" i="4"/>
  <c r="G7" i="27"/>
  <c r="D5" i="4"/>
  <c r="B5"/>
  <c r="G10" i="27" l="1"/>
  <c r="D8" i="4"/>
  <c r="F5"/>
  <c r="I6" i="27"/>
  <c r="I10" l="1"/>
  <c r="F8" i="4"/>
  <c r="D15" i="27"/>
  <c r="D14"/>
  <c r="D20" l="1"/>
  <c r="J20" s="1"/>
  <c r="D19"/>
  <c r="J19" s="1"/>
  <c r="D18"/>
  <c r="J18" s="1"/>
  <c r="D17"/>
  <c r="J17" s="1"/>
  <c r="D16"/>
  <c r="J16" s="1"/>
  <c r="J15"/>
  <c r="J14"/>
  <c r="D13"/>
  <c r="J13" s="1"/>
  <c r="N9"/>
  <c r="M9"/>
  <c r="L9"/>
  <c r="K9"/>
  <c r="J9"/>
  <c r="I9"/>
  <c r="H9"/>
  <c r="G9"/>
  <c r="F9"/>
  <c r="E9"/>
  <c r="D9"/>
  <c r="B6" i="4" l="1"/>
  <c r="E13" i="27"/>
  <c r="F13" s="1"/>
  <c r="G13"/>
  <c r="H13" s="1"/>
  <c r="I13"/>
  <c r="N13"/>
  <c r="E14"/>
  <c r="F14" s="1"/>
  <c r="G14"/>
  <c r="H14" s="1"/>
  <c r="I14"/>
  <c r="N14"/>
  <c r="E15"/>
  <c r="F15" s="1"/>
  <c r="G15"/>
  <c r="H15" s="1"/>
  <c r="I15"/>
  <c r="N15"/>
  <c r="E16"/>
  <c r="F16" s="1"/>
  <c r="G16"/>
  <c r="H16" s="1"/>
  <c r="I16"/>
  <c r="N16"/>
  <c r="E17"/>
  <c r="F17" s="1"/>
  <c r="G17"/>
  <c r="H17" s="1"/>
  <c r="I17"/>
  <c r="N17"/>
  <c r="E18"/>
  <c r="F18" s="1"/>
  <c r="G18"/>
  <c r="H18" s="1"/>
  <c r="I18"/>
  <c r="N18"/>
  <c r="E19"/>
  <c r="F19" s="1"/>
  <c r="G19"/>
  <c r="H19" s="1"/>
  <c r="I19"/>
  <c r="E20"/>
  <c r="F20" s="1"/>
  <c r="G20"/>
  <c r="H20" s="1"/>
  <c r="I20"/>
  <c r="N20"/>
  <c r="L21" l="1"/>
  <c r="M21"/>
  <c r="F21"/>
  <c r="K21"/>
  <c r="D6" i="4"/>
  <c r="F6"/>
  <c r="J21" i="27"/>
  <c r="E21"/>
  <c r="I21" l="1"/>
  <c r="C6" i="4"/>
  <c r="E6"/>
  <c r="N19" i="27"/>
  <c r="E8" i="4" l="1"/>
  <c r="H10" i="27"/>
  <c r="H21" s="1"/>
  <c r="E5" i="4"/>
  <c r="N21" i="27"/>
  <c r="C7" i="28"/>
  <c r="D9" i="4" l="1"/>
  <c r="F9" l="1"/>
  <c r="B9"/>
  <c r="C9" l="1"/>
  <c r="F10"/>
</calcChain>
</file>

<file path=xl/sharedStrings.xml><?xml version="1.0" encoding="utf-8"?>
<sst xmlns="http://schemas.openxmlformats.org/spreadsheetml/2006/main" count="65" uniqueCount="58">
  <si>
    <t>CFR Citation</t>
  </si>
  <si>
    <t>Title</t>
  </si>
  <si>
    <t>Form Number</t>
  </si>
  <si>
    <t>Total Annual Records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</si>
  <si>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</si>
  <si>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</si>
  <si>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</si>
  <si>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</si>
  <si>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</si>
  <si>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</si>
  <si>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</si>
  <si>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</si>
  <si>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</si>
  <si>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</si>
  <si>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</si>
  <si>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</si>
  <si>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</si>
  <si>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</si>
  <si>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</si>
  <si>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</si>
  <si>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</si>
  <si>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</si>
  <si>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</si>
  <si>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</si>
  <si>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</si>
  <si>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</si>
  <si>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</si>
  <si>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</si>
  <si>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</si>
  <si>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</si>
  <si>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</si>
  <si>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</si>
  <si>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</si>
  <si>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</si>
  <si>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>Current OMB Approved Burden Hrs</t>
  </si>
  <si>
    <t xml:space="preserve">Date </t>
  </si>
  <si>
    <t xml:space="preserve">Comments </t>
  </si>
  <si>
    <t xml:space="preserve">User Initials </t>
  </si>
  <si>
    <t xml:space="preserve">SUMMARY OF BURDEN RECORDKEEPING &amp; REPORTING </t>
  </si>
  <si>
    <t>Due to Authorizing Statute</t>
  </si>
  <si>
    <t>Program Rule</t>
  </si>
  <si>
    <t>Due to Program Change - Direct Certification Rule</t>
  </si>
  <si>
    <t>TOTAL BURDEN</t>
  </si>
  <si>
    <t>DIFFERENCE (BURDEN REVISIONS REQUESTED)</t>
  </si>
  <si>
    <t>CURRENT OMB INVENTORY FOR PART</t>
  </si>
  <si>
    <t xml:space="preserve">TOTAL BURDEN HOURS </t>
  </si>
  <si>
    <t>This is the New Collection</t>
  </si>
  <si>
    <t>SFA Level</t>
  </si>
  <si>
    <t>NSLP, SBP, &amp; SMP</t>
  </si>
  <si>
    <t>FNS 806A</t>
  </si>
  <si>
    <t>FNS 806B</t>
  </si>
  <si>
    <t>CFR 215</t>
  </si>
  <si>
    <t>CFR 210 &amp; 220</t>
  </si>
  <si>
    <t xml:space="preserve">This form is used to collect meal data from school food authorities and to ensure proper reimbursement in NSLP and SBP.  </t>
  </si>
  <si>
    <t>This form is used to collect milk data from school food authorities and to ensure proper reimbursement in SMP.</t>
  </si>
  <si>
    <t>YPS</t>
  </si>
  <si>
    <t>The burden hours have decreased from the previously approved burden (1,398) due to a reduction in the number of respondents, School Food Authorities, from 233 to 210.</t>
  </si>
  <si>
    <t>ICR #0584-0284 - NSLP, SBP, &amp; SMP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</si>
</sst>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"/>
    <numFmt numFmtId="170" formatCode="#,##0.000_);\(#,##0.000\)"/>
    <numFmt numFmtId="171" formatCode="#,##0.0_);\(#,##0.0\)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</font>
    <font>
      <sz val="10"/>
      <color indexed="54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4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19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166" fontId="6" fillId="8" borderId="15" xfId="3" applyNumberFormat="1" applyFont="1" applyFill="1" applyBorder="1" applyProtection="1"/>
    <xf numFmtId="0" fontId="25" fillId="5" borderId="26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167" fontId="24" fillId="11" borderId="0" xfId="0" applyNumberFormat="1" applyFont="1" applyFill="1" applyBorder="1"/>
    <xf numFmtId="167" fontId="24" fillId="11" borderId="23" xfId="0" applyNumberFormat="1" applyFont="1" applyFill="1" applyBorder="1"/>
    <xf numFmtId="0" fontId="1" fillId="0" borderId="0" xfId="0" applyFont="1"/>
    <xf numFmtId="0" fontId="25" fillId="10" borderId="26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0" fillId="0" borderId="30" xfId="0" applyBorder="1"/>
    <xf numFmtId="3" fontId="26" fillId="0" borderId="31" xfId="0" applyNumberFormat="1" applyFont="1" applyBorder="1" applyAlignment="1">
      <alignment horizontal="right"/>
    </xf>
    <xf numFmtId="0" fontId="26" fillId="0" borderId="16" xfId="0" applyFont="1" applyBorder="1" applyAlignment="1"/>
    <xf numFmtId="0" fontId="27" fillId="11" borderId="22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0" xfId="0" applyBorder="1"/>
    <xf numFmtId="0" fontId="0" fillId="0" borderId="21" xfId="0" applyBorder="1"/>
    <xf numFmtId="0" fontId="28" fillId="0" borderId="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0" xfId="0" applyFont="1"/>
    <xf numFmtId="168" fontId="0" fillId="0" borderId="22" xfId="0" applyNumberFormat="1" applyBorder="1"/>
    <xf numFmtId="168" fontId="0" fillId="0" borderId="32" xfId="0" applyNumberFormat="1" applyBorder="1"/>
    <xf numFmtId="0" fontId="29" fillId="0" borderId="1" xfId="0" applyFont="1" applyBorder="1" applyAlignment="1">
      <alignment vertical="center" wrapText="1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2" fillId="13" borderId="1" xfId="0" applyNumberFormat="1" applyFont="1" applyFill="1" applyBorder="1" applyAlignment="1">
      <alignment vertical="center"/>
    </xf>
    <xf numFmtId="1" fontId="30" fillId="13" borderId="1" xfId="0" applyNumberFormat="1" applyFont="1" applyFill="1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2" fontId="6" fillId="8" borderId="15" xfId="3" applyNumberFormat="1" applyFont="1" applyFill="1" applyBorder="1" applyProtection="1"/>
    <xf numFmtId="37" fontId="24" fillId="11" borderId="0" xfId="0" applyNumberFormat="1" applyFont="1" applyFill="1" applyBorder="1"/>
    <xf numFmtId="3" fontId="24" fillId="11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1" fontId="24" fillId="0" borderId="12" xfId="3" applyNumberFormat="1" applyFont="1" applyFill="1" applyBorder="1" applyAlignment="1" applyProtection="1">
      <alignment vertical="center"/>
    </xf>
    <xf numFmtId="39" fontId="24" fillId="11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70" fontId="11" fillId="0" borderId="0" xfId="3" applyNumberFormat="1" applyFont="1" applyFill="1" applyBorder="1" applyAlignment="1">
      <alignment vertical="center"/>
    </xf>
    <xf numFmtId="170" fontId="9" fillId="3" borderId="0" xfId="3" applyNumberFormat="1" applyFont="1" applyFill="1" applyBorder="1" applyAlignment="1">
      <alignment vertical="center"/>
    </xf>
    <xf numFmtId="39" fontId="24" fillId="11" borderId="0" xfId="0" applyNumberFormat="1" applyFont="1" applyFill="1" applyBorder="1" applyAlignment="1">
      <alignment horizontal="right"/>
    </xf>
    <xf numFmtId="167" fontId="11" fillId="0" borderId="0" xfId="3" applyNumberFormat="1" applyFont="1" applyBorder="1" applyAlignment="1">
      <alignment vertical="center"/>
    </xf>
    <xf numFmtId="167" fontId="11" fillId="0" borderId="0" xfId="3" applyNumberFormat="1" applyFont="1" applyFill="1" applyBorder="1" applyAlignment="1">
      <alignment vertical="center"/>
    </xf>
    <xf numFmtId="171" fontId="6" fillId="8" borderId="15" xfId="3" applyNumberFormat="1" applyFont="1" applyFill="1" applyBorder="1" applyProtection="1"/>
    <xf numFmtId="171" fontId="24" fillId="11" borderId="0" xfId="0" applyNumberFormat="1" applyFont="1" applyFill="1" applyBorder="1"/>
    <xf numFmtId="165" fontId="24" fillId="11" borderId="0" xfId="0" applyNumberFormat="1" applyFont="1" applyFill="1" applyBorder="1"/>
    <xf numFmtId="169" fontId="0" fillId="0" borderId="1" xfId="0" applyNumberFormat="1" applyBorder="1"/>
    <xf numFmtId="0" fontId="1" fillId="8" borderId="20" xfId="0" applyFont="1" applyFill="1" applyBorder="1" applyAlignment="1">
      <alignment horizontal="center"/>
    </xf>
    <xf numFmtId="0" fontId="31" fillId="0" borderId="1" xfId="0" applyFont="1" applyBorder="1" applyAlignment="1">
      <alignment wrapText="1"/>
    </xf>
    <xf numFmtId="0" fontId="23" fillId="0" borderId="11" xfId="1" applyFont="1" applyFill="1" applyBorder="1" applyAlignment="1" applyProtection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43" fontId="6" fillId="8" borderId="11" xfId="3" applyFont="1" applyFill="1" applyBorder="1" applyAlignment="1" applyProtection="1">
      <alignment horizontal="center" vertical="center"/>
    </xf>
    <xf numFmtId="43" fontId="6" fillId="8" borderId="1" xfId="3" applyFont="1" applyFill="1" applyBorder="1" applyAlignment="1" applyProtection="1">
      <alignment vertical="center" wrapText="1"/>
    </xf>
    <xf numFmtId="43" fontId="6" fillId="8" borderId="1" xfId="3" applyFont="1" applyFill="1" applyBorder="1" applyAlignment="1" applyProtection="1">
      <alignment horizontal="center" vertical="center"/>
    </xf>
    <xf numFmtId="37" fontId="6" fillId="8" borderId="1" xfId="3" applyNumberFormat="1" applyFont="1" applyFill="1" applyBorder="1" applyProtection="1"/>
    <xf numFmtId="39" fontId="6" fillId="8" borderId="1" xfId="3" applyNumberFormat="1" applyFont="1" applyFill="1" applyBorder="1" applyProtection="1"/>
    <xf numFmtId="171" fontId="6" fillId="8" borderId="1" xfId="3" applyNumberFormat="1" applyFont="1" applyFill="1" applyBorder="1" applyProtection="1"/>
    <xf numFmtId="0" fontId="33" fillId="8" borderId="1" xfId="0" applyFont="1" applyFill="1" applyBorder="1" applyAlignment="1">
      <alignment horizontal="right"/>
    </xf>
    <xf numFmtId="0" fontId="13" fillId="0" borderId="1" xfId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right" vertical="center" wrapText="1"/>
    </xf>
    <xf numFmtId="166" fontId="6" fillId="8" borderId="1" xfId="3" applyNumberFormat="1" applyFont="1" applyFill="1" applyBorder="1" applyAlignment="1" applyProtection="1">
      <alignment horizontal="center"/>
    </xf>
    <xf numFmtId="169" fontId="1" fillId="0" borderId="1" xfId="0" applyNumberFormat="1" applyFont="1" applyBorder="1"/>
    <xf numFmtId="37" fontId="11" fillId="0" borderId="0" xfId="3" applyNumberFormat="1" applyFont="1" applyFill="1" applyBorder="1" applyAlignment="1">
      <alignment vertical="center"/>
    </xf>
    <xf numFmtId="167" fontId="11" fillId="9" borderId="0" xfId="3" applyNumberFormat="1" applyFont="1" applyFill="1" applyBorder="1" applyAlignment="1">
      <alignment vertical="center"/>
    </xf>
    <xf numFmtId="165" fontId="11" fillId="9" borderId="0" xfId="3" applyNumberFormat="1" applyFont="1" applyFill="1" applyBorder="1" applyAlignment="1">
      <alignment vertical="center"/>
    </xf>
    <xf numFmtId="39" fontId="9" fillId="3" borderId="0" xfId="3" applyNumberFormat="1" applyFont="1" applyFill="1" applyBorder="1" applyAlignment="1">
      <alignment vertical="center"/>
    </xf>
    <xf numFmtId="2" fontId="26" fillId="0" borderId="31" xfId="0" applyNumberFormat="1" applyFont="1" applyBorder="1" applyAlignment="1">
      <alignment horizontal="right"/>
    </xf>
    <xf numFmtId="43" fontId="24" fillId="11" borderId="0" xfId="5" applyFont="1" applyFill="1" applyBorder="1"/>
    <xf numFmtId="43" fontId="24" fillId="11" borderId="23" xfId="5" applyFont="1" applyFill="1" applyBorder="1"/>
    <xf numFmtId="43" fontId="25" fillId="5" borderId="27" xfId="5" applyFont="1" applyFill="1" applyBorder="1" applyAlignment="1">
      <alignment horizontal="center" vertical="center" wrapText="1"/>
    </xf>
    <xf numFmtId="43" fontId="25" fillId="5" borderId="28" xfId="5" applyFont="1" applyFill="1" applyBorder="1" applyAlignment="1">
      <alignment horizontal="center" vertical="center" wrapText="1"/>
    </xf>
    <xf numFmtId="3" fontId="0" fillId="0" borderId="0" xfId="0" applyNumberFormat="1"/>
    <xf numFmtId="165" fontId="11" fillId="0" borderId="0" xfId="3" applyNumberFormat="1" applyFont="1" applyBorder="1" applyAlignment="1">
      <alignment vertical="center"/>
    </xf>
    <xf numFmtId="0" fontId="0" fillId="0" borderId="20" xfId="0" applyBorder="1" applyAlignment="1">
      <alignment wrapText="1"/>
    </xf>
    <xf numFmtId="0" fontId="23" fillId="0" borderId="4" xfId="1" applyFont="1" applyFill="1" applyBorder="1" applyAlignment="1" applyProtection="1">
      <alignment horizontal="center" vertical="center" wrapText="1"/>
    </xf>
    <xf numFmtId="37" fontId="35" fillId="0" borderId="1" xfId="3" applyNumberFormat="1" applyFont="1" applyFill="1" applyBorder="1" applyAlignment="1" applyProtection="1">
      <alignment horizontal="center" vertical="center"/>
      <protection locked="0"/>
    </xf>
    <xf numFmtId="1" fontId="36" fillId="0" borderId="33" xfId="1" applyNumberFormat="1" applyFont="1" applyFill="1" applyBorder="1" applyAlignment="1">
      <alignment horizontal="center" vertical="center"/>
    </xf>
    <xf numFmtId="3" fontId="35" fillId="0" borderId="1" xfId="3" applyNumberFormat="1" applyFont="1" applyFill="1" applyBorder="1" applyAlignment="1" applyProtection="1">
      <alignment horizontal="center" vertical="center"/>
    </xf>
    <xf numFmtId="39" fontId="35" fillId="0" borderId="1" xfId="3" applyNumberFormat="1" applyFont="1" applyFill="1" applyBorder="1" applyAlignment="1" applyProtection="1">
      <alignment horizontal="center" vertical="center"/>
      <protection locked="0"/>
    </xf>
    <xf numFmtId="0" fontId="28" fillId="0" borderId="19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3" fillId="8" borderId="24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5" xfId="1" applyFont="1" applyFill="1" applyBorder="1" applyAlignment="1" applyProtection="1">
      <alignment horizontal="center" vertical="center" wrapText="1"/>
    </xf>
    <xf numFmtId="0" fontId="26" fillId="12" borderId="16" xfId="0" applyFont="1" applyFill="1" applyBorder="1" applyAlignment="1">
      <alignment horizontal="center"/>
    </xf>
    <xf numFmtId="0" fontId="26" fillId="12" borderId="2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23" fillId="0" borderId="1" xfId="1" applyNumberFormat="1" applyFont="1" applyFill="1" applyBorder="1" applyAlignment="1" applyProtection="1">
      <alignment horizontal="center" vertical="center" wrapText="1"/>
    </xf>
    <xf numFmtId="0" fontId="27" fillId="11" borderId="34" xfId="0" applyFont="1" applyFill="1" applyBorder="1" applyAlignment="1">
      <alignment horizontal="left" wrapText="1"/>
    </xf>
    <xf numFmtId="0" fontId="27" fillId="11" borderId="35" xfId="0" applyFont="1" applyFill="1" applyBorder="1" applyAlignment="1">
      <alignment horizontal="left"/>
    </xf>
    <xf numFmtId="37" fontId="24" fillId="11" borderId="36" xfId="0" applyNumberFormat="1" applyFont="1" applyFill="1" applyBorder="1"/>
    <xf numFmtId="167" fontId="24" fillId="11" borderId="37" xfId="0" applyNumberFormat="1" applyFont="1" applyFill="1" applyBorder="1"/>
    <xf numFmtId="39" fontId="24" fillId="11" borderId="36" xfId="0" applyNumberFormat="1" applyFont="1" applyFill="1" applyBorder="1"/>
    <xf numFmtId="171" fontId="24" fillId="11" borderId="36" xfId="0" applyNumberFormat="1" applyFont="1" applyFill="1" applyBorder="1"/>
    <xf numFmtId="43" fontId="24" fillId="11" borderId="36" xfId="5" applyFont="1" applyFill="1" applyBorder="1"/>
    <xf numFmtId="37" fontId="24" fillId="11" borderId="37" xfId="0" applyNumberFormat="1" applyFont="1" applyFill="1" applyBorder="1"/>
  </cellXfs>
  <cellStyles count="6">
    <cellStyle name="Comma" xfId="5" builtinId="3"/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20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A2" activeCellId="2" sqref="E8 A3 A2:P22"/>
    </sheetView>
  </sheetViews>
  <sheetFormatPr defaultRowHeight="14.4" outlineLevelCol="1"/>
  <cols>
    <col min="1" max="1" width="11.88671875" customWidth="1"/>
    <col min="2" max="2" width="13.5546875" customWidth="1"/>
    <col min="3" max="3" width="42.109375" customWidth="1"/>
    <col min="4" max="4" width="12.88671875" bestFit="1" customWidth="1"/>
    <col min="5" max="5" width="15.6640625" bestFit="1" customWidth="1"/>
    <col min="6" max="6" width="17" bestFit="1" customWidth="1"/>
    <col min="7" max="7" width="13" bestFit="1" customWidth="1"/>
    <col min="8" max="8" width="14.5546875" bestFit="1" customWidth="1"/>
    <col min="9" max="9" width="13.109375" customWidth="1"/>
    <col min="10" max="10" width="16.5546875" customWidth="1"/>
    <col min="11" max="11" width="12.88671875" customWidth="1" outlineLevel="1"/>
    <col min="12" max="12" width="13" customWidth="1" outlineLevel="1"/>
    <col min="13" max="13" width="10.6640625" customWidth="1" outlineLevel="1"/>
    <col min="14" max="14" width="13" customWidth="1"/>
    <col min="15" max="15" width="16.44140625" hidden="1" customWidth="1" outlineLevel="1"/>
    <col min="16" max="16" width="9.109375" collapsed="1"/>
    <col min="17" max="17" width="20.44140625" hidden="1" customWidth="1" outlineLevel="1"/>
    <col min="18" max="18" width="9.109375" collapsed="1"/>
    <col min="64" max="64" width="8.6640625" customWidth="1"/>
  </cols>
  <sheetData>
    <row r="1" spans="1:17" ht="30.75" customHeight="1" thickBot="1">
      <c r="A1" s="127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7" ht="24" customHeight="1" thickBot="1">
      <c r="A2" s="10"/>
      <c r="B2" s="11"/>
      <c r="C2" s="11"/>
      <c r="D2" s="12"/>
      <c r="E2" s="13"/>
      <c r="F2" s="13"/>
      <c r="G2" s="13"/>
      <c r="H2" s="13"/>
      <c r="I2" s="13"/>
      <c r="J2" s="13"/>
      <c r="K2" s="13"/>
      <c r="L2" s="13"/>
      <c r="M2" s="13"/>
      <c r="N2" s="14"/>
      <c r="O2" s="3"/>
      <c r="P2" s="2"/>
    </row>
    <row r="3" spans="1:17" ht="15" thickBo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O3" s="9"/>
      <c r="P3" s="1"/>
      <c r="Q3" s="36" t="s">
        <v>23</v>
      </c>
    </row>
    <row r="4" spans="1:17" ht="18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  <c r="O4" s="39"/>
      <c r="P4" s="1"/>
      <c r="Q4" s="36"/>
    </row>
    <row r="5" spans="1:17" ht="61.5" customHeight="1">
      <c r="A5" s="95"/>
      <c r="B5" s="96"/>
      <c r="C5" s="94"/>
      <c r="D5" s="97"/>
      <c r="E5" s="96"/>
      <c r="F5" s="96"/>
      <c r="G5" s="96"/>
      <c r="H5" s="96"/>
      <c r="I5" s="96"/>
      <c r="J5" s="105"/>
      <c r="K5" s="105"/>
      <c r="L5" s="105"/>
      <c r="M5" s="105"/>
      <c r="N5" s="106"/>
      <c r="O5" s="39"/>
      <c r="P5" s="1"/>
      <c r="Q5" s="93"/>
    </row>
    <row r="6" spans="1:17" ht="25.5" customHeight="1">
      <c r="A6" s="98"/>
      <c r="B6" s="99"/>
      <c r="C6" s="104"/>
      <c r="D6" s="100"/>
      <c r="E6" s="107"/>
      <c r="F6" s="101"/>
      <c r="G6" s="101"/>
      <c r="H6" s="102"/>
      <c r="I6" s="103"/>
      <c r="J6" s="101"/>
      <c r="K6" s="101"/>
      <c r="L6" s="101"/>
      <c r="M6" s="101"/>
      <c r="N6" s="101"/>
      <c r="Q6" s="8"/>
    </row>
    <row r="7" spans="1:17" ht="15" thickBot="1">
      <c r="C7" s="8"/>
      <c r="Q7" s="8"/>
    </row>
    <row r="8" spans="1:17" ht="50.25" customHeight="1">
      <c r="C8" s="8"/>
      <c r="D8" s="46"/>
      <c r="E8" s="47"/>
      <c r="F8" s="47"/>
      <c r="G8" s="47"/>
      <c r="H8" s="47"/>
      <c r="I8" s="47"/>
      <c r="J8" s="47"/>
      <c r="K8" s="47"/>
      <c r="L8" s="47"/>
      <c r="M8" s="47"/>
      <c r="N8" s="48"/>
      <c r="Q8" s="8"/>
    </row>
    <row r="9" spans="1:17">
      <c r="C9" s="8"/>
      <c r="D9" s="52"/>
      <c r="E9" s="74"/>
      <c r="F9" s="74"/>
      <c r="G9" s="74"/>
      <c r="H9" s="80"/>
      <c r="I9" s="90"/>
      <c r="J9" s="114"/>
      <c r="K9" s="114"/>
      <c r="L9" s="114"/>
      <c r="M9" s="114"/>
      <c r="N9" s="115"/>
      <c r="Q9" s="8"/>
    </row>
    <row r="10" spans="1:17">
      <c r="C10" s="8"/>
      <c r="D10" s="52"/>
      <c r="E10" s="43"/>
      <c r="F10" s="86"/>
      <c r="G10" s="43"/>
      <c r="H10" s="86"/>
      <c r="I10" s="91"/>
      <c r="J10" s="43"/>
      <c r="K10" s="43"/>
      <c r="L10" s="75"/>
      <c r="M10" s="43"/>
      <c r="N10" s="44"/>
      <c r="Q10" s="8"/>
    </row>
    <row r="11" spans="1:17">
      <c r="C11" s="8"/>
      <c r="D11" s="52"/>
      <c r="E11" s="43"/>
      <c r="F11" s="80"/>
      <c r="G11" s="43"/>
      <c r="H11" s="80"/>
      <c r="I11" s="43"/>
      <c r="J11" s="43"/>
      <c r="K11" s="43"/>
      <c r="L11" s="43"/>
      <c r="M11" s="43"/>
      <c r="N11" s="44"/>
      <c r="Q11" s="8"/>
    </row>
    <row r="12" spans="1:17" hidden="1">
      <c r="C12" s="8"/>
      <c r="D12" s="52"/>
      <c r="E12" s="43"/>
      <c r="F12" s="80"/>
      <c r="G12" s="43"/>
      <c r="H12" s="80"/>
      <c r="I12" s="43"/>
      <c r="J12" s="43"/>
      <c r="K12" s="43"/>
      <c r="L12" s="43"/>
      <c r="M12" s="43"/>
      <c r="N12" s="44"/>
      <c r="Q12" s="8"/>
    </row>
    <row r="13" spans="1:17" hidden="1">
      <c r="C13" s="8"/>
      <c r="D13" s="52"/>
      <c r="E13" s="43"/>
      <c r="F13" s="80"/>
      <c r="G13" s="43"/>
      <c r="H13" s="80"/>
      <c r="I13" s="43"/>
      <c r="J13" s="43"/>
      <c r="K13" s="43"/>
      <c r="L13" s="43"/>
      <c r="M13" s="43"/>
      <c r="N13" s="44"/>
    </row>
    <row r="14" spans="1:17" hidden="1">
      <c r="D14" s="52"/>
      <c r="E14" s="43"/>
      <c r="F14" s="80"/>
      <c r="G14" s="43"/>
      <c r="H14" s="80"/>
      <c r="I14" s="43"/>
      <c r="J14" s="43"/>
      <c r="K14" s="43"/>
      <c r="L14" s="43"/>
      <c r="M14" s="43"/>
      <c r="N14" s="44"/>
    </row>
    <row r="15" spans="1:17" hidden="1">
      <c r="D15" s="52"/>
      <c r="E15" s="43"/>
      <c r="F15" s="80"/>
      <c r="G15" s="43"/>
      <c r="H15" s="80"/>
      <c r="I15" s="43"/>
      <c r="J15" s="43"/>
      <c r="K15" s="43"/>
      <c r="L15" s="43"/>
      <c r="M15" s="43"/>
      <c r="N15" s="44"/>
    </row>
    <row r="16" spans="1:17" hidden="1">
      <c r="D16" s="52"/>
      <c r="E16" s="43"/>
      <c r="F16" s="80"/>
      <c r="G16" s="43"/>
      <c r="H16" s="80"/>
      <c r="I16" s="43"/>
      <c r="J16" s="43"/>
      <c r="K16" s="43"/>
      <c r="L16" s="43"/>
      <c r="M16" s="43"/>
      <c r="N16" s="44"/>
    </row>
    <row r="17" spans="4:14" hidden="1">
      <c r="D17" s="52"/>
      <c r="E17" s="43"/>
      <c r="F17" s="80"/>
      <c r="G17" s="43"/>
      <c r="H17" s="80"/>
      <c r="I17" s="43"/>
      <c r="J17" s="43"/>
      <c r="K17" s="43"/>
      <c r="L17" s="43"/>
      <c r="M17" s="43"/>
      <c r="N17" s="44"/>
    </row>
    <row r="18" spans="4:14" hidden="1">
      <c r="D18" s="52"/>
      <c r="E18" s="43"/>
      <c r="F18" s="80"/>
      <c r="G18" s="43"/>
      <c r="H18" s="80"/>
      <c r="I18" s="43"/>
      <c r="J18" s="43"/>
      <c r="K18" s="43"/>
      <c r="L18" s="43"/>
      <c r="M18" s="43"/>
      <c r="N18" s="44"/>
    </row>
    <row r="19" spans="4:14" hidden="1">
      <c r="D19" s="52"/>
      <c r="E19" s="43"/>
      <c r="F19" s="80"/>
      <c r="G19" s="43"/>
      <c r="H19" s="80"/>
      <c r="I19" s="43"/>
      <c r="J19" s="43"/>
      <c r="K19" s="43"/>
      <c r="L19" s="43"/>
      <c r="M19" s="43"/>
      <c r="N19" s="44"/>
    </row>
    <row r="20" spans="4:14">
      <c r="D20" s="53"/>
      <c r="E20" s="81"/>
      <c r="F20" s="82"/>
      <c r="G20" s="83"/>
      <c r="H20" s="82"/>
      <c r="I20" s="92"/>
      <c r="J20" s="83"/>
      <c r="K20" s="83"/>
      <c r="L20" s="83"/>
      <c r="M20" s="83"/>
      <c r="N20" s="83"/>
    </row>
  </sheetData>
  <sheetProtection selectLockedCells="1"/>
  <autoFilter ref="A3:N6"/>
  <dataConsolidate/>
  <mergeCells count="2">
    <mergeCell ref="A1:N1"/>
    <mergeCell ref="A4:N4"/>
  </mergeCells>
  <printOptions horizontalCentered="1"/>
  <pageMargins left="0.7" right="0.7" top="0.75" bottom="0.75" header="0.3" footer="0.3"/>
  <pageSetup scale="55" orientation="landscape" r:id="rId1"/>
  <headerFooter>
    <oddHeader>&amp;COMB Control #0584-0026 
&amp;"-,Bold"&amp;12 7 CFR Part 245 - Food and Nutrition Service Determination of Free and Reduced Price Eligibility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1"/>
  <sheetViews>
    <sheetView tabSelected="1" view="pageLayout" topLeftCell="C1" zoomScaleNormal="100" workbookViewId="0">
      <selection activeCell="M24" sqref="M24"/>
    </sheetView>
  </sheetViews>
  <sheetFormatPr defaultRowHeight="14.4" outlineLevelCol="1"/>
  <cols>
    <col min="1" max="1" width="11.88671875" customWidth="1"/>
    <col min="2" max="2" width="14.6640625" customWidth="1"/>
    <col min="3" max="3" width="42.44140625" customWidth="1"/>
    <col min="4" max="4" width="12.88671875" bestFit="1" customWidth="1"/>
    <col min="5" max="5" width="15.6640625" bestFit="1" customWidth="1"/>
    <col min="6" max="6" width="15" customWidth="1"/>
    <col min="7" max="7" width="13.88671875" customWidth="1"/>
    <col min="8" max="8" width="14.5546875" bestFit="1" customWidth="1"/>
    <col min="9" max="9" width="13.109375" customWidth="1"/>
    <col min="10" max="10" width="16.5546875" customWidth="1"/>
    <col min="11" max="11" width="12.88671875" customWidth="1" outlineLevel="1"/>
    <col min="12" max="12" width="13" customWidth="1" outlineLevel="1"/>
    <col min="13" max="13" width="12.33203125" customWidth="1" outlineLevel="1"/>
    <col min="14" max="14" width="13" customWidth="1"/>
    <col min="15" max="15" width="16.44140625" hidden="1" customWidth="1" outlineLevel="1"/>
    <col min="16" max="16" width="9.109375" collapsed="1"/>
    <col min="17" max="17" width="20.44140625" hidden="1" customWidth="1" outlineLevel="1"/>
    <col min="18" max="18" width="9.109375" collapsed="1"/>
    <col min="64" max="64" width="8.6640625" customWidth="1"/>
  </cols>
  <sheetData>
    <row r="1" spans="1:17" ht="30.75" customHeight="1" thickBot="1">
      <c r="A1" s="127" t="s">
        <v>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7" ht="24" customHeight="1" thickBot="1">
      <c r="A2" s="10" t="s">
        <v>48</v>
      </c>
      <c r="B2" s="11"/>
      <c r="C2" s="11"/>
      <c r="D2" s="12"/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  <c r="J2" s="13" t="s">
        <v>15</v>
      </c>
      <c r="K2" s="13"/>
      <c r="L2" s="13"/>
      <c r="M2" s="13"/>
      <c r="N2" s="14" t="s">
        <v>16</v>
      </c>
      <c r="O2" s="3"/>
      <c r="P2" s="2"/>
    </row>
    <row r="3" spans="1:17" ht="69.599999999999994" thickBot="1">
      <c r="A3" s="15" t="s">
        <v>40</v>
      </c>
      <c r="B3" s="16" t="s">
        <v>0</v>
      </c>
      <c r="C3" s="16" t="s">
        <v>1</v>
      </c>
      <c r="D3" s="16" t="s">
        <v>2</v>
      </c>
      <c r="E3" s="16" t="s">
        <v>18</v>
      </c>
      <c r="F3" s="16" t="s">
        <v>24</v>
      </c>
      <c r="G3" s="16" t="s">
        <v>3</v>
      </c>
      <c r="H3" s="16" t="s">
        <v>21</v>
      </c>
      <c r="I3" s="16" t="s">
        <v>4</v>
      </c>
      <c r="J3" s="16" t="s">
        <v>34</v>
      </c>
      <c r="K3" s="16" t="s">
        <v>39</v>
      </c>
      <c r="L3" s="16" t="s">
        <v>41</v>
      </c>
      <c r="M3" s="16" t="s">
        <v>5</v>
      </c>
      <c r="N3" s="17" t="s">
        <v>6</v>
      </c>
      <c r="O3" s="9" t="s">
        <v>7</v>
      </c>
      <c r="P3" s="1"/>
      <c r="Q3" s="36" t="s">
        <v>23</v>
      </c>
    </row>
    <row r="4" spans="1:17" ht="18.600000000000001" thickBot="1">
      <c r="A4" s="130" t="s">
        <v>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  <c r="O4" s="39"/>
      <c r="P4" s="1"/>
      <c r="Q4" s="36"/>
    </row>
    <row r="5" spans="1:17" ht="43.8" thickBot="1">
      <c r="A5" s="97"/>
      <c r="B5" s="64" t="s">
        <v>52</v>
      </c>
      <c r="C5" s="62" t="s">
        <v>53</v>
      </c>
      <c r="D5" s="97" t="s">
        <v>49</v>
      </c>
      <c r="E5" s="97">
        <v>133</v>
      </c>
      <c r="F5" s="97">
        <v>12</v>
      </c>
      <c r="G5" s="97">
        <v>1596</v>
      </c>
      <c r="H5" s="138">
        <v>0.5</v>
      </c>
      <c r="I5" s="97">
        <v>798</v>
      </c>
      <c r="J5" s="97"/>
      <c r="K5" s="97"/>
      <c r="L5" s="97"/>
      <c r="M5" s="97"/>
      <c r="N5" s="97"/>
      <c r="O5" s="39"/>
      <c r="P5" s="1"/>
      <c r="Q5" s="36"/>
    </row>
    <row r="6" spans="1:17" ht="44.25" customHeight="1">
      <c r="A6" s="68"/>
      <c r="B6" s="64" t="s">
        <v>51</v>
      </c>
      <c r="C6" s="62" t="s">
        <v>54</v>
      </c>
      <c r="D6" s="121" t="s">
        <v>50</v>
      </c>
      <c r="E6" s="122">
        <v>77</v>
      </c>
      <c r="F6" s="123">
        <v>12</v>
      </c>
      <c r="G6" s="124">
        <f>E6*F6</f>
        <v>924</v>
      </c>
      <c r="H6" s="125">
        <v>0.5</v>
      </c>
      <c r="I6" s="124">
        <f>G6*H6</f>
        <v>462</v>
      </c>
      <c r="J6" s="63">
        <v>0</v>
      </c>
      <c r="K6" s="65">
        <v>0</v>
      </c>
      <c r="L6" s="66">
        <v>0</v>
      </c>
      <c r="M6" s="67">
        <v>0</v>
      </c>
      <c r="N6" s="79">
        <v>0</v>
      </c>
      <c r="Q6" s="36"/>
    </row>
    <row r="7" spans="1:17" ht="25.5" customHeight="1" thickBot="1">
      <c r="A7" s="69"/>
      <c r="B7" s="70"/>
      <c r="C7" s="71" t="s">
        <v>33</v>
      </c>
      <c r="D7" s="72"/>
      <c r="E7" s="107">
        <v>210</v>
      </c>
      <c r="F7" s="101">
        <v>12</v>
      </c>
      <c r="G7" s="40">
        <f>E7*F7</f>
        <v>2520</v>
      </c>
      <c r="H7" s="73">
        <v>0.5</v>
      </c>
      <c r="I7" s="89">
        <v>1260</v>
      </c>
      <c r="J7" s="101">
        <f t="shared" ref="J7:N7" si="0">SUM(J6:J6)</f>
        <v>0</v>
      </c>
      <c r="K7" s="101">
        <f t="shared" si="0"/>
        <v>0</v>
      </c>
      <c r="L7" s="101">
        <f t="shared" si="0"/>
        <v>0</v>
      </c>
      <c r="M7" s="101">
        <f t="shared" si="0"/>
        <v>0</v>
      </c>
      <c r="N7" s="101">
        <f t="shared" si="0"/>
        <v>0</v>
      </c>
      <c r="Q7" s="8"/>
    </row>
    <row r="8" spans="1:17" ht="15" thickBot="1">
      <c r="C8" s="8"/>
      <c r="G8" s="118"/>
      <c r="Q8" s="8"/>
    </row>
    <row r="9" spans="1:17" ht="50.25" customHeight="1">
      <c r="C9" s="8"/>
      <c r="D9" s="41" t="str">
        <f>+A3</f>
        <v>Program Rule</v>
      </c>
      <c r="E9" s="42" t="str">
        <f>+E3</f>
        <v>Estimated # Respondents</v>
      </c>
      <c r="F9" s="42" t="str">
        <f t="shared" ref="F9:N9" si="1">+F3</f>
        <v>Responses per Respondents</v>
      </c>
      <c r="G9" s="42" t="str">
        <f t="shared" si="1"/>
        <v>Total Annual Records</v>
      </c>
      <c r="H9" s="42" t="str">
        <f t="shared" si="1"/>
        <v>Estimated Avg. # of Hours Per Response</v>
      </c>
      <c r="I9" s="42" t="str">
        <f t="shared" si="1"/>
        <v xml:space="preserve">Estimated Total Hours            </v>
      </c>
      <c r="J9" s="116" t="str">
        <f t="shared" si="1"/>
        <v>Current OMB Approved Burden Hrs</v>
      </c>
      <c r="K9" s="116" t="str">
        <f t="shared" si="1"/>
        <v>Due to Authorizing Statute</v>
      </c>
      <c r="L9" s="116" t="str">
        <f t="shared" si="1"/>
        <v>Due to Program Change - Direct Certification Rule</v>
      </c>
      <c r="M9" s="116" t="str">
        <f t="shared" si="1"/>
        <v>Due to an Adjustment</v>
      </c>
      <c r="N9" s="117" t="str">
        <f t="shared" si="1"/>
        <v>Total Difference</v>
      </c>
      <c r="Q9" s="8"/>
    </row>
    <row r="10" spans="1:17" ht="28.8">
      <c r="C10" s="8"/>
      <c r="D10" s="139" t="s">
        <v>48</v>
      </c>
      <c r="E10" s="141">
        <f>E7</f>
        <v>210</v>
      </c>
      <c r="F10" s="141">
        <f>F7</f>
        <v>12</v>
      </c>
      <c r="G10" s="141">
        <f>G7</f>
        <v>2520</v>
      </c>
      <c r="H10" s="143">
        <f>H7</f>
        <v>0.5</v>
      </c>
      <c r="I10" s="144">
        <f>I7</f>
        <v>1260</v>
      </c>
      <c r="J10" s="145">
        <v>0</v>
      </c>
      <c r="K10" s="145">
        <v>0</v>
      </c>
      <c r="L10" s="145">
        <v>0</v>
      </c>
      <c r="M10" s="145">
        <v>0</v>
      </c>
      <c r="N10" s="115">
        <v>0</v>
      </c>
      <c r="Q10" s="8"/>
    </row>
    <row r="11" spans="1:17">
      <c r="C11" s="8"/>
      <c r="D11" s="140"/>
      <c r="E11" s="142"/>
      <c r="F11" s="142"/>
      <c r="G11" s="142"/>
      <c r="H11" s="142"/>
      <c r="I11" s="142"/>
      <c r="J11" s="142"/>
      <c r="K11" s="142"/>
      <c r="L11" s="142"/>
      <c r="M11" s="146"/>
      <c r="N11" s="44"/>
      <c r="Q11" s="8"/>
    </row>
    <row r="12" spans="1:17">
      <c r="C12" s="8"/>
      <c r="D12" s="140"/>
      <c r="E12" s="142"/>
      <c r="F12" s="142"/>
      <c r="G12" s="142"/>
      <c r="H12" s="142"/>
      <c r="I12" s="142"/>
      <c r="J12" s="142"/>
      <c r="K12" s="142"/>
      <c r="L12" s="142"/>
      <c r="M12" s="142"/>
      <c r="N12" s="44"/>
      <c r="Q12" s="8"/>
    </row>
    <row r="13" spans="1:17" hidden="1">
      <c r="C13" s="8"/>
      <c r="D13" s="52" t="e">
        <f>+#REF!</f>
        <v>#REF!</v>
      </c>
      <c r="E13" s="43">
        <f t="shared" ref="E13:E20" si="2">+SUMIF($A$6:$A$6,D13,($E$6:$E$6))</f>
        <v>0</v>
      </c>
      <c r="F13" s="43">
        <f t="shared" ref="F13:F20" si="3">IF(E13&gt;0,G13/E13,0)</f>
        <v>0</v>
      </c>
      <c r="G13" s="43">
        <f t="shared" ref="G13:G20" si="4">+SUMIF($A$6:$A$6,D13,($G$6:$G$6))</f>
        <v>0</v>
      </c>
      <c r="H13" s="43">
        <f t="shared" ref="H13:H20" si="5">IF(G13&gt;0,I13/G13,0)</f>
        <v>0</v>
      </c>
      <c r="I13" s="43">
        <f t="shared" ref="I13:I20" si="6">+SUMIF($A$6:$A$6,D13,($I$6:$I$6))</f>
        <v>0</v>
      </c>
      <c r="J13" s="43">
        <f t="shared" ref="J13:J20" si="7">+SUMIF($A$6:$A$6,D13,($J$6:$J$6))</f>
        <v>0</v>
      </c>
      <c r="K13" s="43"/>
      <c r="L13" s="43"/>
      <c r="M13" s="43"/>
      <c r="N13" s="44">
        <f t="shared" ref="N13:N20" si="8">+SUMIF($A$6:$A$6,D13,($N$6:$N$6))</f>
        <v>0</v>
      </c>
      <c r="Q13" s="8"/>
    </row>
    <row r="14" spans="1:17" hidden="1">
      <c r="C14" s="8"/>
      <c r="D14" s="52" t="e">
        <f>+#REF!</f>
        <v>#REF!</v>
      </c>
      <c r="E14" s="43">
        <f t="shared" si="2"/>
        <v>0</v>
      </c>
      <c r="F14" s="43">
        <f t="shared" si="3"/>
        <v>0</v>
      </c>
      <c r="G14" s="43">
        <f t="shared" si="4"/>
        <v>0</v>
      </c>
      <c r="H14" s="43">
        <f t="shared" si="5"/>
        <v>0</v>
      </c>
      <c r="I14" s="43">
        <f t="shared" si="6"/>
        <v>0</v>
      </c>
      <c r="J14" s="43">
        <f t="shared" si="7"/>
        <v>0</v>
      </c>
      <c r="K14" s="43"/>
      <c r="L14" s="43"/>
      <c r="M14" s="43"/>
      <c r="N14" s="44">
        <f t="shared" si="8"/>
        <v>0</v>
      </c>
    </row>
    <row r="15" spans="1:17" hidden="1">
      <c r="D15" s="52" t="e">
        <f>+#REF!</f>
        <v>#REF!</v>
      </c>
      <c r="E15" s="43">
        <f t="shared" si="2"/>
        <v>0</v>
      </c>
      <c r="F15" s="43">
        <f t="shared" si="3"/>
        <v>0</v>
      </c>
      <c r="G15" s="43">
        <f t="shared" si="4"/>
        <v>0</v>
      </c>
      <c r="H15" s="43">
        <f t="shared" si="5"/>
        <v>0</v>
      </c>
      <c r="I15" s="43">
        <f t="shared" si="6"/>
        <v>0</v>
      </c>
      <c r="J15" s="43">
        <f t="shared" si="7"/>
        <v>0</v>
      </c>
      <c r="K15" s="43"/>
      <c r="L15" s="43"/>
      <c r="M15" s="43"/>
      <c r="N15" s="44">
        <f t="shared" si="8"/>
        <v>0</v>
      </c>
    </row>
    <row r="16" spans="1:17" hidden="1">
      <c r="D16" s="52" t="e">
        <f>+#REF!</f>
        <v>#REF!</v>
      </c>
      <c r="E16" s="43">
        <f t="shared" si="2"/>
        <v>0</v>
      </c>
      <c r="F16" s="43">
        <f t="shared" si="3"/>
        <v>0</v>
      </c>
      <c r="G16" s="43">
        <f t="shared" si="4"/>
        <v>0</v>
      </c>
      <c r="H16" s="43">
        <f t="shared" si="5"/>
        <v>0</v>
      </c>
      <c r="I16" s="43">
        <f t="shared" si="6"/>
        <v>0</v>
      </c>
      <c r="J16" s="43">
        <f t="shared" si="7"/>
        <v>0</v>
      </c>
      <c r="K16" s="43"/>
      <c r="L16" s="43"/>
      <c r="M16" s="43"/>
      <c r="N16" s="44">
        <f t="shared" si="8"/>
        <v>0</v>
      </c>
    </row>
    <row r="17" spans="4:14" hidden="1">
      <c r="D17" s="52" t="e">
        <f>+#REF!</f>
        <v>#REF!</v>
      </c>
      <c r="E17" s="43">
        <f t="shared" si="2"/>
        <v>0</v>
      </c>
      <c r="F17" s="43">
        <f t="shared" si="3"/>
        <v>0</v>
      </c>
      <c r="G17" s="43">
        <f t="shared" si="4"/>
        <v>0</v>
      </c>
      <c r="H17" s="43">
        <f t="shared" si="5"/>
        <v>0</v>
      </c>
      <c r="I17" s="43">
        <f t="shared" si="6"/>
        <v>0</v>
      </c>
      <c r="J17" s="43">
        <f t="shared" si="7"/>
        <v>0</v>
      </c>
      <c r="K17" s="43"/>
      <c r="L17" s="43"/>
      <c r="M17" s="43"/>
      <c r="N17" s="44">
        <f t="shared" si="8"/>
        <v>0</v>
      </c>
    </row>
    <row r="18" spans="4:14" hidden="1">
      <c r="D18" s="52" t="e">
        <f>+#REF!</f>
        <v>#REF!</v>
      </c>
      <c r="E18" s="43">
        <f t="shared" si="2"/>
        <v>0</v>
      </c>
      <c r="F18" s="43">
        <f t="shared" si="3"/>
        <v>0</v>
      </c>
      <c r="G18" s="43">
        <f t="shared" si="4"/>
        <v>0</v>
      </c>
      <c r="H18" s="43">
        <f t="shared" si="5"/>
        <v>0</v>
      </c>
      <c r="I18" s="43">
        <f t="shared" si="6"/>
        <v>0</v>
      </c>
      <c r="J18" s="43">
        <f t="shared" si="7"/>
        <v>0</v>
      </c>
      <c r="K18" s="43"/>
      <c r="L18" s="43"/>
      <c r="M18" s="43"/>
      <c r="N18" s="44">
        <f t="shared" si="8"/>
        <v>0</v>
      </c>
    </row>
    <row r="19" spans="4:14" hidden="1">
      <c r="D19" s="52" t="e">
        <f>+#REF!</f>
        <v>#REF!</v>
      </c>
      <c r="E19" s="43">
        <f t="shared" si="2"/>
        <v>0</v>
      </c>
      <c r="F19" s="43">
        <f t="shared" si="3"/>
        <v>0</v>
      </c>
      <c r="G19" s="43">
        <f t="shared" si="4"/>
        <v>0</v>
      </c>
      <c r="H19" s="43">
        <f t="shared" si="5"/>
        <v>0</v>
      </c>
      <c r="I19" s="43">
        <f t="shared" si="6"/>
        <v>0</v>
      </c>
      <c r="J19" s="43">
        <f t="shared" si="7"/>
        <v>0</v>
      </c>
      <c r="K19" s="43"/>
      <c r="L19" s="43"/>
      <c r="M19" s="43"/>
      <c r="N19" s="44">
        <f t="shared" si="8"/>
        <v>0</v>
      </c>
    </row>
    <row r="20" spans="4:14" hidden="1">
      <c r="D20" s="52" t="e">
        <f>+#REF!</f>
        <v>#REF!</v>
      </c>
      <c r="E20" s="43">
        <f t="shared" si="2"/>
        <v>0</v>
      </c>
      <c r="F20" s="43">
        <f t="shared" si="3"/>
        <v>0</v>
      </c>
      <c r="G20" s="43">
        <f t="shared" si="4"/>
        <v>0</v>
      </c>
      <c r="H20" s="43">
        <f t="shared" si="5"/>
        <v>0</v>
      </c>
      <c r="I20" s="43">
        <f t="shared" si="6"/>
        <v>0</v>
      </c>
      <c r="J20" s="43">
        <f t="shared" si="7"/>
        <v>0</v>
      </c>
      <c r="K20" s="43"/>
      <c r="L20" s="43"/>
      <c r="M20" s="43"/>
      <c r="N20" s="44">
        <f t="shared" si="8"/>
        <v>0</v>
      </c>
    </row>
    <row r="21" spans="4:14">
      <c r="D21" s="53" t="s">
        <v>28</v>
      </c>
      <c r="E21" s="78">
        <f>SUM(E10:E20)</f>
        <v>210</v>
      </c>
      <c r="F21" s="76">
        <f t="shared" ref="F21:N21" si="9">SUM(F10:F20)</f>
        <v>12</v>
      </c>
      <c r="G21" s="77">
        <v>2520</v>
      </c>
      <c r="H21" s="76">
        <f t="shared" si="9"/>
        <v>0.5</v>
      </c>
      <c r="I21" s="108">
        <f t="shared" si="9"/>
        <v>1260</v>
      </c>
      <c r="J21" s="77">
        <f t="shared" si="9"/>
        <v>0</v>
      </c>
      <c r="K21" s="77">
        <f t="shared" si="9"/>
        <v>0</v>
      </c>
      <c r="L21" s="77">
        <f t="shared" si="9"/>
        <v>0</v>
      </c>
      <c r="M21" s="77">
        <f t="shared" si="9"/>
        <v>0</v>
      </c>
      <c r="N21" s="77">
        <f t="shared" si="9"/>
        <v>0</v>
      </c>
    </row>
  </sheetData>
  <sheetProtection selectLockedCells="1"/>
  <autoFilter ref="A3:N7"/>
  <dataConsolidate/>
  <mergeCells count="2">
    <mergeCell ref="A1:N1"/>
    <mergeCell ref="A4:N4"/>
  </mergeCells>
  <dataValidations disablePrompts="1" count="1">
    <dataValidation type="list" allowBlank="1" showInputMessage="1" showErrorMessage="1" sqref="A6">
      <formula1>#REF!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&amp;C&amp;"-,Bold"&amp;12OMB Control #0584-0284 
&amp;16 7 CFR Parts 210, 220, &amp; 245 - Monthly Claim for Reimbursement (NSLP, SBP, &amp; SMP)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E9"/>
  <sheetViews>
    <sheetView zoomScale="110" zoomScaleNormal="110" workbookViewId="0">
      <selection activeCell="C9" sqref="C9"/>
    </sheetView>
  </sheetViews>
  <sheetFormatPr defaultRowHeight="14.4"/>
  <cols>
    <col min="1" max="1" width="1.33203125" customWidth="1"/>
    <col min="2" max="2" width="75" bestFit="1" customWidth="1"/>
    <col min="3" max="3" width="11.5546875" customWidth="1"/>
  </cols>
  <sheetData>
    <row r="1" spans="2:5" ht="15" thickBot="1">
      <c r="C1" s="49"/>
    </row>
    <row r="2" spans="2:5" ht="16.2" thickBot="1">
      <c r="B2" s="133" t="s">
        <v>38</v>
      </c>
      <c r="C2" s="134"/>
    </row>
    <row r="3" spans="2:5" ht="16.2" thickBot="1">
      <c r="B3" s="51" t="s">
        <v>29</v>
      </c>
      <c r="C3" s="50">
        <v>210</v>
      </c>
    </row>
    <row r="4" spans="2:5" ht="16.2" thickBot="1">
      <c r="B4" s="51" t="s">
        <v>30</v>
      </c>
      <c r="C4" s="50">
        <v>12</v>
      </c>
    </row>
    <row r="5" spans="2:5" ht="16.2" thickBot="1">
      <c r="B5" s="51" t="s">
        <v>31</v>
      </c>
      <c r="C5" s="50">
        <v>2520</v>
      </c>
    </row>
    <row r="6" spans="2:5" ht="16.2" thickBot="1">
      <c r="B6" s="51" t="s">
        <v>32</v>
      </c>
      <c r="C6" s="113">
        <v>0.5</v>
      </c>
    </row>
    <row r="7" spans="2:5" ht="16.2" thickBot="1">
      <c r="B7" s="51" t="s">
        <v>45</v>
      </c>
      <c r="C7" s="50">
        <f>+RecordKeeping!I6+Reporting!I7</f>
        <v>1260</v>
      </c>
    </row>
    <row r="8" spans="2:5" ht="16.2" thickBot="1">
      <c r="B8" s="51" t="s">
        <v>44</v>
      </c>
      <c r="C8" s="50"/>
      <c r="E8" s="45" t="s">
        <v>46</v>
      </c>
    </row>
    <row r="9" spans="2:5" ht="16.2" thickBot="1">
      <c r="B9" s="51" t="s">
        <v>43</v>
      </c>
      <c r="C9" s="50"/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G13"/>
  <sheetViews>
    <sheetView workbookViewId="0">
      <selection activeCell="G12" sqref="G12"/>
    </sheetView>
  </sheetViews>
  <sheetFormatPr defaultRowHeight="14.4"/>
  <cols>
    <col min="1" max="1" width="28.6640625" bestFit="1" customWidth="1"/>
    <col min="2" max="2" width="12.33203125" bestFit="1" customWidth="1"/>
    <col min="3" max="3" width="13.6640625" bestFit="1" customWidth="1"/>
    <col min="4" max="4" width="18.88671875" bestFit="1" customWidth="1"/>
    <col min="5" max="5" width="18.5546875" bestFit="1" customWidth="1"/>
    <col min="6" max="6" width="15" bestFit="1" customWidth="1"/>
  </cols>
  <sheetData>
    <row r="1" spans="1:7" ht="15">
      <c r="A1" s="135" t="s">
        <v>57</v>
      </c>
      <c r="B1" s="136"/>
      <c r="C1" s="136"/>
      <c r="D1" s="136"/>
      <c r="E1" s="136"/>
      <c r="F1" s="137"/>
    </row>
    <row r="2" spans="1:7" ht="13.5" customHeight="1">
      <c r="A2" s="21"/>
      <c r="B2" s="22"/>
      <c r="C2" s="22"/>
      <c r="D2" s="22"/>
      <c r="E2" s="22"/>
      <c r="F2" s="23"/>
    </row>
    <row r="3" spans="1:7" ht="48" customHeight="1">
      <c r="A3" s="32" t="s">
        <v>17</v>
      </c>
      <c r="B3" s="32" t="s">
        <v>18</v>
      </c>
      <c r="C3" s="32" t="s">
        <v>19</v>
      </c>
      <c r="D3" s="32" t="s">
        <v>20</v>
      </c>
      <c r="E3" s="32" t="s">
        <v>21</v>
      </c>
      <c r="F3" s="32" t="s">
        <v>22</v>
      </c>
    </row>
    <row r="4" spans="1:7" ht="15">
      <c r="A4" s="31" t="s">
        <v>9</v>
      </c>
      <c r="B4" s="30"/>
      <c r="C4" s="30"/>
      <c r="D4" s="30"/>
      <c r="E4" s="30"/>
      <c r="F4" s="30"/>
    </row>
    <row r="5" spans="1:7" ht="15.75" customHeight="1">
      <c r="A5" s="24" t="s">
        <v>8</v>
      </c>
      <c r="B5" s="25">
        <f>+RecordKeeping!E6</f>
        <v>0</v>
      </c>
      <c r="C5" s="25">
        <f>+RecordKeeping!F6</f>
        <v>0</v>
      </c>
      <c r="D5" s="25">
        <f>+RecordKeeping!G6</f>
        <v>0</v>
      </c>
      <c r="E5" s="119">
        <f>+RecordKeeping!H6</f>
        <v>0</v>
      </c>
      <c r="F5" s="87">
        <f>+RecordKeeping!I6</f>
        <v>0</v>
      </c>
      <c r="G5" s="27"/>
    </row>
    <row r="6" spans="1:7" ht="19.5" customHeight="1">
      <c r="A6" s="35" t="s">
        <v>25</v>
      </c>
      <c r="B6" s="26">
        <f>SUBTOTAL(109,B5:B5)</f>
        <v>0</v>
      </c>
      <c r="C6" s="109" t="e">
        <f>D6/B6</f>
        <v>#DIV/0!</v>
      </c>
      <c r="D6" s="26">
        <f>SUBTOTAL(109,D5:D5,B6)</f>
        <v>0</v>
      </c>
      <c r="E6" s="84" t="e">
        <f>+F6/D6</f>
        <v>#DIV/0!</v>
      </c>
      <c r="F6" s="88">
        <f>SUBTOTAL(109,F5:F5)</f>
        <v>0</v>
      </c>
      <c r="G6" s="28"/>
    </row>
    <row r="7" spans="1:7" ht="15">
      <c r="A7" s="34" t="s">
        <v>26</v>
      </c>
      <c r="B7" s="33"/>
      <c r="C7" s="33"/>
      <c r="D7" s="33"/>
      <c r="E7" s="33"/>
      <c r="F7" s="33"/>
    </row>
    <row r="8" spans="1:7" ht="19.5" customHeight="1">
      <c r="A8" s="37" t="s">
        <v>8</v>
      </c>
      <c r="B8" s="38">
        <f>+Reporting!E7</f>
        <v>210</v>
      </c>
      <c r="C8" s="38">
        <f>+Reporting!F7</f>
        <v>12</v>
      </c>
      <c r="D8" s="38">
        <f>+Reporting!G7</f>
        <v>2520</v>
      </c>
      <c r="E8" s="111">
        <f>+Reporting!H7</f>
        <v>0.5</v>
      </c>
      <c r="F8" s="110">
        <f>+Reporting!I7</f>
        <v>1260</v>
      </c>
      <c r="G8" s="28"/>
    </row>
    <row r="9" spans="1:7" ht="19.5" customHeight="1">
      <c r="A9" s="35" t="s">
        <v>27</v>
      </c>
      <c r="B9" s="26">
        <f>SUBTOTAL(109,B8:B8)</f>
        <v>210</v>
      </c>
      <c r="C9" s="109">
        <f>D9/B9</f>
        <v>12</v>
      </c>
      <c r="D9" s="26">
        <f>SUBTOTAL(109,D8:D8)</f>
        <v>2520</v>
      </c>
      <c r="E9" s="84">
        <v>0.5</v>
      </c>
      <c r="F9" s="88">
        <f>SUBTOTAL(109,F8:F8)</f>
        <v>1260</v>
      </c>
      <c r="G9" s="28"/>
    </row>
    <row r="10" spans="1:7" ht="17.25" customHeight="1">
      <c r="A10" s="29" t="s">
        <v>42</v>
      </c>
      <c r="B10" s="5">
        <v>210</v>
      </c>
      <c r="C10" s="85">
        <v>12</v>
      </c>
      <c r="D10" s="5">
        <v>2520</v>
      </c>
      <c r="E10" s="112">
        <v>0.5</v>
      </c>
      <c r="F10" s="5">
        <f>+F6+F9</f>
        <v>1260</v>
      </c>
      <c r="G10" s="27"/>
    </row>
    <row r="12" spans="1:7">
      <c r="A12" s="4"/>
      <c r="B12" s="4"/>
      <c r="C12" s="6"/>
      <c r="D12" s="4"/>
      <c r="E12" s="4"/>
      <c r="F12" s="54"/>
      <c r="G12" s="4"/>
    </row>
    <row r="13" spans="1:7">
      <c r="D13" s="7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7" sqref="D6:D7"/>
    </sheetView>
  </sheetViews>
  <sheetFormatPr defaultRowHeight="14.4"/>
  <cols>
    <col min="1" max="1" width="10.109375" bestFit="1" customWidth="1"/>
    <col min="2" max="2" width="8" customWidth="1"/>
    <col min="3" max="3" width="65.21875" customWidth="1"/>
    <col min="4" max="4" width="85.6640625" customWidth="1"/>
  </cols>
  <sheetData>
    <row r="1" spans="1:3" s="59" customFormat="1" ht="30.6" customHeight="1">
      <c r="A1" s="57" t="s">
        <v>35</v>
      </c>
      <c r="B1" s="126" t="s">
        <v>37</v>
      </c>
      <c r="C1" s="58" t="s">
        <v>36</v>
      </c>
    </row>
    <row r="2" spans="1:3" ht="43.2">
      <c r="A2" s="60">
        <v>41184</v>
      </c>
      <c r="B2" s="55" t="s">
        <v>55</v>
      </c>
      <c r="C2" s="120" t="s">
        <v>56</v>
      </c>
    </row>
    <row r="3" spans="1:3">
      <c r="A3" s="60"/>
      <c r="B3" s="55"/>
      <c r="C3" s="55"/>
    </row>
    <row r="4" spans="1:3">
      <c r="A4" s="60"/>
      <c r="B4" s="55"/>
      <c r="C4" s="55"/>
    </row>
    <row r="5" spans="1:3">
      <c r="A5" s="60"/>
      <c r="B5" s="55"/>
      <c r="C5" s="55"/>
    </row>
    <row r="6" spans="1:3">
      <c r="A6" s="60"/>
      <c r="B6" s="55"/>
      <c r="C6" s="55"/>
    </row>
    <row r="7" spans="1:3">
      <c r="A7" s="60"/>
      <c r="B7" s="55"/>
      <c r="C7" s="55"/>
    </row>
    <row r="8" spans="1:3">
      <c r="A8" s="60"/>
      <c r="B8" s="55"/>
      <c r="C8" s="55"/>
    </row>
    <row r="9" spans="1:3">
      <c r="A9" s="60"/>
      <c r="B9" s="55"/>
      <c r="C9" s="55"/>
    </row>
    <row r="10" spans="1:3">
      <c r="A10" s="60"/>
      <c r="B10" s="55"/>
      <c r="C10" s="55"/>
    </row>
    <row r="11" spans="1:3">
      <c r="A11" s="60"/>
      <c r="B11" s="55"/>
      <c r="C11" s="55"/>
    </row>
    <row r="12" spans="1:3">
      <c r="A12" s="60"/>
      <c r="B12" s="55"/>
      <c r="C12" s="55"/>
    </row>
    <row r="13" spans="1:3">
      <c r="A13" s="60"/>
      <c r="B13" s="55"/>
      <c r="C13" s="55"/>
    </row>
    <row r="14" spans="1:3">
      <c r="A14" s="60"/>
      <c r="B14" s="55"/>
      <c r="C14" s="55"/>
    </row>
    <row r="15" spans="1:3">
      <c r="A15" s="60"/>
      <c r="B15" s="55"/>
      <c r="C15" s="55"/>
    </row>
    <row r="16" spans="1:3">
      <c r="A16" s="60"/>
      <c r="B16" s="55"/>
      <c r="C16" s="55"/>
    </row>
    <row r="17" spans="1:3">
      <c r="A17" s="60"/>
      <c r="B17" s="55"/>
      <c r="C17" s="55"/>
    </row>
    <row r="18" spans="1:3">
      <c r="A18" s="60"/>
      <c r="B18" s="55"/>
      <c r="C18" s="55"/>
    </row>
    <row r="19" spans="1:3">
      <c r="A19" s="60"/>
      <c r="B19" s="55"/>
      <c r="C19" s="55"/>
    </row>
    <row r="20" spans="1:3">
      <c r="A20" s="60"/>
      <c r="B20" s="55"/>
      <c r="C20" s="55"/>
    </row>
    <row r="21" spans="1:3">
      <c r="A21" s="60"/>
      <c r="B21" s="55"/>
      <c r="C21" s="55"/>
    </row>
    <row r="22" spans="1:3">
      <c r="A22" s="60"/>
      <c r="B22" s="55"/>
      <c r="C22" s="55"/>
    </row>
    <row r="23" spans="1:3">
      <c r="A23" s="60"/>
      <c r="B23" s="55"/>
      <c r="C23" s="55"/>
    </row>
    <row r="24" spans="1:3">
      <c r="A24" s="60"/>
      <c r="B24" s="55"/>
      <c r="C24" s="55"/>
    </row>
    <row r="25" spans="1:3">
      <c r="A25" s="60"/>
      <c r="B25" s="55"/>
      <c r="C25" s="55"/>
    </row>
    <row r="26" spans="1:3">
      <c r="A26" s="60"/>
      <c r="B26" s="55"/>
      <c r="C26" s="55"/>
    </row>
    <row r="27" spans="1:3">
      <c r="A27" s="60"/>
      <c r="B27" s="55"/>
      <c r="C27" s="55"/>
    </row>
    <row r="28" spans="1:3">
      <c r="A28" s="60"/>
      <c r="B28" s="55"/>
      <c r="C28" s="55"/>
    </row>
    <row r="29" spans="1:3">
      <c r="A29" s="60"/>
      <c r="B29" s="55"/>
      <c r="C29" s="55"/>
    </row>
    <row r="30" spans="1:3">
      <c r="A30" s="60"/>
      <c r="B30" s="55"/>
      <c r="C30" s="55"/>
    </row>
    <row r="31" spans="1:3">
      <c r="A31" s="60"/>
      <c r="B31" s="55"/>
      <c r="C31" s="55"/>
    </row>
    <row r="32" spans="1:3">
      <c r="A32" s="60"/>
      <c r="B32" s="55"/>
      <c r="C32" s="55"/>
    </row>
    <row r="33" spans="1:3">
      <c r="A33" s="60"/>
      <c r="B33" s="55"/>
      <c r="C33" s="55"/>
    </row>
    <row r="34" spans="1:3">
      <c r="A34" s="60"/>
      <c r="B34" s="55"/>
      <c r="C34" s="55"/>
    </row>
    <row r="35" spans="1:3">
      <c r="A35" s="60"/>
      <c r="B35" s="55"/>
      <c r="C35" s="55"/>
    </row>
    <row r="36" spans="1:3">
      <c r="A36" s="60"/>
      <c r="B36" s="55"/>
      <c r="C36" s="55"/>
    </row>
    <row r="37" spans="1:3">
      <c r="A37" s="60"/>
      <c r="B37" s="55"/>
      <c r="C37" s="55"/>
    </row>
    <row r="38" spans="1:3">
      <c r="A38" s="60"/>
      <c r="B38" s="55"/>
      <c r="C38" s="55"/>
    </row>
    <row r="39" spans="1:3">
      <c r="A39" s="60"/>
      <c r="B39" s="55"/>
      <c r="C39" s="55"/>
    </row>
    <row r="40" spans="1:3">
      <c r="A40" s="60"/>
      <c r="B40" s="55"/>
      <c r="C40" s="55"/>
    </row>
    <row r="41" spans="1:3">
      <c r="A41" s="60"/>
      <c r="B41" s="55"/>
      <c r="C41" s="55"/>
    </row>
    <row r="42" spans="1:3">
      <c r="A42" s="60"/>
      <c r="B42" s="55"/>
      <c r="C42" s="55"/>
    </row>
    <row r="43" spans="1:3">
      <c r="A43" s="60"/>
      <c r="B43" s="55"/>
      <c r="C43" s="55"/>
    </row>
    <row r="44" spans="1:3">
      <c r="A44" s="60"/>
      <c r="B44" s="55"/>
      <c r="C44" s="55"/>
    </row>
    <row r="45" spans="1:3">
      <c r="A45" s="60"/>
      <c r="B45" s="55"/>
      <c r="C45" s="55"/>
    </row>
    <row r="46" spans="1:3">
      <c r="A46" s="60"/>
      <c r="B46" s="55"/>
      <c r="C46" s="55"/>
    </row>
    <row r="47" spans="1:3">
      <c r="A47" s="60"/>
      <c r="B47" s="55"/>
      <c r="C47" s="55"/>
    </row>
    <row r="48" spans="1:3">
      <c r="A48" s="60"/>
      <c r="B48" s="55"/>
      <c r="C48" s="55"/>
    </row>
    <row r="49" spans="1:3">
      <c r="A49" s="60"/>
      <c r="B49" s="55"/>
      <c r="C49" s="55"/>
    </row>
    <row r="50" spans="1:3">
      <c r="A50" s="60"/>
      <c r="B50" s="55"/>
      <c r="C50" s="55"/>
    </row>
    <row r="51" spans="1:3">
      <c r="A51" s="60"/>
      <c r="B51" s="55"/>
      <c r="C51" s="55"/>
    </row>
    <row r="52" spans="1:3">
      <c r="A52" s="60"/>
      <c r="B52" s="55"/>
      <c r="C52" s="55"/>
    </row>
    <row r="53" spans="1:3">
      <c r="A53" s="60"/>
      <c r="B53" s="55"/>
      <c r="C53" s="55"/>
    </row>
    <row r="54" spans="1:3">
      <c r="A54" s="60"/>
      <c r="B54" s="55"/>
      <c r="C54" s="55"/>
    </row>
    <row r="55" spans="1:3">
      <c r="A55" s="60"/>
      <c r="B55" s="55"/>
      <c r="C55" s="55"/>
    </row>
    <row r="56" spans="1:3">
      <c r="A56" s="60"/>
      <c r="B56" s="55"/>
      <c r="C56" s="55"/>
    </row>
    <row r="57" spans="1:3">
      <c r="A57" s="60"/>
      <c r="B57" s="55"/>
      <c r="C57" s="55"/>
    </row>
    <row r="58" spans="1:3">
      <c r="A58" s="60"/>
      <c r="B58" s="55"/>
      <c r="C58" s="55"/>
    </row>
    <row r="59" spans="1:3">
      <c r="A59" s="60"/>
      <c r="B59" s="55"/>
      <c r="C59" s="55"/>
    </row>
    <row r="60" spans="1:3">
      <c r="A60" s="60"/>
      <c r="B60" s="55"/>
      <c r="C60" s="55"/>
    </row>
    <row r="61" spans="1:3">
      <c r="A61" s="60"/>
      <c r="B61" s="55"/>
      <c r="C61" s="55"/>
    </row>
    <row r="62" spans="1:3">
      <c r="A62" s="60"/>
      <c r="B62" s="55"/>
      <c r="C62" s="55"/>
    </row>
    <row r="63" spans="1:3">
      <c r="A63" s="60"/>
      <c r="B63" s="55"/>
      <c r="C63" s="55"/>
    </row>
    <row r="64" spans="1:3">
      <c r="A64" s="60"/>
      <c r="B64" s="55"/>
      <c r="C64" s="55"/>
    </row>
    <row r="65" spans="1:3">
      <c r="A65" s="60"/>
      <c r="B65" s="55"/>
      <c r="C65" s="55"/>
    </row>
    <row r="66" spans="1:3">
      <c r="A66" s="60"/>
      <c r="B66" s="55"/>
      <c r="C66" s="55"/>
    </row>
    <row r="67" spans="1:3">
      <c r="A67" s="60"/>
      <c r="B67" s="55"/>
      <c r="C67" s="55"/>
    </row>
    <row r="68" spans="1:3" ht="15" thickBot="1">
      <c r="A68" s="61"/>
      <c r="B68" s="56"/>
      <c r="C68" s="5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Yolly Smith</cp:lastModifiedBy>
  <cp:lastPrinted>2013-02-12T18:09:47Z</cp:lastPrinted>
  <dcterms:created xsi:type="dcterms:W3CDTF">2011-04-25T16:43:00Z</dcterms:created>
  <dcterms:modified xsi:type="dcterms:W3CDTF">2013-02-12T18:10:27Z</dcterms:modified>
</cp:coreProperties>
</file>