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3.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omments12.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codeName="ThisWorkbook" defaultThemeVersion="124226"/>
  <workbookProtection workbookPassword="EBC7" lockStructure="1"/>
  <bookViews>
    <workbookView xWindow="0" yWindow="1485" windowWidth="11700" windowHeight="6165" tabRatio="890"/>
  </bookViews>
  <sheets>
    <sheet name="STARTUPCW" sheetId="19" r:id="rId1"/>
    <sheet name="CROSS PSPB" sheetId="1" r:id="rId2"/>
    <sheet name="CROSS NPS" sheetId="2" r:id="rId3"/>
    <sheet name="TEUC CROSS PSPB" sheetId="3" state="hidden" r:id="rId4"/>
    <sheet name="TEUC CROSS NPS" sheetId="4" state="hidden" r:id="rId5"/>
    <sheet name="1-AST INC" sheetId="7" r:id="rId6"/>
    <sheet name="1-IC INC" sheetId="8" r:id="rId7"/>
    <sheet name="1-WK INC" sheetId="9" r:id="rId8"/>
    <sheet name="1-NMD INC" sheetId="10" r:id="rId9"/>
    <sheet name="1-APP INC" sheetId="11" r:id="rId10"/>
    <sheet name="1-WR INC" sheetId="12" r:id="rId11"/>
    <sheet name="1-TAX INC" sheetId="13" r:id="rId12"/>
    <sheet name="1-BPC INC" sheetId="14" r:id="rId13"/>
    <sheet name="1-UIP INC" sheetId="15" r:id="rId14"/>
    <sheet name="1-SUP INC" sheetId="16" r:id="rId15"/>
    <sheet name="PS CONT CROSS" sheetId="17" r:id="rId16"/>
  </sheets>
  <externalReferences>
    <externalReference r:id="rId17"/>
  </externalReferences>
  <definedNames>
    <definedName name="Adjustments">'CROSS PSPB'!$119:$119</definedName>
    <definedName name="Adjustments2">'CROSS NPS'!$120:$120</definedName>
    <definedName name="BUDGETFY">#REF!</definedName>
    <definedName name="COPY">'CROSS PSPB'!$214:$214</definedName>
    <definedName name="COPY2">'CROSS NPS'!$149:$149</definedName>
    <definedName name="COPY3">'PS CONT CROSS'!$130:$130</definedName>
    <definedName name="CURRENTFY">STARTUPCW!$C$18</definedName>
    <definedName name="FEDERAL_SOURCES">'CROSS PSPB'!$50:$50</definedName>
    <definedName name="FEDERAL_SOURCES2">'CROSS NPS'!$50:$50</definedName>
    <definedName name="FEDERAL_SOURCES3">'PS CONT CROSS'!$50:$50</definedName>
    <definedName name="GENERAL">#REF!</definedName>
    <definedName name="HOURS_PER_WORKDAY">STARTUPCW!$B$13</definedName>
    <definedName name="MINUTES_PER_UNIT__MPU">#REF!</definedName>
    <definedName name="NBRMONTHS">[1]STARTUP!#REF!</definedName>
    <definedName name="NEXTFY">STARTUPCW!$C$21</definedName>
    <definedName name="PREVIOUSFY">STARTUPCW!$C$15</definedName>
    <definedName name="_xlnm.Print_Area" localSheetId="9">'1-APP INC'!$A$1:$G$65</definedName>
    <definedName name="_xlnm.Print_Area" localSheetId="5">'1-AST INC'!$A$1:$G$63</definedName>
    <definedName name="_xlnm.Print_Area" localSheetId="12">'1-BPC INC'!$A$1:$G$65</definedName>
    <definedName name="_xlnm.Print_Area" localSheetId="6">'1-IC INC'!$A$1:$G$65</definedName>
    <definedName name="_xlnm.Print_Area" localSheetId="8">'1-NMD INC'!$A$1:$G$65</definedName>
    <definedName name="_xlnm.Print_Area" localSheetId="14">'1-SUP INC'!$A$1:$G$65</definedName>
    <definedName name="_xlnm.Print_Area" localSheetId="11">'1-TAX INC'!$A$1:$G$65</definedName>
    <definedName name="_xlnm.Print_Area" localSheetId="13">'1-UIP INC'!$A$1:$G$65</definedName>
    <definedName name="_xlnm.Print_Area" localSheetId="7">'1-WK INC'!$A$1:$G$65</definedName>
    <definedName name="_xlnm.Print_Area" localSheetId="10">'1-WR INC'!$A$1:$G$65</definedName>
    <definedName name="_xlnm.Print_Area" localSheetId="2">'CROSS NPS'!$A$1:$R$127</definedName>
    <definedName name="_xlnm.Print_Area" localSheetId="1">'CROSS PSPB'!$A$1:$BC$123</definedName>
    <definedName name="_xlnm.Print_Area" localSheetId="15">'PS CONT CROSS'!$A$1:$O$107</definedName>
    <definedName name="_xlnm.Print_Area" localSheetId="0">STARTUPCW!$A$1:$F$32</definedName>
    <definedName name="_xlnm.Print_Area" localSheetId="4">'TEUC CROSS NPS'!$A$1:$O$116</definedName>
    <definedName name="_xlnm.Print_Area" localSheetId="3">'TEUC CROSS PSPB'!$A$1:$BB$105</definedName>
    <definedName name="_xlnm.Print_Titles" localSheetId="2">'CROSS NPS'!$A:$D,'CROSS NPS'!$1:$6</definedName>
    <definedName name="_xlnm.Print_Titles" localSheetId="4">'TEUC CROSS NPS'!$A:$C,'TEUC CROSS NPS'!$1:$6</definedName>
    <definedName name="REQUESTFY">STARTUPCW!$C$24</definedName>
    <definedName name="RJM_Guiding_Principles">#REF!</definedName>
    <definedName name="STATE_SOURCES">'CROSS PSPB'!$99:$99</definedName>
    <definedName name="STATE_SOURCES2">'CROSS NPS'!$100:$100</definedName>
    <definedName name="STATE_SOURCES3">'PS CONT CROSS'!$100:$100</definedName>
    <definedName name="StateAbbrevs">#REF!</definedName>
    <definedName name="StateIDs">#REF!</definedName>
    <definedName name="STATENAME">STARTUPCW!$B$6</definedName>
    <definedName name="StateNameLIST">#REF!</definedName>
    <definedName name="StateNames">#REF!</definedName>
    <definedName name="StateTBL">STARTUPCW!$A$45:$C$98</definedName>
    <definedName name="SUMMARY">#REF!</definedName>
  </definedNames>
  <calcPr calcId="145621" fullCalcOnLoad="1"/>
</workbook>
</file>

<file path=xl/calcChain.xml><?xml version="1.0" encoding="utf-8"?>
<calcChain xmlns="http://schemas.openxmlformats.org/spreadsheetml/2006/main">
  <c r="B21" i="19" l="1"/>
  <c r="B22" i="19"/>
  <c r="B18" i="19"/>
  <c r="B19" i="19"/>
  <c r="B15" i="19"/>
  <c r="B16" i="19"/>
  <c r="B12" i="16"/>
  <c r="B12" i="15"/>
  <c r="B12" i="14"/>
  <c r="B12" i="13"/>
  <c r="B12" i="12"/>
  <c r="B12" i="11"/>
  <c r="B12" i="10"/>
  <c r="B12" i="9"/>
  <c r="B12" i="8"/>
  <c r="B12" i="7"/>
  <c r="B24" i="19"/>
  <c r="B25" i="19" s="1"/>
  <c r="C11" i="19"/>
  <c r="D51" i="16"/>
  <c r="C51" i="16"/>
  <c r="F51" i="16" s="1"/>
  <c r="B51" i="16"/>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100" i="1"/>
  <c r="AR108" i="1"/>
  <c r="AR109" i="1"/>
  <c r="AR110" i="1"/>
  <c r="AR111" i="1"/>
  <c r="AR112" i="1"/>
  <c r="AR113" i="1"/>
  <c r="AR114" i="1"/>
  <c r="AR115" i="1"/>
  <c r="AR116" i="1"/>
  <c r="AR117" i="1"/>
  <c r="AR118" i="1"/>
  <c r="AR120" i="1"/>
  <c r="B34" i="16"/>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108" i="1"/>
  <c r="AT109" i="1"/>
  <c r="AT110" i="1"/>
  <c r="AT111" i="1"/>
  <c r="AT112" i="1"/>
  <c r="AT113" i="1"/>
  <c r="AT114" i="1"/>
  <c r="AT115" i="1"/>
  <c r="AT116" i="1"/>
  <c r="AT117" i="1"/>
  <c r="AT118"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100" i="1"/>
  <c r="AS108" i="1"/>
  <c r="AS109" i="1"/>
  <c r="AS110" i="1"/>
  <c r="AS111" i="1"/>
  <c r="AS112" i="1"/>
  <c r="AS113" i="1"/>
  <c r="AS114" i="1"/>
  <c r="AS115" i="1"/>
  <c r="AS116" i="1"/>
  <c r="AS117" i="1"/>
  <c r="AS118" i="1"/>
  <c r="AS120" i="1"/>
  <c r="D15" i="16"/>
  <c r="C15" i="16"/>
  <c r="E15" i="16"/>
  <c r="D16" i="16"/>
  <c r="C16" i="16"/>
  <c r="E16" i="16" s="1"/>
  <c r="D17" i="16"/>
  <c r="C17" i="16"/>
  <c r="E17" i="16"/>
  <c r="D19" i="16"/>
  <c r="C19" i="16"/>
  <c r="D20" i="16"/>
  <c r="C20" i="16"/>
  <c r="D21" i="16"/>
  <c r="C21" i="16"/>
  <c r="D37" i="16"/>
  <c r="D38" i="16"/>
  <c r="D39" i="16"/>
  <c r="D41" i="16"/>
  <c r="C41" i="16"/>
  <c r="D42" i="16"/>
  <c r="D43" i="16"/>
  <c r="C43" i="16"/>
  <c r="E43" i="16" s="1"/>
  <c r="D50" i="16"/>
  <c r="C50" i="16"/>
  <c r="B50" i="16"/>
  <c r="D49" i="16"/>
  <c r="C49" i="16"/>
  <c r="D23" i="16"/>
  <c r="C23" i="16"/>
  <c r="D24" i="16"/>
  <c r="C24" i="16"/>
  <c r="D25" i="16"/>
  <c r="C25" i="16"/>
  <c r="B49" i="16"/>
  <c r="D51" i="15"/>
  <c r="C51" i="15"/>
  <c r="F51" i="15" s="1"/>
  <c r="B51" i="15"/>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100" i="1"/>
  <c r="AN108" i="1"/>
  <c r="AN109" i="1"/>
  <c r="AN110" i="1"/>
  <c r="AN111" i="1"/>
  <c r="AN112" i="1"/>
  <c r="AN113" i="1"/>
  <c r="AN114" i="1"/>
  <c r="AN115" i="1"/>
  <c r="AN116" i="1"/>
  <c r="AN117" i="1"/>
  <c r="AN118" i="1"/>
  <c r="AN120" i="1"/>
  <c r="B34" i="15"/>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108" i="1"/>
  <c r="AP109" i="1"/>
  <c r="AP110" i="1"/>
  <c r="AP111" i="1"/>
  <c r="AP112" i="1"/>
  <c r="AP113" i="1"/>
  <c r="AP114" i="1"/>
  <c r="AP115" i="1"/>
  <c r="AP116" i="1"/>
  <c r="AP117" i="1"/>
  <c r="AP118"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100" i="1"/>
  <c r="AO108" i="1"/>
  <c r="AO109" i="1"/>
  <c r="AO110" i="1"/>
  <c r="AO111" i="1"/>
  <c r="AO112" i="1"/>
  <c r="AO113" i="1"/>
  <c r="AO114" i="1"/>
  <c r="AO115" i="1"/>
  <c r="AO116" i="1"/>
  <c r="AO117" i="1"/>
  <c r="AO118" i="1"/>
  <c r="AO120" i="1"/>
  <c r="D15" i="15"/>
  <c r="C15" i="15"/>
  <c r="E15" i="15"/>
  <c r="D16" i="15"/>
  <c r="C16" i="15"/>
  <c r="E16" i="15" s="1"/>
  <c r="D17" i="15"/>
  <c r="C17" i="15"/>
  <c r="E17" i="15"/>
  <c r="D19" i="15"/>
  <c r="C19" i="15"/>
  <c r="D20" i="15"/>
  <c r="C20" i="15"/>
  <c r="D21" i="15"/>
  <c r="C21" i="15"/>
  <c r="D37" i="15"/>
  <c r="D38" i="15"/>
  <c r="D39" i="15"/>
  <c r="D41" i="15"/>
  <c r="C41" i="15"/>
  <c r="D42" i="15"/>
  <c r="D43" i="15"/>
  <c r="C43" i="15"/>
  <c r="E43" i="15" s="1"/>
  <c r="D50" i="15"/>
  <c r="C50" i="15"/>
  <c r="B50" i="15"/>
  <c r="D49" i="15"/>
  <c r="C49" i="15"/>
  <c r="D23" i="15"/>
  <c r="C23" i="15"/>
  <c r="D24" i="15"/>
  <c r="C24" i="15"/>
  <c r="D25" i="15"/>
  <c r="C25" i="15"/>
  <c r="B49" i="15"/>
  <c r="D51" i="14"/>
  <c r="C51" i="14"/>
  <c r="F51" i="14" s="1"/>
  <c r="B51" i="14"/>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100" i="1"/>
  <c r="AJ108" i="1"/>
  <c r="AJ109" i="1"/>
  <c r="AJ110" i="1"/>
  <c r="AJ111" i="1"/>
  <c r="AJ112" i="1"/>
  <c r="AJ113" i="1"/>
  <c r="AJ114" i="1"/>
  <c r="AJ115" i="1"/>
  <c r="AJ116" i="1"/>
  <c r="AJ117" i="1"/>
  <c r="AJ118" i="1"/>
  <c r="AJ120" i="1"/>
  <c r="B34" i="14"/>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108" i="1"/>
  <c r="AL109" i="1"/>
  <c r="AL110" i="1"/>
  <c r="AL111" i="1"/>
  <c r="AL112" i="1"/>
  <c r="AL113" i="1"/>
  <c r="AL114" i="1"/>
  <c r="AL115" i="1"/>
  <c r="AL116" i="1"/>
  <c r="AL117" i="1"/>
  <c r="AL118"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100" i="1"/>
  <c r="AK108" i="1"/>
  <c r="AK109" i="1"/>
  <c r="AK110" i="1"/>
  <c r="AK111" i="1"/>
  <c r="AK112" i="1"/>
  <c r="AK113" i="1"/>
  <c r="AK114" i="1"/>
  <c r="AK115" i="1"/>
  <c r="AK116" i="1"/>
  <c r="AK117" i="1"/>
  <c r="AK118" i="1"/>
  <c r="AK120" i="1"/>
  <c r="D15" i="14"/>
  <c r="C15" i="14"/>
  <c r="E15" i="14"/>
  <c r="D16" i="14"/>
  <c r="C16" i="14"/>
  <c r="E16" i="14" s="1"/>
  <c r="D17" i="14"/>
  <c r="C17" i="14"/>
  <c r="E17" i="14"/>
  <c r="D19" i="14"/>
  <c r="C19" i="14"/>
  <c r="D20" i="14"/>
  <c r="C20" i="14"/>
  <c r="D21" i="14"/>
  <c r="C21" i="14"/>
  <c r="D37" i="14"/>
  <c r="D38" i="14"/>
  <c r="D39" i="14"/>
  <c r="D41" i="14"/>
  <c r="C41" i="14"/>
  <c r="D42" i="14"/>
  <c r="D43" i="14"/>
  <c r="C43" i="14"/>
  <c r="E43" i="14" s="1"/>
  <c r="D50" i="14"/>
  <c r="C50" i="14"/>
  <c r="B50" i="14"/>
  <c r="D49" i="14"/>
  <c r="C49" i="14"/>
  <c r="D23" i="14"/>
  <c r="C23" i="14"/>
  <c r="D24" i="14"/>
  <c r="C24" i="14"/>
  <c r="D25" i="14"/>
  <c r="C25" i="14"/>
  <c r="B49" i="14"/>
  <c r="D51" i="13"/>
  <c r="C51" i="13"/>
  <c r="F51" i="13" s="1"/>
  <c r="B51" i="13"/>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100" i="1"/>
  <c r="AF108" i="1"/>
  <c r="AF109" i="1"/>
  <c r="AF110" i="1"/>
  <c r="AF111" i="1"/>
  <c r="AF112" i="1"/>
  <c r="AF113" i="1"/>
  <c r="AF114" i="1"/>
  <c r="AF115" i="1"/>
  <c r="AF116" i="1"/>
  <c r="AF117" i="1"/>
  <c r="AF118" i="1"/>
  <c r="AF120" i="1"/>
  <c r="B34" i="13"/>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108" i="1"/>
  <c r="AH109" i="1"/>
  <c r="AH110" i="1"/>
  <c r="AH111" i="1"/>
  <c r="AH112" i="1"/>
  <c r="AH113" i="1"/>
  <c r="AH114" i="1"/>
  <c r="AH115" i="1"/>
  <c r="AH116" i="1"/>
  <c r="AH117" i="1"/>
  <c r="AH118"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100" i="1"/>
  <c r="AG108" i="1"/>
  <c r="AG109" i="1"/>
  <c r="AG110" i="1"/>
  <c r="AG111" i="1"/>
  <c r="AG112" i="1"/>
  <c r="AG113" i="1"/>
  <c r="AG114" i="1"/>
  <c r="AG115" i="1"/>
  <c r="AG116" i="1"/>
  <c r="AG117" i="1"/>
  <c r="AG118" i="1"/>
  <c r="AG120" i="1"/>
  <c r="D15" i="13"/>
  <c r="C15" i="13"/>
  <c r="E15" i="13"/>
  <c r="D16" i="13"/>
  <c r="C16" i="13"/>
  <c r="E16" i="13" s="1"/>
  <c r="D17" i="13"/>
  <c r="C17" i="13"/>
  <c r="E17" i="13"/>
  <c r="D19" i="13"/>
  <c r="C19" i="13"/>
  <c r="D20" i="13"/>
  <c r="C20" i="13"/>
  <c r="D21" i="13"/>
  <c r="C21" i="13"/>
  <c r="D37" i="13"/>
  <c r="D38" i="13"/>
  <c r="D39" i="13"/>
  <c r="D41" i="13"/>
  <c r="C41" i="13"/>
  <c r="D42" i="13"/>
  <c r="D43" i="13"/>
  <c r="C43" i="13"/>
  <c r="E43" i="13" s="1"/>
  <c r="D50" i="13"/>
  <c r="C50" i="13"/>
  <c r="B50" i="13"/>
  <c r="D49" i="13"/>
  <c r="C49" i="13"/>
  <c r="D23" i="13"/>
  <c r="C23" i="13"/>
  <c r="D24" i="13"/>
  <c r="C24" i="13"/>
  <c r="D25" i="13"/>
  <c r="C25" i="13"/>
  <c r="B49" i="13"/>
  <c r="D51" i="12"/>
  <c r="C51" i="12"/>
  <c r="F51" i="12"/>
  <c r="B51" i="12"/>
  <c r="AB13" i="1"/>
  <c r="AB100" i="1" s="1"/>
  <c r="AB122" i="1" s="1"/>
  <c r="AB9" i="1" s="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108" i="1"/>
  <c r="AB120" i="1" s="1"/>
  <c r="AB109" i="1"/>
  <c r="AB110" i="1"/>
  <c r="AB111" i="1"/>
  <c r="AB112" i="1"/>
  <c r="AB113" i="1"/>
  <c r="AB114" i="1"/>
  <c r="AB115" i="1"/>
  <c r="AB116" i="1"/>
  <c r="AB117" i="1"/>
  <c r="AB118" i="1"/>
  <c r="B34" i="12"/>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100" i="1"/>
  <c r="AD122" i="1" s="1"/>
  <c r="AD9" i="1" s="1"/>
  <c r="B33" i="12" s="1"/>
  <c r="B60" i="12" s="1"/>
  <c r="AD108" i="1"/>
  <c r="AD109" i="1"/>
  <c r="AD110" i="1"/>
  <c r="AD111" i="1"/>
  <c r="AD112" i="1"/>
  <c r="AD113" i="1"/>
  <c r="AD114" i="1"/>
  <c r="AD115" i="1"/>
  <c r="AD116" i="1"/>
  <c r="AD117" i="1"/>
  <c r="AD118" i="1"/>
  <c r="AD120" i="1"/>
  <c r="AC13" i="1"/>
  <c r="AC100" i="1" s="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108" i="1"/>
  <c r="AC120" i="1" s="1"/>
  <c r="AC109" i="1"/>
  <c r="AC110" i="1"/>
  <c r="AC111" i="1"/>
  <c r="AC112" i="1"/>
  <c r="AC113" i="1"/>
  <c r="AC114" i="1"/>
  <c r="AC115" i="1"/>
  <c r="AC116" i="1"/>
  <c r="AC117" i="1"/>
  <c r="AC118" i="1"/>
  <c r="D15" i="12"/>
  <c r="C15" i="12"/>
  <c r="E15" i="12" s="1"/>
  <c r="D16" i="12"/>
  <c r="C16" i="12"/>
  <c r="E16" i="12"/>
  <c r="D17" i="12"/>
  <c r="C17" i="12"/>
  <c r="E17" i="12" s="1"/>
  <c r="D19" i="12"/>
  <c r="C19" i="12"/>
  <c r="D20" i="12"/>
  <c r="C20" i="12"/>
  <c r="D21" i="12"/>
  <c r="C21" i="12"/>
  <c r="D37" i="12"/>
  <c r="D38" i="12"/>
  <c r="D39" i="12"/>
  <c r="D41" i="12"/>
  <c r="C41" i="12"/>
  <c r="D42" i="12"/>
  <c r="D43" i="12"/>
  <c r="C43" i="12"/>
  <c r="E43" i="12"/>
  <c r="D50" i="12"/>
  <c r="C50" i="12"/>
  <c r="B50" i="12"/>
  <c r="D49" i="12"/>
  <c r="C49" i="12"/>
  <c r="D23" i="12"/>
  <c r="C23" i="12"/>
  <c r="D24" i="12"/>
  <c r="C24" i="12"/>
  <c r="D25" i="12"/>
  <c r="C25" i="12"/>
  <c r="B49" i="12"/>
  <c r="D51" i="11"/>
  <c r="C51" i="11"/>
  <c r="F51" i="11"/>
  <c r="B51" i="11"/>
  <c r="X13" i="1"/>
  <c r="X100" i="1" s="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108" i="1"/>
  <c r="X120" i="1" s="1"/>
  <c r="X109" i="1"/>
  <c r="X110" i="1"/>
  <c r="X111" i="1"/>
  <c r="X112" i="1"/>
  <c r="X113" i="1"/>
  <c r="X114" i="1"/>
  <c r="X115" i="1"/>
  <c r="X116" i="1"/>
  <c r="X117" i="1"/>
  <c r="X118" i="1"/>
  <c r="B34" i="1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100" i="1"/>
  <c r="Z122" i="1" s="1"/>
  <c r="Z9" i="1" s="1"/>
  <c r="B33" i="11" s="1"/>
  <c r="B60" i="11" s="1"/>
  <c r="Z108" i="1"/>
  <c r="Z109" i="1"/>
  <c r="Z110" i="1"/>
  <c r="Z111" i="1"/>
  <c r="Z112" i="1"/>
  <c r="Z113" i="1"/>
  <c r="Z114" i="1"/>
  <c r="Z115" i="1"/>
  <c r="Z116" i="1"/>
  <c r="Z117" i="1"/>
  <c r="Z118" i="1"/>
  <c r="Z120" i="1"/>
  <c r="Y13" i="1"/>
  <c r="Y100" i="1" s="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108" i="1"/>
  <c r="Y120" i="1" s="1"/>
  <c r="Y109" i="1"/>
  <c r="Y110" i="1"/>
  <c r="Y111" i="1"/>
  <c r="Y112" i="1"/>
  <c r="Y113" i="1"/>
  <c r="Y114" i="1"/>
  <c r="Y115" i="1"/>
  <c r="Y116" i="1"/>
  <c r="Y117" i="1"/>
  <c r="Y118" i="1"/>
  <c r="D15" i="11"/>
  <c r="C15" i="11"/>
  <c r="E15" i="11" s="1"/>
  <c r="D16" i="11"/>
  <c r="C16" i="11"/>
  <c r="E16" i="11"/>
  <c r="D17" i="11"/>
  <c r="C17" i="11"/>
  <c r="E17" i="11" s="1"/>
  <c r="D19" i="11"/>
  <c r="C19" i="11"/>
  <c r="D20" i="11"/>
  <c r="C20" i="11"/>
  <c r="D21" i="11"/>
  <c r="C21" i="11"/>
  <c r="D37" i="11"/>
  <c r="D38" i="11"/>
  <c r="D39" i="11"/>
  <c r="D41" i="11"/>
  <c r="C41" i="11"/>
  <c r="D42" i="11"/>
  <c r="D43" i="11"/>
  <c r="C43" i="11"/>
  <c r="E43" i="11"/>
  <c r="D50" i="11"/>
  <c r="C50" i="11"/>
  <c r="B50" i="11"/>
  <c r="D49" i="11"/>
  <c r="C49" i="11"/>
  <c r="D23" i="11"/>
  <c r="C23" i="11"/>
  <c r="D24" i="11"/>
  <c r="C24" i="11"/>
  <c r="D25" i="11"/>
  <c r="C25" i="11"/>
  <c r="B49" i="11"/>
  <c r="D51" i="10"/>
  <c r="C51" i="10"/>
  <c r="F51" i="10"/>
  <c r="B51" i="10"/>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108" i="1"/>
  <c r="T109" i="1"/>
  <c r="T110" i="1"/>
  <c r="T111" i="1"/>
  <c r="T112" i="1"/>
  <c r="T113" i="1"/>
  <c r="T114" i="1"/>
  <c r="T115" i="1"/>
  <c r="T116" i="1"/>
  <c r="T117" i="1"/>
  <c r="T118" i="1"/>
  <c r="B34" i="10"/>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100" i="1"/>
  <c r="V108" i="1"/>
  <c r="V109" i="1"/>
  <c r="V110" i="1"/>
  <c r="V111" i="1"/>
  <c r="V112" i="1"/>
  <c r="V113" i="1"/>
  <c r="V114" i="1"/>
  <c r="V115" i="1"/>
  <c r="V116" i="1"/>
  <c r="V117" i="1"/>
  <c r="V118" i="1"/>
  <c r="V120"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108" i="1"/>
  <c r="U109" i="1"/>
  <c r="U110" i="1"/>
  <c r="U111" i="1"/>
  <c r="U112" i="1"/>
  <c r="U113" i="1"/>
  <c r="U114" i="1"/>
  <c r="U115" i="1"/>
  <c r="U116" i="1"/>
  <c r="U117" i="1"/>
  <c r="U118" i="1"/>
  <c r="D15" i="10"/>
  <c r="C15" i="10"/>
  <c r="E15" i="10" s="1"/>
  <c r="D16" i="10"/>
  <c r="C16" i="10"/>
  <c r="E16" i="10"/>
  <c r="D17" i="10"/>
  <c r="C17" i="10"/>
  <c r="E17" i="10" s="1"/>
  <c r="D19" i="10"/>
  <c r="C19" i="10"/>
  <c r="D20" i="10"/>
  <c r="C20" i="10"/>
  <c r="D21" i="10"/>
  <c r="C21" i="10"/>
  <c r="D37" i="10"/>
  <c r="D38" i="10"/>
  <c r="D39" i="10"/>
  <c r="D41" i="10"/>
  <c r="C41" i="10"/>
  <c r="D42" i="10"/>
  <c r="D43" i="10"/>
  <c r="C43" i="10"/>
  <c r="E43" i="10"/>
  <c r="D50" i="10"/>
  <c r="C50" i="10"/>
  <c r="B50" i="10"/>
  <c r="D49" i="10"/>
  <c r="C49" i="10"/>
  <c r="D23" i="10"/>
  <c r="C23" i="10"/>
  <c r="D24" i="10"/>
  <c r="C24" i="10"/>
  <c r="D25" i="10"/>
  <c r="C25" i="10"/>
  <c r="B49" i="10"/>
  <c r="D51" i="9"/>
  <c r="C51" i="9"/>
  <c r="F51" i="9"/>
  <c r="B51" i="9"/>
  <c r="P13" i="1"/>
  <c r="P100" i="1" s="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108" i="1"/>
  <c r="P120" i="1" s="1"/>
  <c r="P109" i="1"/>
  <c r="P110" i="1"/>
  <c r="P111" i="1"/>
  <c r="P112" i="1"/>
  <c r="P113" i="1"/>
  <c r="P114" i="1"/>
  <c r="P115" i="1"/>
  <c r="P116" i="1"/>
  <c r="P117" i="1"/>
  <c r="P118" i="1"/>
  <c r="B34" i="9"/>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100" i="1"/>
  <c r="R122" i="1" s="1"/>
  <c r="R9" i="1" s="1"/>
  <c r="B33" i="9" s="1"/>
  <c r="B60" i="9" s="1"/>
  <c r="R108" i="1"/>
  <c r="R109" i="1"/>
  <c r="R110" i="1"/>
  <c r="R111" i="1"/>
  <c r="R112" i="1"/>
  <c r="R113" i="1"/>
  <c r="R114" i="1"/>
  <c r="R115" i="1"/>
  <c r="R116" i="1"/>
  <c r="R117" i="1"/>
  <c r="R118" i="1"/>
  <c r="R120" i="1"/>
  <c r="Q13" i="1"/>
  <c r="Q100" i="1" s="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108" i="1"/>
  <c r="Q120" i="1" s="1"/>
  <c r="Q109" i="1"/>
  <c r="Q110" i="1"/>
  <c r="Q111" i="1"/>
  <c r="Q112" i="1"/>
  <c r="Q113" i="1"/>
  <c r="Q114" i="1"/>
  <c r="Q115" i="1"/>
  <c r="Q116" i="1"/>
  <c r="Q117" i="1"/>
  <c r="Q118" i="1"/>
  <c r="D15" i="9"/>
  <c r="C15" i="9"/>
  <c r="E15" i="9" s="1"/>
  <c r="D16" i="9"/>
  <c r="C16" i="9"/>
  <c r="E16" i="9"/>
  <c r="D17" i="9"/>
  <c r="C17" i="9"/>
  <c r="E17" i="9" s="1"/>
  <c r="D19" i="9"/>
  <c r="C19" i="9"/>
  <c r="D20" i="9"/>
  <c r="C20" i="9"/>
  <c r="D21" i="9"/>
  <c r="C21" i="9"/>
  <c r="D37" i="9"/>
  <c r="D38" i="9"/>
  <c r="D39" i="9"/>
  <c r="D41" i="9"/>
  <c r="C41" i="9"/>
  <c r="D42" i="9"/>
  <c r="D43" i="9"/>
  <c r="C43" i="9"/>
  <c r="E43" i="9"/>
  <c r="F43" i="9" s="1"/>
  <c r="D50" i="9"/>
  <c r="C50" i="9"/>
  <c r="B50" i="9"/>
  <c r="D49" i="9"/>
  <c r="C49" i="9"/>
  <c r="D23" i="9"/>
  <c r="C23" i="9"/>
  <c r="D24" i="9"/>
  <c r="C24" i="9"/>
  <c r="D25" i="9"/>
  <c r="C25" i="9"/>
  <c r="B49" i="9"/>
  <c r="D47" i="16"/>
  <c r="C47" i="16"/>
  <c r="B47" i="16"/>
  <c r="D46" i="16"/>
  <c r="C46" i="16"/>
  <c r="B46" i="16"/>
  <c r="D45" i="16"/>
  <c r="C45" i="16"/>
  <c r="B45" i="16"/>
  <c r="D47" i="15"/>
  <c r="C47" i="15"/>
  <c r="B47" i="15"/>
  <c r="D46" i="15"/>
  <c r="C46" i="15"/>
  <c r="B46" i="15"/>
  <c r="D45" i="15"/>
  <c r="C45" i="15"/>
  <c r="B45" i="15"/>
  <c r="D47" i="14"/>
  <c r="C47" i="14"/>
  <c r="B47" i="14"/>
  <c r="D46" i="14"/>
  <c r="C46" i="14"/>
  <c r="B46" i="14"/>
  <c r="D45" i="14"/>
  <c r="C45" i="14"/>
  <c r="B45" i="14"/>
  <c r="D47" i="13"/>
  <c r="C47" i="13"/>
  <c r="B47" i="13"/>
  <c r="D46" i="13"/>
  <c r="C46" i="13"/>
  <c r="B46" i="13"/>
  <c r="D45" i="13"/>
  <c r="C45" i="13"/>
  <c r="B45" i="13"/>
  <c r="D47" i="12"/>
  <c r="C47" i="12"/>
  <c r="B47" i="12"/>
  <c r="D46" i="12"/>
  <c r="C46" i="12"/>
  <c r="B46" i="12"/>
  <c r="D45" i="12"/>
  <c r="C45" i="12"/>
  <c r="B45" i="12"/>
  <c r="D47" i="11"/>
  <c r="C47" i="11"/>
  <c r="B47" i="11"/>
  <c r="D46" i="11"/>
  <c r="C46" i="11"/>
  <c r="B46" i="11"/>
  <c r="D45" i="11"/>
  <c r="C45" i="11"/>
  <c r="B45" i="11"/>
  <c r="D47" i="10"/>
  <c r="C47" i="10"/>
  <c r="B47" i="10"/>
  <c r="D46" i="10"/>
  <c r="C46" i="10"/>
  <c r="B46" i="10"/>
  <c r="D45" i="10"/>
  <c r="C45" i="10"/>
  <c r="B45" i="10"/>
  <c r="D47" i="9"/>
  <c r="C47" i="9"/>
  <c r="B47" i="9"/>
  <c r="D46" i="9"/>
  <c r="C46" i="9"/>
  <c r="B46" i="9"/>
  <c r="D45" i="9"/>
  <c r="C45" i="9"/>
  <c r="B45" i="9"/>
  <c r="F43" i="16"/>
  <c r="B43" i="16"/>
  <c r="C42" i="16"/>
  <c r="B42" i="16"/>
  <c r="B41" i="16"/>
  <c r="F43" i="15"/>
  <c r="B43" i="15"/>
  <c r="C42" i="15"/>
  <c r="B42" i="15"/>
  <c r="B41" i="15"/>
  <c r="F43" i="14"/>
  <c r="B43" i="14"/>
  <c r="C42" i="14"/>
  <c r="B42" i="14"/>
  <c r="B41" i="14"/>
  <c r="F43" i="13"/>
  <c r="B43" i="13"/>
  <c r="C42" i="13"/>
  <c r="B42" i="13"/>
  <c r="B41" i="13"/>
  <c r="F43" i="12"/>
  <c r="B43" i="12"/>
  <c r="C42" i="12"/>
  <c r="B42" i="12"/>
  <c r="B41" i="12"/>
  <c r="F43" i="11"/>
  <c r="B43" i="11"/>
  <c r="C42" i="11"/>
  <c r="B42" i="11"/>
  <c r="B41" i="11"/>
  <c r="F43" i="10"/>
  <c r="B43" i="10"/>
  <c r="C42" i="10"/>
  <c r="B42" i="10"/>
  <c r="B41" i="10"/>
  <c r="B43" i="9"/>
  <c r="C42" i="9"/>
  <c r="B42" i="9"/>
  <c r="B41" i="9"/>
  <c r="C39" i="16"/>
  <c r="B39" i="16"/>
  <c r="C38" i="16"/>
  <c r="B38" i="16"/>
  <c r="C37" i="16"/>
  <c r="B37" i="16"/>
  <c r="C39" i="15"/>
  <c r="B39" i="15"/>
  <c r="C38" i="15"/>
  <c r="B38" i="15"/>
  <c r="C37" i="15"/>
  <c r="B37" i="15"/>
  <c r="C39" i="14"/>
  <c r="B39" i="14"/>
  <c r="C38" i="14"/>
  <c r="B38" i="14"/>
  <c r="C37" i="14"/>
  <c r="B37" i="14"/>
  <c r="C39" i="13"/>
  <c r="B39" i="13"/>
  <c r="C38" i="13"/>
  <c r="B38" i="13"/>
  <c r="C37" i="13"/>
  <c r="B37" i="13"/>
  <c r="C39" i="12"/>
  <c r="B39" i="12"/>
  <c r="C38" i="12"/>
  <c r="B38" i="12"/>
  <c r="C37" i="12"/>
  <c r="B37" i="12"/>
  <c r="C39" i="11"/>
  <c r="B39" i="11"/>
  <c r="C38" i="11"/>
  <c r="B38" i="11"/>
  <c r="C37" i="11"/>
  <c r="B37" i="11"/>
  <c r="C39" i="10"/>
  <c r="B39" i="10"/>
  <c r="C38" i="10"/>
  <c r="B38" i="10"/>
  <c r="C37" i="10"/>
  <c r="B37" i="10"/>
  <c r="C39" i="9"/>
  <c r="B39" i="9"/>
  <c r="C38" i="9"/>
  <c r="B38" i="9"/>
  <c r="C37" i="9"/>
  <c r="B37" i="9"/>
  <c r="D51" i="8"/>
  <c r="C51" i="8"/>
  <c r="B51" i="8"/>
  <c r="D50" i="8"/>
  <c r="C50" i="8"/>
  <c r="B50" i="8"/>
  <c r="D49" i="8"/>
  <c r="C49" i="8"/>
  <c r="B49" i="8"/>
  <c r="D47" i="8"/>
  <c r="C47" i="8"/>
  <c r="B47" i="8"/>
  <c r="D46" i="8"/>
  <c r="C46" i="8"/>
  <c r="B46" i="8"/>
  <c r="D45" i="8"/>
  <c r="C45" i="8"/>
  <c r="B45" i="8"/>
  <c r="D43" i="8"/>
  <c r="C43" i="8"/>
  <c r="C42" i="8"/>
  <c r="D42" i="8"/>
  <c r="D41" i="8"/>
  <c r="C41" i="8"/>
  <c r="B43" i="8"/>
  <c r="B42" i="8"/>
  <c r="B41" i="8"/>
  <c r="D38" i="8"/>
  <c r="D39" i="8"/>
  <c r="D37" i="8"/>
  <c r="C39" i="8"/>
  <c r="C38" i="8"/>
  <c r="C37" i="8"/>
  <c r="B39" i="8"/>
  <c r="B38" i="8"/>
  <c r="B37" i="8"/>
  <c r="F51" i="8"/>
  <c r="L13" i="1"/>
  <c r="L14" i="1"/>
  <c r="L15" i="1"/>
  <c r="L16" i="1"/>
  <c r="L17" i="1"/>
  <c r="L18" i="1"/>
  <c r="L19" i="1"/>
  <c r="L20" i="1"/>
  <c r="L21" i="1"/>
  <c r="L100" i="1" s="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108" i="1"/>
  <c r="L120" i="1" s="1"/>
  <c r="L109" i="1"/>
  <c r="L110" i="1"/>
  <c r="L111" i="1"/>
  <c r="L112" i="1"/>
  <c r="L113" i="1"/>
  <c r="L114" i="1"/>
  <c r="L115" i="1"/>
  <c r="L116" i="1"/>
  <c r="L117" i="1"/>
  <c r="L118" i="1"/>
  <c r="B34" i="8"/>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100" i="1"/>
  <c r="N122" i="1" s="1"/>
  <c r="N9" i="1" s="1"/>
  <c r="B33" i="8" s="1"/>
  <c r="B60" i="8" s="1"/>
  <c r="N108" i="1"/>
  <c r="N109" i="1"/>
  <c r="N110" i="1"/>
  <c r="N111" i="1"/>
  <c r="N112" i="1"/>
  <c r="N113" i="1"/>
  <c r="N114" i="1"/>
  <c r="N115" i="1"/>
  <c r="N116" i="1"/>
  <c r="N117" i="1"/>
  <c r="N118" i="1"/>
  <c r="N120" i="1"/>
  <c r="M13" i="1"/>
  <c r="M100" i="1" s="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108" i="1"/>
  <c r="M120" i="1" s="1"/>
  <c r="M109" i="1"/>
  <c r="M110" i="1"/>
  <c r="M111" i="1"/>
  <c r="M112" i="1"/>
  <c r="M113" i="1"/>
  <c r="M114" i="1"/>
  <c r="M115" i="1"/>
  <c r="M116" i="1"/>
  <c r="M117" i="1"/>
  <c r="M118" i="1"/>
  <c r="D15" i="8"/>
  <c r="C15" i="8"/>
  <c r="E15" i="8" s="1"/>
  <c r="D16" i="8"/>
  <c r="C16" i="8"/>
  <c r="E16" i="8"/>
  <c r="D17" i="8"/>
  <c r="C17" i="8"/>
  <c r="E17" i="8" s="1"/>
  <c r="D19" i="8"/>
  <c r="C19" i="8"/>
  <c r="D20" i="8"/>
  <c r="C20" i="8"/>
  <c r="D21" i="8"/>
  <c r="C21" i="8"/>
  <c r="E43" i="8"/>
  <c r="D23" i="8"/>
  <c r="C23" i="8"/>
  <c r="D24" i="8"/>
  <c r="C24" i="8"/>
  <c r="D25" i="8"/>
  <c r="C25" i="8"/>
  <c r="F43" i="8"/>
  <c r="F51" i="7"/>
  <c r="H13" i="1"/>
  <c r="H100" i="1" s="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108" i="1"/>
  <c r="H120" i="1" s="1"/>
  <c r="H109" i="1"/>
  <c r="H110" i="1"/>
  <c r="H111" i="1"/>
  <c r="H112" i="1"/>
  <c r="H113" i="1"/>
  <c r="H114" i="1"/>
  <c r="H115" i="1"/>
  <c r="H116" i="1"/>
  <c r="H117" i="1"/>
  <c r="H118" i="1"/>
  <c r="B34" i="7"/>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100" i="1"/>
  <c r="J122" i="1" s="1"/>
  <c r="J9" i="1" s="1"/>
  <c r="B33" i="7" s="1"/>
  <c r="B60" i="7" s="1"/>
  <c r="J108" i="1"/>
  <c r="J109" i="1"/>
  <c r="J110" i="1"/>
  <c r="J111" i="1"/>
  <c r="J112" i="1"/>
  <c r="J113" i="1"/>
  <c r="J114" i="1"/>
  <c r="J115" i="1"/>
  <c r="J116" i="1"/>
  <c r="J117" i="1"/>
  <c r="J118" i="1"/>
  <c r="J120" i="1"/>
  <c r="I13" i="1"/>
  <c r="I100" i="1" s="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108" i="1"/>
  <c r="I120" i="1" s="1"/>
  <c r="I109" i="1"/>
  <c r="I110" i="1"/>
  <c r="I111" i="1"/>
  <c r="I112" i="1"/>
  <c r="I113" i="1"/>
  <c r="I114" i="1"/>
  <c r="I115" i="1"/>
  <c r="I116" i="1"/>
  <c r="I117" i="1"/>
  <c r="I118" i="1"/>
  <c r="E15" i="7"/>
  <c r="E16" i="7"/>
  <c r="E17" i="7"/>
  <c r="E43" i="7"/>
  <c r="F43" i="7"/>
  <c r="C21" i="19"/>
  <c r="F7" i="7"/>
  <c r="F7" i="16" s="1"/>
  <c r="A6" i="16" s="1"/>
  <c r="A5" i="16"/>
  <c r="F2" i="16"/>
  <c r="A5" i="15"/>
  <c r="F2" i="15"/>
  <c r="A5" i="14"/>
  <c r="F2" i="14"/>
  <c r="A5" i="13"/>
  <c r="F2" i="13"/>
  <c r="A5" i="12"/>
  <c r="F2" i="12"/>
  <c r="A5" i="11"/>
  <c r="F2" i="11"/>
  <c r="A5" i="10"/>
  <c r="F2" i="10"/>
  <c r="A5" i="9"/>
  <c r="F2" i="9"/>
  <c r="F2" i="8"/>
  <c r="F7" i="8"/>
  <c r="A6" i="8" s="1"/>
  <c r="A5" i="8"/>
  <c r="G100" i="1"/>
  <c r="G120" i="1"/>
  <c r="G12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100" i="1"/>
  <c r="AY122" i="1" s="1"/>
  <c r="G9" i="1" s="1"/>
  <c r="AY108" i="1"/>
  <c r="AY109" i="1"/>
  <c r="AY110" i="1"/>
  <c r="AY111" i="1"/>
  <c r="AY112" i="1"/>
  <c r="AY113" i="1"/>
  <c r="AY114" i="1"/>
  <c r="AY115" i="1"/>
  <c r="AY116" i="1"/>
  <c r="AY117" i="1"/>
  <c r="AY118" i="1"/>
  <c r="AY120" i="1"/>
  <c r="F100" i="1"/>
  <c r="F120" i="1"/>
  <c r="F122" i="1" s="1"/>
  <c r="AX13" i="1"/>
  <c r="AX100" i="1" s="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108" i="1"/>
  <c r="AX120" i="1" s="1"/>
  <c r="AX109" i="1"/>
  <c r="AX110" i="1"/>
  <c r="AX111" i="1"/>
  <c r="AX112" i="1"/>
  <c r="AX113" i="1"/>
  <c r="AX114" i="1"/>
  <c r="AX115" i="1"/>
  <c r="AX116" i="1"/>
  <c r="AX117" i="1"/>
  <c r="AX118" i="1"/>
  <c r="E100" i="1"/>
  <c r="E120" i="1"/>
  <c r="E12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100" i="1"/>
  <c r="AW122" i="1" s="1"/>
  <c r="E9" i="1" s="1"/>
  <c r="AW108" i="1"/>
  <c r="AW109" i="1"/>
  <c r="AW110" i="1"/>
  <c r="AW111" i="1"/>
  <c r="AW112" i="1"/>
  <c r="AW113" i="1"/>
  <c r="AW114" i="1"/>
  <c r="AW115" i="1"/>
  <c r="AW116" i="1"/>
  <c r="AW117" i="1"/>
  <c r="AW118" i="1"/>
  <c r="AW120" i="1"/>
  <c r="D100" i="1"/>
  <c r="D120" i="1"/>
  <c r="D122" i="1" s="1"/>
  <c r="AV13" i="1"/>
  <c r="AV100" i="1" s="1"/>
  <c r="AV122" i="1" s="1"/>
  <c r="AV9" i="1" s="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108" i="1"/>
  <c r="AV120" i="1" s="1"/>
  <c r="AV109" i="1"/>
  <c r="AV110" i="1"/>
  <c r="AV111" i="1"/>
  <c r="AV112" i="1"/>
  <c r="AV113" i="1"/>
  <c r="AV114" i="1"/>
  <c r="AV115" i="1"/>
  <c r="AV116" i="1"/>
  <c r="AZ116" i="1" s="1"/>
  <c r="AV117" i="1"/>
  <c r="AV118" i="1"/>
  <c r="AZ118" i="1" s="1"/>
  <c r="K108" i="1"/>
  <c r="O108" i="1"/>
  <c r="S108" i="1"/>
  <c r="W108" i="1"/>
  <c r="AA108" i="1"/>
  <c r="AE108" i="1"/>
  <c r="AI108" i="1"/>
  <c r="AM108" i="1"/>
  <c r="AQ108" i="1"/>
  <c r="AU108" i="1"/>
  <c r="BC108" i="1"/>
  <c r="BB108" i="1"/>
  <c r="BA108" i="1"/>
  <c r="K118" i="1"/>
  <c r="O118" i="1"/>
  <c r="S118" i="1"/>
  <c r="W118" i="1"/>
  <c r="AA118" i="1"/>
  <c r="AE118" i="1"/>
  <c r="AI118" i="1"/>
  <c r="AM118" i="1"/>
  <c r="AQ118" i="1"/>
  <c r="AU118" i="1"/>
  <c r="BC118" i="1"/>
  <c r="BB118" i="1"/>
  <c r="BA118" i="1"/>
  <c r="K117" i="1"/>
  <c r="O117" i="1"/>
  <c r="S117" i="1"/>
  <c r="W117" i="1"/>
  <c r="AA117" i="1"/>
  <c r="AE117" i="1"/>
  <c r="AI117" i="1"/>
  <c r="AM117" i="1"/>
  <c r="AQ117" i="1"/>
  <c r="AU117" i="1"/>
  <c r="BC117" i="1"/>
  <c r="BB117" i="1"/>
  <c r="BA117" i="1"/>
  <c r="AZ117" i="1"/>
  <c r="K116" i="1"/>
  <c r="O116" i="1"/>
  <c r="S116" i="1"/>
  <c r="W116" i="1"/>
  <c r="AA116" i="1"/>
  <c r="AE116" i="1"/>
  <c r="AI116" i="1"/>
  <c r="AM116" i="1"/>
  <c r="AQ116" i="1"/>
  <c r="AU116" i="1"/>
  <c r="BC116" i="1"/>
  <c r="BB116" i="1"/>
  <c r="BA116" i="1"/>
  <c r="K115" i="1"/>
  <c r="O115" i="1"/>
  <c r="S115" i="1"/>
  <c r="W115" i="1"/>
  <c r="AA115" i="1"/>
  <c r="AE115" i="1"/>
  <c r="AI115" i="1"/>
  <c r="AM115" i="1"/>
  <c r="AQ115" i="1"/>
  <c r="AU115" i="1"/>
  <c r="BC115" i="1"/>
  <c r="BB115" i="1"/>
  <c r="BA115" i="1"/>
  <c r="AZ115" i="1"/>
  <c r="K114" i="1"/>
  <c r="O114" i="1"/>
  <c r="S114" i="1"/>
  <c r="W114" i="1"/>
  <c r="AA114" i="1"/>
  <c r="AE114" i="1"/>
  <c r="AI114" i="1"/>
  <c r="AM114" i="1"/>
  <c r="AQ114" i="1"/>
  <c r="AU114" i="1"/>
  <c r="BC114" i="1"/>
  <c r="BB114" i="1"/>
  <c r="BA114" i="1"/>
  <c r="AZ114" i="1"/>
  <c r="K113" i="1"/>
  <c r="O113" i="1"/>
  <c r="S113" i="1"/>
  <c r="W113" i="1"/>
  <c r="AA113" i="1"/>
  <c r="AE113" i="1"/>
  <c r="AI113" i="1"/>
  <c r="AM113" i="1"/>
  <c r="AQ113" i="1"/>
  <c r="AU113" i="1"/>
  <c r="BC113" i="1"/>
  <c r="BB113" i="1"/>
  <c r="BA113" i="1"/>
  <c r="AZ113" i="1"/>
  <c r="K112" i="1"/>
  <c r="O112" i="1"/>
  <c r="S112" i="1"/>
  <c r="W112" i="1"/>
  <c r="AA112" i="1"/>
  <c r="AE112" i="1"/>
  <c r="AI112" i="1"/>
  <c r="AM112" i="1"/>
  <c r="AQ112" i="1"/>
  <c r="AU112" i="1"/>
  <c r="BC112" i="1"/>
  <c r="BB112" i="1"/>
  <c r="BA112" i="1"/>
  <c r="AZ112" i="1"/>
  <c r="K111" i="1"/>
  <c r="O111" i="1"/>
  <c r="S111" i="1"/>
  <c r="W111" i="1"/>
  <c r="AA111" i="1"/>
  <c r="AE111" i="1"/>
  <c r="AI111" i="1"/>
  <c r="AM111" i="1"/>
  <c r="AQ111" i="1"/>
  <c r="AU111" i="1"/>
  <c r="BC111" i="1"/>
  <c r="BB111" i="1"/>
  <c r="BA111" i="1"/>
  <c r="AZ111" i="1"/>
  <c r="K110" i="1"/>
  <c r="O110" i="1"/>
  <c r="S110" i="1"/>
  <c r="W110" i="1"/>
  <c r="AA110" i="1"/>
  <c r="AE110" i="1"/>
  <c r="AI110" i="1"/>
  <c r="AM110" i="1"/>
  <c r="AQ110" i="1"/>
  <c r="AU110" i="1"/>
  <c r="BC110" i="1"/>
  <c r="BB110" i="1"/>
  <c r="BA110" i="1"/>
  <c r="AZ110" i="1"/>
  <c r="K109" i="1"/>
  <c r="O109" i="1"/>
  <c r="S109" i="1"/>
  <c r="W109" i="1"/>
  <c r="AA109" i="1"/>
  <c r="AE109" i="1"/>
  <c r="AI109" i="1"/>
  <c r="AM109" i="1"/>
  <c r="AQ109" i="1"/>
  <c r="AU109" i="1"/>
  <c r="BC109" i="1"/>
  <c r="BB109" i="1"/>
  <c r="BA109" i="1"/>
  <c r="AZ109" i="1"/>
  <c r="K98" i="1"/>
  <c r="O98" i="1"/>
  <c r="S98" i="1"/>
  <c r="W98" i="1"/>
  <c r="AA98" i="1"/>
  <c r="AE98" i="1"/>
  <c r="AI98" i="1"/>
  <c r="AM98" i="1"/>
  <c r="AQ98" i="1"/>
  <c r="AU98" i="1"/>
  <c r="BC98" i="1"/>
  <c r="BB98" i="1"/>
  <c r="BA98" i="1"/>
  <c r="AZ98" i="1"/>
  <c r="K97" i="1"/>
  <c r="O97" i="1"/>
  <c r="S97" i="1"/>
  <c r="W97" i="1"/>
  <c r="AA97" i="1"/>
  <c r="AE97" i="1"/>
  <c r="AI97" i="1"/>
  <c r="AM97" i="1"/>
  <c r="AQ97" i="1"/>
  <c r="AU97" i="1"/>
  <c r="BC97" i="1"/>
  <c r="BB97" i="1"/>
  <c r="BA97" i="1"/>
  <c r="AZ97" i="1"/>
  <c r="K96" i="1"/>
  <c r="O96" i="1"/>
  <c r="S96" i="1"/>
  <c r="W96" i="1"/>
  <c r="AA96" i="1"/>
  <c r="AE96" i="1"/>
  <c r="AI96" i="1"/>
  <c r="AM96" i="1"/>
  <c r="AQ96" i="1"/>
  <c r="AU96" i="1"/>
  <c r="BC96" i="1"/>
  <c r="BB96" i="1"/>
  <c r="BA96" i="1"/>
  <c r="AZ96" i="1"/>
  <c r="K95" i="1"/>
  <c r="O95" i="1"/>
  <c r="S95" i="1"/>
  <c r="W95" i="1"/>
  <c r="AA95" i="1"/>
  <c r="AE95" i="1"/>
  <c r="AI95" i="1"/>
  <c r="AM95" i="1"/>
  <c r="AQ95" i="1"/>
  <c r="AU95" i="1"/>
  <c r="BC95" i="1"/>
  <c r="BB95" i="1"/>
  <c r="BA95" i="1"/>
  <c r="AZ95" i="1"/>
  <c r="K94" i="1"/>
  <c r="O94" i="1"/>
  <c r="S94" i="1"/>
  <c r="W94" i="1"/>
  <c r="AA94" i="1"/>
  <c r="AE94" i="1"/>
  <c r="AI94" i="1"/>
  <c r="AM94" i="1"/>
  <c r="AQ94" i="1"/>
  <c r="AU94" i="1"/>
  <c r="BC94" i="1"/>
  <c r="BB94" i="1"/>
  <c r="BA94" i="1"/>
  <c r="AZ94" i="1"/>
  <c r="K93" i="1"/>
  <c r="O93" i="1"/>
  <c r="S93" i="1"/>
  <c r="W93" i="1"/>
  <c r="AA93" i="1"/>
  <c r="AE93" i="1"/>
  <c r="AI93" i="1"/>
  <c r="AM93" i="1"/>
  <c r="AQ93" i="1"/>
  <c r="AU93" i="1"/>
  <c r="BC93" i="1"/>
  <c r="BB93" i="1"/>
  <c r="BA93" i="1"/>
  <c r="AZ93" i="1"/>
  <c r="K92" i="1"/>
  <c r="O92" i="1"/>
  <c r="S92" i="1"/>
  <c r="W92" i="1"/>
  <c r="AA92" i="1"/>
  <c r="AE92" i="1"/>
  <c r="AI92" i="1"/>
  <c r="AM92" i="1"/>
  <c r="AQ92" i="1"/>
  <c r="AU92" i="1"/>
  <c r="BC92" i="1"/>
  <c r="BB92" i="1"/>
  <c r="BA92" i="1"/>
  <c r="AZ92" i="1"/>
  <c r="K91" i="1"/>
  <c r="O91" i="1"/>
  <c r="S91" i="1"/>
  <c r="W91" i="1"/>
  <c r="AA91" i="1"/>
  <c r="AE91" i="1"/>
  <c r="AI91" i="1"/>
  <c r="AM91" i="1"/>
  <c r="AQ91" i="1"/>
  <c r="AU91" i="1"/>
  <c r="BC91" i="1"/>
  <c r="BB91" i="1"/>
  <c r="BA91" i="1"/>
  <c r="AZ91" i="1"/>
  <c r="K90" i="1"/>
  <c r="O90" i="1"/>
  <c r="S90" i="1"/>
  <c r="W90" i="1"/>
  <c r="AA90" i="1"/>
  <c r="AE90" i="1"/>
  <c r="AI90" i="1"/>
  <c r="AM90" i="1"/>
  <c r="AQ90" i="1"/>
  <c r="AU90" i="1"/>
  <c r="BC90" i="1"/>
  <c r="BB90" i="1"/>
  <c r="BA90" i="1"/>
  <c r="AZ90" i="1"/>
  <c r="K89" i="1"/>
  <c r="O89" i="1"/>
  <c r="S89" i="1"/>
  <c r="W89" i="1"/>
  <c r="AA89" i="1"/>
  <c r="AE89" i="1"/>
  <c r="AI89" i="1"/>
  <c r="AM89" i="1"/>
  <c r="AQ89" i="1"/>
  <c r="AU89" i="1"/>
  <c r="BC89" i="1"/>
  <c r="BB89" i="1"/>
  <c r="BA89" i="1"/>
  <c r="AZ89" i="1"/>
  <c r="K88" i="1"/>
  <c r="O88" i="1"/>
  <c r="S88" i="1"/>
  <c r="W88" i="1"/>
  <c r="AA88" i="1"/>
  <c r="AE88" i="1"/>
  <c r="AI88" i="1"/>
  <c r="AM88" i="1"/>
  <c r="AQ88" i="1"/>
  <c r="AU88" i="1"/>
  <c r="BC88" i="1"/>
  <c r="BB88" i="1"/>
  <c r="BA88" i="1"/>
  <c r="AZ88" i="1"/>
  <c r="K87" i="1"/>
  <c r="O87" i="1"/>
  <c r="S87" i="1"/>
  <c r="W87" i="1"/>
  <c r="AA87" i="1"/>
  <c r="AE87" i="1"/>
  <c r="AI87" i="1"/>
  <c r="AM87" i="1"/>
  <c r="AQ87" i="1"/>
  <c r="AU87" i="1"/>
  <c r="BC87" i="1"/>
  <c r="BB87" i="1"/>
  <c r="BA87" i="1"/>
  <c r="AZ87" i="1"/>
  <c r="K86" i="1"/>
  <c r="O86" i="1"/>
  <c r="S86" i="1"/>
  <c r="W86" i="1"/>
  <c r="AA86" i="1"/>
  <c r="AE86" i="1"/>
  <c r="AI86" i="1"/>
  <c r="AM86" i="1"/>
  <c r="AQ86" i="1"/>
  <c r="AU86" i="1"/>
  <c r="BC86" i="1"/>
  <c r="BB86" i="1"/>
  <c r="BA86" i="1"/>
  <c r="AZ86" i="1"/>
  <c r="K85" i="1"/>
  <c r="O85" i="1"/>
  <c r="S85" i="1"/>
  <c r="W85" i="1"/>
  <c r="AA85" i="1"/>
  <c r="AE85" i="1"/>
  <c r="AI85" i="1"/>
  <c r="AM85" i="1"/>
  <c r="AQ85" i="1"/>
  <c r="AU85" i="1"/>
  <c r="BC85" i="1"/>
  <c r="BB85" i="1"/>
  <c r="BA85" i="1"/>
  <c r="AZ85" i="1"/>
  <c r="K84" i="1"/>
  <c r="O84" i="1"/>
  <c r="S84" i="1"/>
  <c r="W84" i="1"/>
  <c r="AA84" i="1"/>
  <c r="AE84" i="1"/>
  <c r="AI84" i="1"/>
  <c r="AM84" i="1"/>
  <c r="AQ84" i="1"/>
  <c r="AU84" i="1"/>
  <c r="BC84" i="1"/>
  <c r="BB84" i="1"/>
  <c r="BA84" i="1"/>
  <c r="AZ84" i="1"/>
  <c r="K83" i="1"/>
  <c r="O83" i="1"/>
  <c r="S83" i="1"/>
  <c r="W83" i="1"/>
  <c r="AA83" i="1"/>
  <c r="AE83" i="1"/>
  <c r="AI83" i="1"/>
  <c r="AM83" i="1"/>
  <c r="AQ83" i="1"/>
  <c r="AU83" i="1"/>
  <c r="BC83" i="1"/>
  <c r="BB83" i="1"/>
  <c r="BA83" i="1"/>
  <c r="AZ83" i="1"/>
  <c r="K82" i="1"/>
  <c r="O82" i="1"/>
  <c r="S82" i="1"/>
  <c r="W82" i="1"/>
  <c r="AA82" i="1"/>
  <c r="AE82" i="1"/>
  <c r="AI82" i="1"/>
  <c r="AM82" i="1"/>
  <c r="AQ82" i="1"/>
  <c r="AU82" i="1"/>
  <c r="BC82" i="1"/>
  <c r="BB82" i="1"/>
  <c r="BA82" i="1"/>
  <c r="AZ82" i="1"/>
  <c r="K81" i="1"/>
  <c r="O81" i="1"/>
  <c r="S81" i="1"/>
  <c r="W81" i="1"/>
  <c r="AA81" i="1"/>
  <c r="AE81" i="1"/>
  <c r="AI81" i="1"/>
  <c r="AM81" i="1"/>
  <c r="AQ81" i="1"/>
  <c r="AU81" i="1"/>
  <c r="BC81" i="1"/>
  <c r="BB81" i="1"/>
  <c r="BA81" i="1"/>
  <c r="AZ81" i="1"/>
  <c r="K80" i="1"/>
  <c r="O80" i="1"/>
  <c r="S80" i="1"/>
  <c r="W80" i="1"/>
  <c r="AA80" i="1"/>
  <c r="AE80" i="1"/>
  <c r="AI80" i="1"/>
  <c r="AM80" i="1"/>
  <c r="AQ80" i="1"/>
  <c r="AU80" i="1"/>
  <c r="BC80" i="1"/>
  <c r="BB80" i="1"/>
  <c r="BA80" i="1"/>
  <c r="AZ80" i="1"/>
  <c r="K79" i="1"/>
  <c r="O79" i="1"/>
  <c r="S79" i="1"/>
  <c r="W79" i="1"/>
  <c r="AA79" i="1"/>
  <c r="AE79" i="1"/>
  <c r="AI79" i="1"/>
  <c r="AM79" i="1"/>
  <c r="AQ79" i="1"/>
  <c r="AU79" i="1"/>
  <c r="BC79" i="1"/>
  <c r="BB79" i="1"/>
  <c r="BA79" i="1"/>
  <c r="AZ79" i="1"/>
  <c r="K78" i="1"/>
  <c r="O78" i="1"/>
  <c r="S78" i="1"/>
  <c r="W78" i="1"/>
  <c r="AA78" i="1"/>
  <c r="AE78" i="1"/>
  <c r="AI78" i="1"/>
  <c r="AM78" i="1"/>
  <c r="AQ78" i="1"/>
  <c r="AU78" i="1"/>
  <c r="BC78" i="1"/>
  <c r="BB78" i="1"/>
  <c r="BA78" i="1"/>
  <c r="AZ78" i="1"/>
  <c r="K77" i="1"/>
  <c r="O77" i="1"/>
  <c r="S77" i="1"/>
  <c r="W77" i="1"/>
  <c r="AA77" i="1"/>
  <c r="AE77" i="1"/>
  <c r="AI77" i="1"/>
  <c r="AM77" i="1"/>
  <c r="AQ77" i="1"/>
  <c r="AU77" i="1"/>
  <c r="BC77" i="1"/>
  <c r="BB77" i="1"/>
  <c r="BA77" i="1"/>
  <c r="AZ77" i="1"/>
  <c r="K76" i="1"/>
  <c r="O76" i="1"/>
  <c r="S76" i="1"/>
  <c r="W76" i="1"/>
  <c r="AA76" i="1"/>
  <c r="AE76" i="1"/>
  <c r="AI76" i="1"/>
  <c r="AM76" i="1"/>
  <c r="AQ76" i="1"/>
  <c r="AU76" i="1"/>
  <c r="BC76" i="1"/>
  <c r="BB76" i="1"/>
  <c r="BA76" i="1"/>
  <c r="AZ76" i="1"/>
  <c r="K75" i="1"/>
  <c r="O75" i="1"/>
  <c r="S75" i="1"/>
  <c r="W75" i="1"/>
  <c r="AA75" i="1"/>
  <c r="AE75" i="1"/>
  <c r="AI75" i="1"/>
  <c r="AM75" i="1"/>
  <c r="AQ75" i="1"/>
  <c r="AU75" i="1"/>
  <c r="BC75" i="1"/>
  <c r="BB75" i="1"/>
  <c r="BA75" i="1"/>
  <c r="AZ75" i="1"/>
  <c r="K74" i="1"/>
  <c r="O74" i="1"/>
  <c r="S74" i="1"/>
  <c r="W74" i="1"/>
  <c r="AA74" i="1"/>
  <c r="AE74" i="1"/>
  <c r="AI74" i="1"/>
  <c r="AM74" i="1"/>
  <c r="AQ74" i="1"/>
  <c r="AU74" i="1"/>
  <c r="BC74" i="1"/>
  <c r="BB74" i="1"/>
  <c r="BA74" i="1"/>
  <c r="AZ74" i="1"/>
  <c r="K73" i="1"/>
  <c r="O73" i="1"/>
  <c r="S73" i="1"/>
  <c r="W73" i="1"/>
  <c r="AA73" i="1"/>
  <c r="AE73" i="1"/>
  <c r="AI73" i="1"/>
  <c r="AM73" i="1"/>
  <c r="AQ73" i="1"/>
  <c r="AU73" i="1"/>
  <c r="BC73" i="1"/>
  <c r="BB73" i="1"/>
  <c r="BA73" i="1"/>
  <c r="AZ73" i="1"/>
  <c r="K72" i="1"/>
  <c r="O72" i="1"/>
  <c r="S72" i="1"/>
  <c r="W72" i="1"/>
  <c r="AA72" i="1"/>
  <c r="AE72" i="1"/>
  <c r="AI72" i="1"/>
  <c r="AM72" i="1"/>
  <c r="AQ72" i="1"/>
  <c r="AU72" i="1"/>
  <c r="BC72" i="1"/>
  <c r="BB72" i="1"/>
  <c r="BA72" i="1"/>
  <c r="AZ72" i="1"/>
  <c r="K71" i="1"/>
  <c r="O71" i="1"/>
  <c r="S71" i="1"/>
  <c r="W71" i="1"/>
  <c r="AA71" i="1"/>
  <c r="AE71" i="1"/>
  <c r="AI71" i="1"/>
  <c r="AM71" i="1"/>
  <c r="AQ71" i="1"/>
  <c r="AU71" i="1"/>
  <c r="BC71" i="1"/>
  <c r="BB71" i="1"/>
  <c r="BA71" i="1"/>
  <c r="AZ71" i="1"/>
  <c r="K70" i="1"/>
  <c r="O70" i="1"/>
  <c r="S70" i="1"/>
  <c r="W70" i="1"/>
  <c r="AA70" i="1"/>
  <c r="AE70" i="1"/>
  <c r="AI70" i="1"/>
  <c r="AM70" i="1"/>
  <c r="AQ70" i="1"/>
  <c r="AU70" i="1"/>
  <c r="BC70" i="1"/>
  <c r="BB70" i="1"/>
  <c r="BA70" i="1"/>
  <c r="AZ70" i="1"/>
  <c r="K69" i="1"/>
  <c r="O69" i="1"/>
  <c r="S69" i="1"/>
  <c r="W69" i="1"/>
  <c r="AA69" i="1"/>
  <c r="AE69" i="1"/>
  <c r="AI69" i="1"/>
  <c r="AM69" i="1"/>
  <c r="AQ69" i="1"/>
  <c r="AU69" i="1"/>
  <c r="BC69" i="1"/>
  <c r="BB69" i="1"/>
  <c r="BA69" i="1"/>
  <c r="AZ69" i="1"/>
  <c r="K68" i="1"/>
  <c r="O68" i="1"/>
  <c r="S68" i="1"/>
  <c r="W68" i="1"/>
  <c r="AA68" i="1"/>
  <c r="AE68" i="1"/>
  <c r="AI68" i="1"/>
  <c r="AM68" i="1"/>
  <c r="AQ68" i="1"/>
  <c r="AU68" i="1"/>
  <c r="BC68" i="1"/>
  <c r="BB68" i="1"/>
  <c r="BA68" i="1"/>
  <c r="AZ68" i="1"/>
  <c r="K67" i="1"/>
  <c r="O67" i="1"/>
  <c r="S67" i="1"/>
  <c r="W67" i="1"/>
  <c r="AA67" i="1"/>
  <c r="AE67" i="1"/>
  <c r="AI67" i="1"/>
  <c r="AM67" i="1"/>
  <c r="AQ67" i="1"/>
  <c r="AU67" i="1"/>
  <c r="BC67" i="1"/>
  <c r="BB67" i="1"/>
  <c r="BA67" i="1"/>
  <c r="AZ67" i="1"/>
  <c r="K66" i="1"/>
  <c r="O66" i="1"/>
  <c r="S66" i="1"/>
  <c r="W66" i="1"/>
  <c r="AA66" i="1"/>
  <c r="AE66" i="1"/>
  <c r="AI66" i="1"/>
  <c r="AM66" i="1"/>
  <c r="AQ66" i="1"/>
  <c r="AU66" i="1"/>
  <c r="BC66" i="1"/>
  <c r="BB66" i="1"/>
  <c r="BA66" i="1"/>
  <c r="AZ66" i="1"/>
  <c r="K65" i="1"/>
  <c r="O65" i="1"/>
  <c r="S65" i="1"/>
  <c r="W65" i="1"/>
  <c r="AA65" i="1"/>
  <c r="AE65" i="1"/>
  <c r="AI65" i="1"/>
  <c r="AM65" i="1"/>
  <c r="AQ65" i="1"/>
  <c r="AU65" i="1"/>
  <c r="BC65" i="1"/>
  <c r="BB65" i="1"/>
  <c r="BA65" i="1"/>
  <c r="AZ65" i="1"/>
  <c r="K64" i="1"/>
  <c r="O64" i="1"/>
  <c r="S64" i="1"/>
  <c r="W64" i="1"/>
  <c r="AA64" i="1"/>
  <c r="AE64" i="1"/>
  <c r="AI64" i="1"/>
  <c r="AM64" i="1"/>
  <c r="AQ64" i="1"/>
  <c r="AU64" i="1"/>
  <c r="BC64" i="1"/>
  <c r="BB64" i="1"/>
  <c r="BA64" i="1"/>
  <c r="AZ64" i="1"/>
  <c r="K63" i="1"/>
  <c r="O63" i="1"/>
  <c r="S63" i="1"/>
  <c r="W63" i="1"/>
  <c r="AA63" i="1"/>
  <c r="AE63" i="1"/>
  <c r="AI63" i="1"/>
  <c r="AM63" i="1"/>
  <c r="AQ63" i="1"/>
  <c r="AU63" i="1"/>
  <c r="BC63" i="1"/>
  <c r="BB63" i="1"/>
  <c r="BA63" i="1"/>
  <c r="AZ63" i="1"/>
  <c r="K62" i="1"/>
  <c r="O62" i="1"/>
  <c r="S62" i="1"/>
  <c r="W62" i="1"/>
  <c r="AA62" i="1"/>
  <c r="AE62" i="1"/>
  <c r="AI62" i="1"/>
  <c r="AM62" i="1"/>
  <c r="AQ62" i="1"/>
  <c r="AU62" i="1"/>
  <c r="BC62" i="1" s="1"/>
  <c r="BB62" i="1"/>
  <c r="BA62" i="1"/>
  <c r="AZ62" i="1"/>
  <c r="K61" i="1"/>
  <c r="O61" i="1"/>
  <c r="BC61" i="1" s="1"/>
  <c r="S61" i="1"/>
  <c r="W61" i="1"/>
  <c r="AA61" i="1"/>
  <c r="AE61" i="1"/>
  <c r="AI61" i="1"/>
  <c r="AM61" i="1"/>
  <c r="AQ61" i="1"/>
  <c r="AU61" i="1"/>
  <c r="BB61" i="1"/>
  <c r="BA61" i="1"/>
  <c r="AZ61" i="1"/>
  <c r="K60" i="1"/>
  <c r="O60" i="1"/>
  <c r="BC60" i="1" s="1"/>
  <c r="S60" i="1"/>
  <c r="W60" i="1"/>
  <c r="AA60" i="1"/>
  <c r="AE60" i="1"/>
  <c r="AI60" i="1"/>
  <c r="AM60" i="1"/>
  <c r="AQ60" i="1"/>
  <c r="AU60" i="1"/>
  <c r="BB60" i="1"/>
  <c r="BA60" i="1"/>
  <c r="AZ60" i="1"/>
  <c r="K59" i="1"/>
  <c r="O59" i="1"/>
  <c r="BC59" i="1" s="1"/>
  <c r="S59" i="1"/>
  <c r="W59" i="1"/>
  <c r="AA59" i="1"/>
  <c r="AE59" i="1"/>
  <c r="AI59" i="1"/>
  <c r="AM59" i="1"/>
  <c r="AQ59" i="1"/>
  <c r="AU59" i="1"/>
  <c r="BB59" i="1"/>
  <c r="BA59" i="1"/>
  <c r="AZ59" i="1"/>
  <c r="K58" i="1"/>
  <c r="O58" i="1"/>
  <c r="BC58" i="1" s="1"/>
  <c r="S58" i="1"/>
  <c r="W58" i="1"/>
  <c r="AA58" i="1"/>
  <c r="AE58" i="1"/>
  <c r="AI58" i="1"/>
  <c r="AM58" i="1"/>
  <c r="AQ58" i="1"/>
  <c r="AU58" i="1"/>
  <c r="BB58" i="1"/>
  <c r="BA58" i="1"/>
  <c r="AZ58" i="1"/>
  <c r="K57" i="1"/>
  <c r="O57" i="1"/>
  <c r="BC57" i="1" s="1"/>
  <c r="S57" i="1"/>
  <c r="W57" i="1"/>
  <c r="AA57" i="1"/>
  <c r="AE57" i="1"/>
  <c r="AI57" i="1"/>
  <c r="AM57" i="1"/>
  <c r="AQ57" i="1"/>
  <c r="AU57" i="1"/>
  <c r="BB57" i="1"/>
  <c r="BA57" i="1"/>
  <c r="AZ57" i="1"/>
  <c r="K56" i="1"/>
  <c r="O56" i="1"/>
  <c r="BC56" i="1" s="1"/>
  <c r="S56" i="1"/>
  <c r="W56" i="1"/>
  <c r="AA56" i="1"/>
  <c r="AE56" i="1"/>
  <c r="AI56" i="1"/>
  <c r="AM56" i="1"/>
  <c r="AQ56" i="1"/>
  <c r="AU56" i="1"/>
  <c r="BB56" i="1"/>
  <c r="BA56" i="1"/>
  <c r="AZ56" i="1"/>
  <c r="K55" i="1"/>
  <c r="O55" i="1"/>
  <c r="BC55" i="1" s="1"/>
  <c r="S55" i="1"/>
  <c r="W55" i="1"/>
  <c r="AA55" i="1"/>
  <c r="AE55" i="1"/>
  <c r="AI55" i="1"/>
  <c r="AM55" i="1"/>
  <c r="AQ55" i="1"/>
  <c r="AU55" i="1"/>
  <c r="BB55" i="1"/>
  <c r="BA55" i="1"/>
  <c r="AZ55" i="1"/>
  <c r="K54" i="1"/>
  <c r="O54" i="1"/>
  <c r="BC54" i="1" s="1"/>
  <c r="S54" i="1"/>
  <c r="W54" i="1"/>
  <c r="AA54" i="1"/>
  <c r="AE54" i="1"/>
  <c r="AI54" i="1"/>
  <c r="AM54" i="1"/>
  <c r="AQ54" i="1"/>
  <c r="AU54" i="1"/>
  <c r="BB54" i="1"/>
  <c r="BA54" i="1"/>
  <c r="AZ54" i="1"/>
  <c r="K53" i="1"/>
  <c r="O53" i="1"/>
  <c r="BC53" i="1" s="1"/>
  <c r="S53" i="1"/>
  <c r="W53" i="1"/>
  <c r="AA53" i="1"/>
  <c r="AE53" i="1"/>
  <c r="AI53" i="1"/>
  <c r="AM53" i="1"/>
  <c r="AQ53" i="1"/>
  <c r="AU53" i="1"/>
  <c r="BB53" i="1"/>
  <c r="BA53" i="1"/>
  <c r="AZ53" i="1"/>
  <c r="K52" i="1"/>
  <c r="O52" i="1"/>
  <c r="BC52" i="1" s="1"/>
  <c r="S52" i="1"/>
  <c r="W52" i="1"/>
  <c r="AA52" i="1"/>
  <c r="AE52" i="1"/>
  <c r="AI52" i="1"/>
  <c r="AM52" i="1"/>
  <c r="AQ52" i="1"/>
  <c r="AU52" i="1"/>
  <c r="BB52" i="1"/>
  <c r="BA52" i="1"/>
  <c r="AZ52" i="1"/>
  <c r="K51" i="1"/>
  <c r="O51" i="1"/>
  <c r="S51" i="1"/>
  <c r="W51" i="1"/>
  <c r="AA51" i="1"/>
  <c r="AE51" i="1"/>
  <c r="AI51" i="1"/>
  <c r="AM51" i="1"/>
  <c r="AQ51" i="1"/>
  <c r="AU51" i="1"/>
  <c r="BC51" i="1"/>
  <c r="BB51" i="1"/>
  <c r="BA51" i="1"/>
  <c r="AZ51" i="1"/>
  <c r="K49" i="1"/>
  <c r="O49" i="1"/>
  <c r="S49" i="1"/>
  <c r="W49" i="1"/>
  <c r="AA49" i="1"/>
  <c r="AE49" i="1"/>
  <c r="AI49" i="1"/>
  <c r="AM49" i="1"/>
  <c r="AQ49" i="1"/>
  <c r="AU49" i="1"/>
  <c r="BC49" i="1"/>
  <c r="BB49" i="1"/>
  <c r="BA49" i="1"/>
  <c r="AZ49" i="1"/>
  <c r="K48" i="1"/>
  <c r="O48" i="1"/>
  <c r="S48" i="1"/>
  <c r="W48" i="1"/>
  <c r="AA48" i="1"/>
  <c r="AE48" i="1"/>
  <c r="AI48" i="1"/>
  <c r="AM48" i="1"/>
  <c r="AQ48" i="1"/>
  <c r="AU48" i="1"/>
  <c r="BC48" i="1"/>
  <c r="BB48" i="1"/>
  <c r="BA48" i="1"/>
  <c r="AZ48" i="1"/>
  <c r="K47" i="1"/>
  <c r="O47" i="1"/>
  <c r="S47" i="1"/>
  <c r="W47" i="1"/>
  <c r="AA47" i="1"/>
  <c r="AE47" i="1"/>
  <c r="AI47" i="1"/>
  <c r="AM47" i="1"/>
  <c r="AQ47" i="1"/>
  <c r="AU47" i="1"/>
  <c r="BC47" i="1"/>
  <c r="BB47" i="1"/>
  <c r="BA47" i="1"/>
  <c r="AZ47" i="1"/>
  <c r="K46" i="1"/>
  <c r="O46" i="1"/>
  <c r="S46" i="1"/>
  <c r="W46" i="1"/>
  <c r="AA46" i="1"/>
  <c r="AE46" i="1"/>
  <c r="AI46" i="1"/>
  <c r="AM46" i="1"/>
  <c r="AQ46" i="1"/>
  <c r="AU46" i="1"/>
  <c r="BC46" i="1"/>
  <c r="BB46" i="1"/>
  <c r="BA46" i="1"/>
  <c r="AZ46" i="1"/>
  <c r="K45" i="1"/>
  <c r="O45" i="1"/>
  <c r="S45" i="1"/>
  <c r="W45" i="1"/>
  <c r="AA45" i="1"/>
  <c r="AE45" i="1"/>
  <c r="AI45" i="1"/>
  <c r="AM45" i="1"/>
  <c r="AQ45" i="1"/>
  <c r="AU45" i="1"/>
  <c r="BC45" i="1"/>
  <c r="BB45" i="1"/>
  <c r="BA45" i="1"/>
  <c r="AZ45" i="1"/>
  <c r="K44" i="1"/>
  <c r="O44" i="1"/>
  <c r="S44" i="1"/>
  <c r="W44" i="1"/>
  <c r="AA44" i="1"/>
  <c r="AE44" i="1"/>
  <c r="AI44" i="1"/>
  <c r="AM44" i="1"/>
  <c r="AQ44" i="1"/>
  <c r="AU44" i="1"/>
  <c r="BC44" i="1"/>
  <c r="BB44" i="1"/>
  <c r="BA44" i="1"/>
  <c r="AZ44" i="1"/>
  <c r="K43" i="1"/>
  <c r="O43" i="1"/>
  <c r="S43" i="1"/>
  <c r="W43" i="1"/>
  <c r="AA43" i="1"/>
  <c r="AE43" i="1"/>
  <c r="AI43" i="1"/>
  <c r="AM43" i="1"/>
  <c r="AQ43" i="1"/>
  <c r="AU43" i="1"/>
  <c r="BC43" i="1"/>
  <c r="BB43" i="1"/>
  <c r="BA43" i="1"/>
  <c r="AZ43" i="1"/>
  <c r="K42" i="1"/>
  <c r="O42" i="1"/>
  <c r="S42" i="1"/>
  <c r="W42" i="1"/>
  <c r="AA42" i="1"/>
  <c r="AE42" i="1"/>
  <c r="AI42" i="1"/>
  <c r="AM42" i="1"/>
  <c r="AQ42" i="1"/>
  <c r="AU42" i="1"/>
  <c r="BC42" i="1"/>
  <c r="BB42" i="1"/>
  <c r="BA42" i="1"/>
  <c r="AZ42" i="1"/>
  <c r="K41" i="1"/>
  <c r="O41" i="1"/>
  <c r="S41" i="1"/>
  <c r="W41" i="1"/>
  <c r="AA41" i="1"/>
  <c r="AE41" i="1"/>
  <c r="AI41" i="1"/>
  <c r="AM41" i="1"/>
  <c r="AQ41" i="1"/>
  <c r="AU41" i="1"/>
  <c r="BC41" i="1"/>
  <c r="BB41" i="1"/>
  <c r="BA41" i="1"/>
  <c r="AZ41" i="1"/>
  <c r="K40" i="1"/>
  <c r="O40" i="1"/>
  <c r="S40" i="1"/>
  <c r="W40" i="1"/>
  <c r="AA40" i="1"/>
  <c r="AE40" i="1"/>
  <c r="AI40" i="1"/>
  <c r="AM40" i="1"/>
  <c r="AQ40" i="1"/>
  <c r="AU40" i="1"/>
  <c r="BC40" i="1"/>
  <c r="BB40" i="1"/>
  <c r="BA40" i="1"/>
  <c r="AZ40" i="1"/>
  <c r="K39" i="1"/>
  <c r="O39" i="1"/>
  <c r="S39" i="1"/>
  <c r="W39" i="1"/>
  <c r="AA39" i="1"/>
  <c r="AE39" i="1"/>
  <c r="AI39" i="1"/>
  <c r="AM39" i="1"/>
  <c r="AQ39" i="1"/>
  <c r="AU39" i="1"/>
  <c r="BC39" i="1"/>
  <c r="BB39" i="1"/>
  <c r="BA39" i="1"/>
  <c r="AZ39" i="1"/>
  <c r="K38" i="1"/>
  <c r="O38" i="1"/>
  <c r="S38" i="1"/>
  <c r="W38" i="1"/>
  <c r="AA38" i="1"/>
  <c r="AE38" i="1"/>
  <c r="AI38" i="1"/>
  <c r="AM38" i="1"/>
  <c r="AQ38" i="1"/>
  <c r="AU38" i="1"/>
  <c r="BC38" i="1"/>
  <c r="BB38" i="1"/>
  <c r="BA38" i="1"/>
  <c r="AZ38" i="1"/>
  <c r="K37" i="1"/>
  <c r="O37" i="1"/>
  <c r="S37" i="1"/>
  <c r="W37" i="1"/>
  <c r="AA37" i="1"/>
  <c r="AE37" i="1"/>
  <c r="AI37" i="1"/>
  <c r="AM37" i="1"/>
  <c r="AQ37" i="1"/>
  <c r="AU37" i="1"/>
  <c r="BC37" i="1"/>
  <c r="BB37" i="1"/>
  <c r="BA37" i="1"/>
  <c r="AZ37" i="1"/>
  <c r="K36" i="1"/>
  <c r="O36" i="1"/>
  <c r="S36" i="1"/>
  <c r="W36" i="1"/>
  <c r="AA36" i="1"/>
  <c r="AE36" i="1"/>
  <c r="AI36" i="1"/>
  <c r="AM36" i="1"/>
  <c r="AQ36" i="1"/>
  <c r="AU36" i="1"/>
  <c r="BC36" i="1"/>
  <c r="BB36" i="1"/>
  <c r="BA36" i="1"/>
  <c r="AZ36" i="1"/>
  <c r="K35" i="1"/>
  <c r="O35" i="1"/>
  <c r="S35" i="1"/>
  <c r="W35" i="1"/>
  <c r="AA35" i="1"/>
  <c r="AE35" i="1"/>
  <c r="AI35" i="1"/>
  <c r="AM35" i="1"/>
  <c r="AQ35" i="1"/>
  <c r="AU35" i="1"/>
  <c r="BC35" i="1"/>
  <c r="BB35" i="1"/>
  <c r="BA35" i="1"/>
  <c r="AZ35" i="1"/>
  <c r="K34" i="1"/>
  <c r="O34" i="1"/>
  <c r="S34" i="1"/>
  <c r="W34" i="1"/>
  <c r="AA34" i="1"/>
  <c r="AE34" i="1"/>
  <c r="AI34" i="1"/>
  <c r="AM34" i="1"/>
  <c r="AQ34" i="1"/>
  <c r="AU34" i="1"/>
  <c r="BC34" i="1"/>
  <c r="BB34" i="1"/>
  <c r="BA34" i="1"/>
  <c r="AZ34" i="1"/>
  <c r="K33" i="1"/>
  <c r="O33" i="1"/>
  <c r="S33" i="1"/>
  <c r="W33" i="1"/>
  <c r="AA33" i="1"/>
  <c r="AE33" i="1"/>
  <c r="AI33" i="1"/>
  <c r="AM33" i="1"/>
  <c r="AQ33" i="1"/>
  <c r="AU33" i="1"/>
  <c r="BC33" i="1"/>
  <c r="BB33" i="1"/>
  <c r="BA33" i="1"/>
  <c r="AZ33" i="1"/>
  <c r="K32" i="1"/>
  <c r="O32" i="1"/>
  <c r="S32" i="1"/>
  <c r="W32" i="1"/>
  <c r="AA32" i="1"/>
  <c r="AE32" i="1"/>
  <c r="AI32" i="1"/>
  <c r="AM32" i="1"/>
  <c r="AQ32" i="1"/>
  <c r="AU32" i="1"/>
  <c r="BC32" i="1"/>
  <c r="BB32" i="1"/>
  <c r="BA32" i="1"/>
  <c r="AZ32" i="1"/>
  <c r="K31" i="1"/>
  <c r="O31" i="1"/>
  <c r="S31" i="1"/>
  <c r="W31" i="1"/>
  <c r="AA31" i="1"/>
  <c r="AE31" i="1"/>
  <c r="AI31" i="1"/>
  <c r="AM31" i="1"/>
  <c r="AQ31" i="1"/>
  <c r="AU31" i="1"/>
  <c r="BC31" i="1"/>
  <c r="BB31" i="1"/>
  <c r="BA31" i="1"/>
  <c r="AZ31" i="1"/>
  <c r="K30" i="1"/>
  <c r="O30" i="1"/>
  <c r="S30" i="1"/>
  <c r="W30" i="1"/>
  <c r="AA30" i="1"/>
  <c r="AE30" i="1"/>
  <c r="AI30" i="1"/>
  <c r="AM30" i="1"/>
  <c r="AQ30" i="1"/>
  <c r="AU30" i="1"/>
  <c r="BC30" i="1"/>
  <c r="BB30" i="1"/>
  <c r="BA30" i="1"/>
  <c r="AZ30" i="1"/>
  <c r="K29" i="1"/>
  <c r="O29" i="1"/>
  <c r="S29" i="1"/>
  <c r="W29" i="1"/>
  <c r="AA29" i="1"/>
  <c r="AE29" i="1"/>
  <c r="AI29" i="1"/>
  <c r="AM29" i="1"/>
  <c r="AQ29" i="1"/>
  <c r="AU29" i="1"/>
  <c r="BC29" i="1"/>
  <c r="BB29" i="1"/>
  <c r="BA29" i="1"/>
  <c r="AZ29" i="1"/>
  <c r="K28" i="1"/>
  <c r="O28" i="1"/>
  <c r="S28" i="1"/>
  <c r="W28" i="1"/>
  <c r="AA28" i="1"/>
  <c r="AE28" i="1"/>
  <c r="AI28" i="1"/>
  <c r="AM28" i="1"/>
  <c r="AQ28" i="1"/>
  <c r="AU28" i="1"/>
  <c r="BC28" i="1"/>
  <c r="BB28" i="1"/>
  <c r="BA28" i="1"/>
  <c r="AZ28" i="1"/>
  <c r="K27" i="1"/>
  <c r="O27" i="1"/>
  <c r="S27" i="1"/>
  <c r="W27" i="1"/>
  <c r="AA27" i="1"/>
  <c r="AE27" i="1"/>
  <c r="AI27" i="1"/>
  <c r="AM27" i="1"/>
  <c r="AQ27" i="1"/>
  <c r="AU27" i="1"/>
  <c r="BC27" i="1"/>
  <c r="BB27" i="1"/>
  <c r="BA27" i="1"/>
  <c r="AZ27" i="1"/>
  <c r="K26" i="1"/>
  <c r="O26" i="1"/>
  <c r="S26" i="1"/>
  <c r="W26" i="1"/>
  <c r="AA26" i="1"/>
  <c r="AE26" i="1"/>
  <c r="AI26" i="1"/>
  <c r="AM26" i="1"/>
  <c r="AQ26" i="1"/>
  <c r="AU26" i="1"/>
  <c r="BC26" i="1"/>
  <c r="BB26" i="1"/>
  <c r="BA26" i="1"/>
  <c r="AZ26" i="1"/>
  <c r="K25" i="1"/>
  <c r="O25" i="1"/>
  <c r="S25" i="1"/>
  <c r="W25" i="1"/>
  <c r="AA25" i="1"/>
  <c r="AE25" i="1"/>
  <c r="AI25" i="1"/>
  <c r="AM25" i="1"/>
  <c r="AQ25" i="1"/>
  <c r="AU25" i="1"/>
  <c r="BC25" i="1"/>
  <c r="BB25" i="1"/>
  <c r="BA25" i="1"/>
  <c r="AZ25" i="1"/>
  <c r="K24" i="1"/>
  <c r="O24" i="1"/>
  <c r="S24" i="1"/>
  <c r="W24" i="1"/>
  <c r="AA24" i="1"/>
  <c r="AE24" i="1"/>
  <c r="AI24" i="1"/>
  <c r="AM24" i="1"/>
  <c r="AQ24" i="1"/>
  <c r="AU24" i="1"/>
  <c r="BC24" i="1"/>
  <c r="BB24" i="1"/>
  <c r="BA24" i="1"/>
  <c r="AZ24" i="1"/>
  <c r="K23" i="1"/>
  <c r="O23" i="1"/>
  <c r="S23" i="1"/>
  <c r="W23" i="1"/>
  <c r="AA23" i="1"/>
  <c r="AE23" i="1"/>
  <c r="AI23" i="1"/>
  <c r="AM23" i="1"/>
  <c r="AQ23" i="1"/>
  <c r="AU23" i="1"/>
  <c r="BC23" i="1"/>
  <c r="BB23" i="1"/>
  <c r="BA23" i="1"/>
  <c r="AZ23" i="1"/>
  <c r="K22" i="1"/>
  <c r="O22" i="1"/>
  <c r="S22" i="1"/>
  <c r="W22" i="1"/>
  <c r="AA22" i="1"/>
  <c r="AE22" i="1"/>
  <c r="AI22" i="1"/>
  <c r="AM22" i="1"/>
  <c r="AQ22" i="1"/>
  <c r="AU22" i="1"/>
  <c r="BC22" i="1"/>
  <c r="BB22" i="1"/>
  <c r="BA22" i="1"/>
  <c r="AZ22" i="1"/>
  <c r="K21" i="1"/>
  <c r="O21" i="1"/>
  <c r="S21" i="1"/>
  <c r="W21" i="1"/>
  <c r="AA21" i="1"/>
  <c r="AE21" i="1"/>
  <c r="AI21" i="1"/>
  <c r="AM21" i="1"/>
  <c r="AQ21" i="1"/>
  <c r="AU21" i="1"/>
  <c r="BC21" i="1"/>
  <c r="BB21" i="1"/>
  <c r="BA21" i="1"/>
  <c r="AZ21" i="1"/>
  <c r="K20" i="1"/>
  <c r="O20" i="1"/>
  <c r="S20" i="1"/>
  <c r="W20" i="1"/>
  <c r="AA20" i="1"/>
  <c r="AE20" i="1"/>
  <c r="AI20" i="1"/>
  <c r="AM20" i="1"/>
  <c r="AQ20" i="1"/>
  <c r="AU20" i="1"/>
  <c r="BC20" i="1"/>
  <c r="BB20" i="1"/>
  <c r="BA20" i="1"/>
  <c r="AZ20" i="1"/>
  <c r="K19" i="1"/>
  <c r="O19" i="1"/>
  <c r="S19" i="1"/>
  <c r="W19" i="1"/>
  <c r="AA19" i="1"/>
  <c r="AE19" i="1"/>
  <c r="AI19" i="1"/>
  <c r="AM19" i="1"/>
  <c r="AQ19" i="1"/>
  <c r="AU19" i="1"/>
  <c r="BC19" i="1"/>
  <c r="BB19" i="1"/>
  <c r="BA19" i="1"/>
  <c r="AZ19" i="1"/>
  <c r="K18" i="1"/>
  <c r="O18" i="1"/>
  <c r="S18" i="1"/>
  <c r="W18" i="1"/>
  <c r="AA18" i="1"/>
  <c r="AE18" i="1"/>
  <c r="AI18" i="1"/>
  <c r="AM18" i="1"/>
  <c r="AQ18" i="1"/>
  <c r="AU18" i="1"/>
  <c r="BC18" i="1"/>
  <c r="BB18" i="1"/>
  <c r="BA18" i="1"/>
  <c r="AZ18" i="1"/>
  <c r="K17" i="1"/>
  <c r="O17" i="1"/>
  <c r="S17" i="1"/>
  <c r="W17" i="1"/>
  <c r="AA17" i="1"/>
  <c r="AE17" i="1"/>
  <c r="AI17" i="1"/>
  <c r="AM17" i="1"/>
  <c r="AQ17" i="1"/>
  <c r="AU17" i="1"/>
  <c r="BC17" i="1"/>
  <c r="BB17" i="1"/>
  <c r="BA17" i="1"/>
  <c r="AZ17" i="1"/>
  <c r="K16" i="1"/>
  <c r="O16" i="1"/>
  <c r="S16" i="1"/>
  <c r="W16" i="1"/>
  <c r="AA16" i="1"/>
  <c r="AE16" i="1"/>
  <c r="AI16" i="1"/>
  <c r="AM16" i="1"/>
  <c r="AQ16" i="1"/>
  <c r="AU16" i="1"/>
  <c r="BC16" i="1"/>
  <c r="BB16" i="1"/>
  <c r="BA16" i="1"/>
  <c r="AZ16" i="1"/>
  <c r="K15" i="1"/>
  <c r="O15" i="1"/>
  <c r="S15" i="1"/>
  <c r="W15" i="1"/>
  <c r="AA15" i="1"/>
  <c r="AE15" i="1"/>
  <c r="AI15" i="1"/>
  <c r="AM15" i="1"/>
  <c r="AQ15" i="1"/>
  <c r="AU15" i="1"/>
  <c r="BC15" i="1"/>
  <c r="BB15" i="1"/>
  <c r="BA15" i="1"/>
  <c r="AZ15" i="1"/>
  <c r="K14" i="1"/>
  <c r="O14" i="1"/>
  <c r="S14" i="1"/>
  <c r="W14" i="1"/>
  <c r="AA14" i="1"/>
  <c r="AE14" i="1"/>
  <c r="AI14" i="1"/>
  <c r="AM14" i="1"/>
  <c r="AQ14" i="1"/>
  <c r="AU14" i="1"/>
  <c r="BC14" i="1"/>
  <c r="BB14" i="1"/>
  <c r="BA14" i="1"/>
  <c r="AZ14" i="1"/>
  <c r="K13" i="1"/>
  <c r="K100" i="1" s="1"/>
  <c r="O13" i="1"/>
  <c r="S13" i="1"/>
  <c r="S100" i="1" s="1"/>
  <c r="W13" i="1"/>
  <c r="AA13" i="1"/>
  <c r="AA100" i="1" s="1"/>
  <c r="AE13" i="1"/>
  <c r="AI13" i="1"/>
  <c r="AI100" i="1" s="1"/>
  <c r="AM13" i="1"/>
  <c r="AQ13" i="1"/>
  <c r="AQ100" i="1" s="1"/>
  <c r="AU13" i="1"/>
  <c r="BC13" i="1"/>
  <c r="BB13" i="1"/>
  <c r="BA13" i="1"/>
  <c r="AZ13" i="1"/>
  <c r="D130" i="17"/>
  <c r="E130" i="17"/>
  <c r="F130" i="17"/>
  <c r="G130" i="17"/>
  <c r="H130" i="17"/>
  <c r="I130" i="17"/>
  <c r="J130" i="17"/>
  <c r="K130" i="17"/>
  <c r="L130" i="17"/>
  <c r="M130" i="17"/>
  <c r="N130" i="17"/>
  <c r="E149" i="2"/>
  <c r="F149" i="2"/>
  <c r="G149" i="2"/>
  <c r="H149" i="2"/>
  <c r="I149" i="2"/>
  <c r="J149" i="2"/>
  <c r="K149" i="2"/>
  <c r="L149" i="2"/>
  <c r="M149" i="2"/>
  <c r="N149" i="2"/>
  <c r="O149" i="2"/>
  <c r="A2" i="19"/>
  <c r="B7" i="19"/>
  <c r="C15" i="19"/>
  <c r="A7" i="1" s="1"/>
  <c r="C18" i="19"/>
  <c r="C24" i="19"/>
  <c r="H2" i="1"/>
  <c r="A2" i="1"/>
  <c r="G2" i="1"/>
  <c r="A4" i="1"/>
  <c r="K120" i="1"/>
  <c r="O100" i="1"/>
  <c r="O120" i="1"/>
  <c r="O122" i="1" s="1"/>
  <c r="O9" i="1" s="1"/>
  <c r="S120" i="1"/>
  <c r="W100" i="1"/>
  <c r="W120" i="1"/>
  <c r="W122" i="1" s="1"/>
  <c r="W9" i="1"/>
  <c r="AA120" i="1"/>
  <c r="AE100" i="1"/>
  <c r="AE120" i="1"/>
  <c r="AE122" i="1" s="1"/>
  <c r="AE9" i="1" s="1"/>
  <c r="AI120" i="1"/>
  <c r="AM100" i="1"/>
  <c r="AM120" i="1"/>
  <c r="AM122" i="1" s="1"/>
  <c r="AM9" i="1"/>
  <c r="AQ120" i="1"/>
  <c r="AU100" i="1"/>
  <c r="AU120" i="1"/>
  <c r="AU122" i="1" s="1"/>
  <c r="AU9" i="1" s="1"/>
  <c r="AW9" i="1"/>
  <c r="AY9" i="1"/>
  <c r="BC100" i="1"/>
  <c r="G102" i="1"/>
  <c r="G104" i="1"/>
  <c r="BC120" i="1"/>
  <c r="H214" i="1"/>
  <c r="I214" i="1"/>
  <c r="J214" i="1"/>
  <c r="K214" i="1"/>
  <c r="L214" i="1"/>
  <c r="M214" i="1"/>
  <c r="N214" i="1"/>
  <c r="O214" i="1"/>
  <c r="P214" i="1"/>
  <c r="Q214" i="1"/>
  <c r="R214" i="1"/>
  <c r="S214" i="1"/>
  <c r="T214" i="1"/>
  <c r="U214" i="1"/>
  <c r="V214" i="1"/>
  <c r="W214" i="1"/>
  <c r="X214" i="1"/>
  <c r="Y214" i="1"/>
  <c r="Z214" i="1"/>
  <c r="AA214" i="1"/>
  <c r="AB214" i="1"/>
  <c r="AC214" i="1"/>
  <c r="AD214" i="1"/>
  <c r="AE214" i="1"/>
  <c r="AF214" i="1"/>
  <c r="AG214" i="1"/>
  <c r="AH214" i="1"/>
  <c r="AI214" i="1"/>
  <c r="AJ214" i="1"/>
  <c r="AK214" i="1"/>
  <c r="AL214" i="1"/>
  <c r="AM214" i="1"/>
  <c r="AN214" i="1"/>
  <c r="AO214" i="1"/>
  <c r="AP214" i="1"/>
  <c r="AQ214" i="1"/>
  <c r="AR214" i="1"/>
  <c r="AS214" i="1"/>
  <c r="AT214" i="1"/>
  <c r="AU214" i="1"/>
  <c r="AV214" i="1"/>
  <c r="AW214" i="1"/>
  <c r="AX214" i="1"/>
  <c r="AY214" i="1"/>
  <c r="AZ214" i="1"/>
  <c r="BA214" i="1"/>
  <c r="BB214" i="1"/>
  <c r="BC214" i="1"/>
  <c r="A2" i="2"/>
  <c r="A3" i="2"/>
  <c r="A4" i="2"/>
  <c r="D101" i="2"/>
  <c r="D121" i="2"/>
  <c r="D123" i="2"/>
  <c r="D7" i="2" s="1"/>
  <c r="E10"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101" i="2" s="1"/>
  <c r="E42" i="2"/>
  <c r="E43" i="2"/>
  <c r="E44" i="2"/>
  <c r="E45" i="2"/>
  <c r="E46" i="2"/>
  <c r="E47" i="2"/>
  <c r="E48" i="2"/>
  <c r="E49"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10" i="2"/>
  <c r="E121" i="2" s="1"/>
  <c r="E111" i="2"/>
  <c r="E112" i="2"/>
  <c r="E113" i="2"/>
  <c r="E114" i="2"/>
  <c r="E115" i="2"/>
  <c r="E116" i="2"/>
  <c r="E117" i="2"/>
  <c r="E118" i="2"/>
  <c r="E119" i="2"/>
  <c r="E120" i="2"/>
  <c r="F10"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101" i="2" s="1"/>
  <c r="F40" i="2"/>
  <c r="F41" i="2"/>
  <c r="F42" i="2"/>
  <c r="F43" i="2"/>
  <c r="F44" i="2"/>
  <c r="F45" i="2"/>
  <c r="F46" i="2"/>
  <c r="F47" i="2"/>
  <c r="F48" i="2"/>
  <c r="F49"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10" i="2"/>
  <c r="F121" i="2" s="1"/>
  <c r="F111" i="2"/>
  <c r="F112" i="2"/>
  <c r="F113" i="2"/>
  <c r="F114" i="2"/>
  <c r="F115" i="2"/>
  <c r="F116" i="2"/>
  <c r="F117" i="2"/>
  <c r="F118" i="2"/>
  <c r="F119" i="2"/>
  <c r="F120" i="2"/>
  <c r="G10" i="2"/>
  <c r="G12" i="2"/>
  <c r="G13" i="2"/>
  <c r="G14" i="2"/>
  <c r="G15" i="2"/>
  <c r="G16" i="2"/>
  <c r="G17" i="2"/>
  <c r="G18" i="2"/>
  <c r="G19" i="2"/>
  <c r="G20" i="2"/>
  <c r="G21" i="2"/>
  <c r="G22" i="2"/>
  <c r="G23" i="2"/>
  <c r="G24" i="2"/>
  <c r="G25" i="2"/>
  <c r="G26" i="2"/>
  <c r="G27" i="2"/>
  <c r="G28" i="2"/>
  <c r="G29" i="2"/>
  <c r="G30" i="2"/>
  <c r="G31" i="2"/>
  <c r="G32" i="2"/>
  <c r="G33" i="2"/>
  <c r="G34" i="2"/>
  <c r="G35" i="2"/>
  <c r="G36" i="2"/>
  <c r="G37" i="2"/>
  <c r="G101" i="2" s="1"/>
  <c r="G38" i="2"/>
  <c r="G39" i="2"/>
  <c r="G40" i="2"/>
  <c r="G41" i="2"/>
  <c r="G42" i="2"/>
  <c r="G43" i="2"/>
  <c r="G44" i="2"/>
  <c r="G45" i="2"/>
  <c r="G46" i="2"/>
  <c r="G47" i="2"/>
  <c r="G48" i="2"/>
  <c r="G49"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10" i="2"/>
  <c r="G121" i="2" s="1"/>
  <c r="G111" i="2"/>
  <c r="G112" i="2"/>
  <c r="G113" i="2"/>
  <c r="G114" i="2"/>
  <c r="G115" i="2"/>
  <c r="G116" i="2"/>
  <c r="G117" i="2"/>
  <c r="G118" i="2"/>
  <c r="G119" i="2"/>
  <c r="G120" i="2"/>
  <c r="H10" i="2"/>
  <c r="H12" i="2"/>
  <c r="H13" i="2"/>
  <c r="H14" i="2"/>
  <c r="H15" i="2"/>
  <c r="H16" i="2"/>
  <c r="H17" i="2"/>
  <c r="H18" i="2"/>
  <c r="H19" i="2"/>
  <c r="H20" i="2"/>
  <c r="H21" i="2"/>
  <c r="H22" i="2"/>
  <c r="H23" i="2"/>
  <c r="H24" i="2"/>
  <c r="H25" i="2"/>
  <c r="H26" i="2"/>
  <c r="H27" i="2"/>
  <c r="H28" i="2"/>
  <c r="H29" i="2"/>
  <c r="H30" i="2"/>
  <c r="H31" i="2"/>
  <c r="H32" i="2"/>
  <c r="H33" i="2"/>
  <c r="H34" i="2"/>
  <c r="H35" i="2"/>
  <c r="H101" i="2" s="1"/>
  <c r="H36" i="2"/>
  <c r="H37" i="2"/>
  <c r="H38" i="2"/>
  <c r="H39" i="2"/>
  <c r="H40" i="2"/>
  <c r="H41" i="2"/>
  <c r="H42" i="2"/>
  <c r="H43" i="2"/>
  <c r="H44" i="2"/>
  <c r="H45" i="2"/>
  <c r="H46" i="2"/>
  <c r="H47" i="2"/>
  <c r="H48" i="2"/>
  <c r="H49"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10" i="2"/>
  <c r="H121" i="2" s="1"/>
  <c r="H111" i="2"/>
  <c r="H112" i="2"/>
  <c r="H113" i="2"/>
  <c r="H114" i="2"/>
  <c r="H115" i="2"/>
  <c r="H116" i="2"/>
  <c r="H117" i="2"/>
  <c r="H118" i="2"/>
  <c r="H119" i="2"/>
  <c r="H120" i="2"/>
  <c r="I10" i="2"/>
  <c r="I12" i="2"/>
  <c r="I13" i="2"/>
  <c r="I14" i="2"/>
  <c r="I15" i="2"/>
  <c r="I16" i="2"/>
  <c r="I17" i="2"/>
  <c r="I18" i="2"/>
  <c r="I19" i="2"/>
  <c r="I20" i="2"/>
  <c r="I21" i="2"/>
  <c r="I22" i="2"/>
  <c r="I23" i="2"/>
  <c r="I24" i="2"/>
  <c r="I25" i="2"/>
  <c r="I26" i="2"/>
  <c r="I27" i="2"/>
  <c r="I28" i="2"/>
  <c r="I29" i="2"/>
  <c r="I30" i="2"/>
  <c r="I31" i="2"/>
  <c r="I32" i="2"/>
  <c r="I33" i="2"/>
  <c r="I34" i="2"/>
  <c r="I35" i="2"/>
  <c r="I101" i="2" s="1"/>
  <c r="I36" i="2"/>
  <c r="I37" i="2"/>
  <c r="I38" i="2"/>
  <c r="I39" i="2"/>
  <c r="I40" i="2"/>
  <c r="I41" i="2"/>
  <c r="I42" i="2"/>
  <c r="I43" i="2"/>
  <c r="I44" i="2"/>
  <c r="I45" i="2"/>
  <c r="I46" i="2"/>
  <c r="I47" i="2"/>
  <c r="I48" i="2"/>
  <c r="I49"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10" i="2"/>
  <c r="I121" i="2" s="1"/>
  <c r="I111" i="2"/>
  <c r="I112" i="2"/>
  <c r="I113" i="2"/>
  <c r="I114" i="2"/>
  <c r="I115" i="2"/>
  <c r="I116" i="2"/>
  <c r="I117" i="2"/>
  <c r="I118" i="2"/>
  <c r="I119" i="2"/>
  <c r="I120" i="2"/>
  <c r="J10" i="2"/>
  <c r="J12" i="2"/>
  <c r="J13" i="2"/>
  <c r="J14" i="2"/>
  <c r="J15" i="2"/>
  <c r="J16" i="2"/>
  <c r="J17" i="2"/>
  <c r="J18" i="2"/>
  <c r="J19" i="2"/>
  <c r="J20" i="2"/>
  <c r="J21" i="2"/>
  <c r="J22" i="2"/>
  <c r="J23" i="2"/>
  <c r="J24" i="2"/>
  <c r="J25" i="2"/>
  <c r="J26" i="2"/>
  <c r="J27" i="2"/>
  <c r="J28" i="2"/>
  <c r="J29" i="2"/>
  <c r="J30" i="2"/>
  <c r="J31" i="2"/>
  <c r="J32" i="2"/>
  <c r="J33" i="2"/>
  <c r="J34" i="2"/>
  <c r="J35" i="2"/>
  <c r="J101" i="2" s="1"/>
  <c r="J36" i="2"/>
  <c r="J37" i="2"/>
  <c r="J38" i="2"/>
  <c r="J39" i="2"/>
  <c r="J40" i="2"/>
  <c r="J41" i="2"/>
  <c r="J42" i="2"/>
  <c r="J43" i="2"/>
  <c r="J44" i="2"/>
  <c r="J45" i="2"/>
  <c r="J46" i="2"/>
  <c r="J47" i="2"/>
  <c r="J48" i="2"/>
  <c r="J49"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10" i="2"/>
  <c r="J121" i="2" s="1"/>
  <c r="J111" i="2"/>
  <c r="J112" i="2"/>
  <c r="J113" i="2"/>
  <c r="J114" i="2"/>
  <c r="J115" i="2"/>
  <c r="J116" i="2"/>
  <c r="J117" i="2"/>
  <c r="J118" i="2"/>
  <c r="J119" i="2"/>
  <c r="J120" i="2"/>
  <c r="K10" i="2"/>
  <c r="K12" i="2"/>
  <c r="K13" i="2"/>
  <c r="K14" i="2"/>
  <c r="K15" i="2"/>
  <c r="K16" i="2"/>
  <c r="K17" i="2"/>
  <c r="K18" i="2"/>
  <c r="K19" i="2"/>
  <c r="K20" i="2"/>
  <c r="K21" i="2"/>
  <c r="K22" i="2"/>
  <c r="K23" i="2"/>
  <c r="K24" i="2"/>
  <c r="K25" i="2"/>
  <c r="K26" i="2"/>
  <c r="K27" i="2"/>
  <c r="K28" i="2"/>
  <c r="K29" i="2"/>
  <c r="K30" i="2"/>
  <c r="K31" i="2"/>
  <c r="K32" i="2"/>
  <c r="K33" i="2"/>
  <c r="K34" i="2"/>
  <c r="K35" i="2"/>
  <c r="K101" i="2" s="1"/>
  <c r="K36" i="2"/>
  <c r="K37" i="2"/>
  <c r="K38" i="2"/>
  <c r="K39" i="2"/>
  <c r="K40" i="2"/>
  <c r="K41" i="2"/>
  <c r="K42" i="2"/>
  <c r="K43" i="2"/>
  <c r="K44" i="2"/>
  <c r="K45" i="2"/>
  <c r="K46" i="2"/>
  <c r="K47" i="2"/>
  <c r="K48" i="2"/>
  <c r="K49"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10" i="2"/>
  <c r="K121" i="2" s="1"/>
  <c r="K111" i="2"/>
  <c r="K112" i="2"/>
  <c r="K113" i="2"/>
  <c r="K114" i="2"/>
  <c r="K115" i="2"/>
  <c r="K116" i="2"/>
  <c r="K117" i="2"/>
  <c r="K118" i="2"/>
  <c r="K119" i="2"/>
  <c r="K120" i="2"/>
  <c r="L10" i="2"/>
  <c r="L12" i="2"/>
  <c r="L13" i="2"/>
  <c r="L14" i="2"/>
  <c r="L15" i="2"/>
  <c r="L16" i="2"/>
  <c r="L17" i="2"/>
  <c r="L18" i="2"/>
  <c r="L19" i="2"/>
  <c r="L20" i="2"/>
  <c r="L21" i="2"/>
  <c r="L22" i="2"/>
  <c r="L23" i="2"/>
  <c r="L24" i="2"/>
  <c r="L25" i="2"/>
  <c r="L26" i="2"/>
  <c r="L27" i="2"/>
  <c r="L28" i="2"/>
  <c r="L29" i="2"/>
  <c r="L30" i="2"/>
  <c r="L31" i="2"/>
  <c r="L32" i="2"/>
  <c r="L33" i="2"/>
  <c r="L101" i="2" s="1"/>
  <c r="L34" i="2"/>
  <c r="L35" i="2"/>
  <c r="L36" i="2"/>
  <c r="L37" i="2"/>
  <c r="L38" i="2"/>
  <c r="L39" i="2"/>
  <c r="L40" i="2"/>
  <c r="L41" i="2"/>
  <c r="L42" i="2"/>
  <c r="L43" i="2"/>
  <c r="L44" i="2"/>
  <c r="L45" i="2"/>
  <c r="L46" i="2"/>
  <c r="L47" i="2"/>
  <c r="L48" i="2"/>
  <c r="L49"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10" i="2"/>
  <c r="L121" i="2" s="1"/>
  <c r="L111" i="2"/>
  <c r="L112" i="2"/>
  <c r="L113" i="2"/>
  <c r="L114" i="2"/>
  <c r="L115" i="2"/>
  <c r="L116" i="2"/>
  <c r="L117" i="2"/>
  <c r="L118" i="2"/>
  <c r="L119" i="2"/>
  <c r="L120" i="2"/>
  <c r="M10" i="2"/>
  <c r="M12" i="2"/>
  <c r="M13" i="2"/>
  <c r="M14" i="2"/>
  <c r="M15" i="2"/>
  <c r="M16" i="2"/>
  <c r="M17" i="2"/>
  <c r="M18" i="2"/>
  <c r="M19" i="2"/>
  <c r="M20" i="2"/>
  <c r="M21" i="2"/>
  <c r="M22" i="2"/>
  <c r="M23" i="2"/>
  <c r="M24" i="2"/>
  <c r="M25" i="2"/>
  <c r="M26" i="2"/>
  <c r="M27" i="2"/>
  <c r="M28" i="2"/>
  <c r="M29" i="2"/>
  <c r="M30" i="2"/>
  <c r="M31" i="2"/>
  <c r="M101" i="2" s="1"/>
  <c r="M32" i="2"/>
  <c r="M33" i="2"/>
  <c r="M34" i="2"/>
  <c r="M35" i="2"/>
  <c r="M36" i="2"/>
  <c r="M37" i="2"/>
  <c r="M38" i="2"/>
  <c r="M39" i="2"/>
  <c r="M40" i="2"/>
  <c r="M41" i="2"/>
  <c r="M42" i="2"/>
  <c r="M43" i="2"/>
  <c r="M44" i="2"/>
  <c r="M45" i="2"/>
  <c r="M46" i="2"/>
  <c r="M47" i="2"/>
  <c r="M48" i="2"/>
  <c r="M49"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10" i="2"/>
  <c r="M121" i="2" s="1"/>
  <c r="M111" i="2"/>
  <c r="M112" i="2"/>
  <c r="M113" i="2"/>
  <c r="M114" i="2"/>
  <c r="M115" i="2"/>
  <c r="M116" i="2"/>
  <c r="M117" i="2"/>
  <c r="M118" i="2"/>
  <c r="M119" i="2"/>
  <c r="M120" i="2"/>
  <c r="N10" i="2"/>
  <c r="N12" i="2"/>
  <c r="N13" i="2"/>
  <c r="N14" i="2"/>
  <c r="N15" i="2"/>
  <c r="N16" i="2"/>
  <c r="N17" i="2"/>
  <c r="N18" i="2"/>
  <c r="N19" i="2"/>
  <c r="N20" i="2"/>
  <c r="N21" i="2"/>
  <c r="N22" i="2"/>
  <c r="N23" i="2"/>
  <c r="N24" i="2"/>
  <c r="N25" i="2"/>
  <c r="N26" i="2"/>
  <c r="N27" i="2"/>
  <c r="N28" i="2"/>
  <c r="N29" i="2"/>
  <c r="N101" i="2" s="1"/>
  <c r="N30" i="2"/>
  <c r="N31" i="2"/>
  <c r="N32" i="2"/>
  <c r="N33" i="2"/>
  <c r="N34" i="2"/>
  <c r="N35" i="2"/>
  <c r="N36" i="2"/>
  <c r="N37" i="2"/>
  <c r="N38" i="2"/>
  <c r="N39" i="2"/>
  <c r="N40" i="2"/>
  <c r="N41" i="2"/>
  <c r="N42" i="2"/>
  <c r="N43" i="2"/>
  <c r="N44" i="2"/>
  <c r="N45" i="2"/>
  <c r="N46" i="2"/>
  <c r="N47" i="2"/>
  <c r="N48" i="2"/>
  <c r="N49"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10" i="2"/>
  <c r="N121" i="2" s="1"/>
  <c r="N111" i="2"/>
  <c r="N112" i="2"/>
  <c r="N113" i="2"/>
  <c r="N114" i="2"/>
  <c r="N115" i="2"/>
  <c r="N116" i="2"/>
  <c r="N117" i="2"/>
  <c r="N118" i="2"/>
  <c r="N119" i="2"/>
  <c r="N120" i="2"/>
  <c r="O10" i="2"/>
  <c r="O12" i="2"/>
  <c r="O13" i="2"/>
  <c r="O14" i="2"/>
  <c r="O15" i="2"/>
  <c r="O16" i="2"/>
  <c r="O17" i="2"/>
  <c r="O18" i="2"/>
  <c r="O19" i="2"/>
  <c r="O20" i="2"/>
  <c r="O21" i="2"/>
  <c r="O22" i="2"/>
  <c r="O23" i="2"/>
  <c r="O24" i="2"/>
  <c r="O25" i="2"/>
  <c r="O26" i="2"/>
  <c r="O27" i="2"/>
  <c r="O101" i="2" s="1"/>
  <c r="O28" i="2"/>
  <c r="O29" i="2"/>
  <c r="O30" i="2"/>
  <c r="O31" i="2"/>
  <c r="O32" i="2"/>
  <c r="O33" i="2"/>
  <c r="O34" i="2"/>
  <c r="O35" i="2"/>
  <c r="O36" i="2"/>
  <c r="O37" i="2"/>
  <c r="O38" i="2"/>
  <c r="O39" i="2"/>
  <c r="O40" i="2"/>
  <c r="O41" i="2"/>
  <c r="O42" i="2"/>
  <c r="O43" i="2"/>
  <c r="O44" i="2"/>
  <c r="O45" i="2"/>
  <c r="O46" i="2"/>
  <c r="O47" i="2"/>
  <c r="O48" i="2"/>
  <c r="O49"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10" i="2"/>
  <c r="O121" i="2" s="1"/>
  <c r="O111" i="2"/>
  <c r="O112" i="2"/>
  <c r="O113" i="2"/>
  <c r="O114" i="2"/>
  <c r="O115" i="2"/>
  <c r="O116" i="2"/>
  <c r="O117" i="2"/>
  <c r="O118" i="2"/>
  <c r="O119" i="2"/>
  <c r="O120" i="2"/>
  <c r="Q7" i="2"/>
  <c r="R7" i="2"/>
  <c r="P10"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10" i="2"/>
  <c r="P111" i="2"/>
  <c r="P112" i="2"/>
  <c r="P113" i="2"/>
  <c r="P114" i="2"/>
  <c r="P115" i="2"/>
  <c r="P116" i="2"/>
  <c r="P117" i="2"/>
  <c r="P118" i="2"/>
  <c r="P119" i="2"/>
  <c r="P121" i="2"/>
  <c r="A2" i="3"/>
  <c r="A4" i="3"/>
  <c r="A7" i="3"/>
  <c r="C101" i="3"/>
  <c r="C9" i="3"/>
  <c r="D101" i="3"/>
  <c r="D9" i="3"/>
  <c r="E101" i="3"/>
  <c r="E9" i="3"/>
  <c r="F101" i="3"/>
  <c r="F9" i="3"/>
  <c r="G101" i="3"/>
  <c r="G9" i="3"/>
  <c r="H101" i="3"/>
  <c r="H9" i="3"/>
  <c r="I101" i="3"/>
  <c r="I9" i="3"/>
  <c r="J101" i="3"/>
  <c r="J9" i="3"/>
  <c r="K101" i="3"/>
  <c r="K9" i="3"/>
  <c r="L101" i="3"/>
  <c r="L9" i="3"/>
  <c r="M101" i="3"/>
  <c r="M9" i="3"/>
  <c r="N101" i="3"/>
  <c r="N9" i="3"/>
  <c r="O101" i="3"/>
  <c r="O9" i="3"/>
  <c r="P101" i="3"/>
  <c r="P9" i="3"/>
  <c r="Q101" i="3"/>
  <c r="Q9" i="3"/>
  <c r="R101" i="3"/>
  <c r="R9" i="3"/>
  <c r="S101" i="3"/>
  <c r="S9" i="3" s="1"/>
  <c r="T101" i="3"/>
  <c r="T9" i="3" s="1"/>
  <c r="U101" i="3"/>
  <c r="U9" i="3" s="1"/>
  <c r="V101" i="3"/>
  <c r="V9" i="3" s="1"/>
  <c r="W101" i="3"/>
  <c r="W9" i="3" s="1"/>
  <c r="X101" i="3"/>
  <c r="X9" i="3" s="1"/>
  <c r="Y101" i="3"/>
  <c r="Y9" i="3" s="1"/>
  <c r="Z101" i="3"/>
  <c r="Z9" i="3" s="1"/>
  <c r="AA101" i="3"/>
  <c r="AA9" i="3" s="1"/>
  <c r="AB101" i="3"/>
  <c r="AB9" i="3" s="1"/>
  <c r="AC101" i="3"/>
  <c r="AC9" i="3" s="1"/>
  <c r="AD101" i="3"/>
  <c r="AD9" i="3" s="1"/>
  <c r="AE101" i="3"/>
  <c r="AE9" i="3" s="1"/>
  <c r="AF101" i="3"/>
  <c r="AF9" i="3" s="1"/>
  <c r="AG101" i="3"/>
  <c r="AG9" i="3" s="1"/>
  <c r="AH101" i="3"/>
  <c r="AH9" i="3" s="1"/>
  <c r="AI101" i="3"/>
  <c r="AI9" i="3" s="1"/>
  <c r="AJ101" i="3"/>
  <c r="AJ9" i="3" s="1"/>
  <c r="AK101" i="3"/>
  <c r="AK9" i="3" s="1"/>
  <c r="AL101" i="3"/>
  <c r="AL9" i="3" s="1"/>
  <c r="AM101" i="3"/>
  <c r="AM9" i="3" s="1"/>
  <c r="AN101" i="3"/>
  <c r="AN9" i="3" s="1"/>
  <c r="AO101" i="3"/>
  <c r="AO9" i="3" s="1"/>
  <c r="AP101" i="3"/>
  <c r="AP9" i="3" s="1"/>
  <c r="AQ101" i="3"/>
  <c r="AQ9" i="3" s="1"/>
  <c r="AR101" i="3"/>
  <c r="AR9" i="3" s="1"/>
  <c r="AS101" i="3"/>
  <c r="AS9" i="3" s="1"/>
  <c r="AT101" i="3"/>
  <c r="AT9" i="3" s="1"/>
  <c r="AU101" i="3"/>
  <c r="AU9" i="3" s="1"/>
  <c r="AV101" i="3"/>
  <c r="AV9" i="3" s="1"/>
  <c r="AW101" i="3"/>
  <c r="AW9" i="3" s="1"/>
  <c r="AX101" i="3"/>
  <c r="AX9" i="3" s="1"/>
  <c r="AY12" i="3"/>
  <c r="AZ12" i="3"/>
  <c r="BA12" i="3"/>
  <c r="BB12" i="3"/>
  <c r="AY13" i="3"/>
  <c r="AZ13" i="3"/>
  <c r="BA13" i="3"/>
  <c r="BB13" i="3"/>
  <c r="AY14" i="3"/>
  <c r="AZ14" i="3"/>
  <c r="BA14" i="3"/>
  <c r="BB14" i="3"/>
  <c r="AY15" i="3"/>
  <c r="AZ15" i="3"/>
  <c r="BA15" i="3"/>
  <c r="BB15" i="3"/>
  <c r="AY16" i="3"/>
  <c r="AZ16" i="3"/>
  <c r="BA16" i="3"/>
  <c r="BB16" i="3"/>
  <c r="AY17" i="3"/>
  <c r="AZ17" i="3"/>
  <c r="BA17" i="3"/>
  <c r="BB17" i="3"/>
  <c r="AY18" i="3"/>
  <c r="AZ18" i="3"/>
  <c r="BA18" i="3"/>
  <c r="BB18" i="3"/>
  <c r="AY19" i="3"/>
  <c r="AZ19" i="3"/>
  <c r="BA19" i="3"/>
  <c r="BB19" i="3"/>
  <c r="AY20" i="3"/>
  <c r="AZ20" i="3"/>
  <c r="BA20" i="3"/>
  <c r="BB20" i="3"/>
  <c r="AY21" i="3"/>
  <c r="AZ21" i="3"/>
  <c r="BA21" i="3"/>
  <c r="BB21" i="3"/>
  <c r="AY22" i="3"/>
  <c r="AZ22" i="3"/>
  <c r="BA22" i="3"/>
  <c r="BB22" i="3"/>
  <c r="AY23" i="3"/>
  <c r="AZ23" i="3"/>
  <c r="BA23" i="3"/>
  <c r="BB23" i="3"/>
  <c r="AY24" i="3"/>
  <c r="AZ24" i="3"/>
  <c r="BA24" i="3"/>
  <c r="BB24" i="3"/>
  <c r="AY25" i="3"/>
  <c r="AZ25" i="3"/>
  <c r="BA25" i="3"/>
  <c r="BB25" i="3"/>
  <c r="AY26" i="3"/>
  <c r="AZ26" i="3"/>
  <c r="BA26" i="3"/>
  <c r="BB26" i="3"/>
  <c r="AY27" i="3"/>
  <c r="AZ27" i="3"/>
  <c r="BA27" i="3"/>
  <c r="BB27" i="3"/>
  <c r="AY28" i="3"/>
  <c r="AZ28" i="3"/>
  <c r="BA28" i="3"/>
  <c r="BB28" i="3"/>
  <c r="AY29" i="3"/>
  <c r="AZ29" i="3"/>
  <c r="BA29" i="3"/>
  <c r="BB29" i="3"/>
  <c r="AY30" i="3"/>
  <c r="AZ30" i="3"/>
  <c r="BA30" i="3"/>
  <c r="BB30" i="3"/>
  <c r="AY31" i="3"/>
  <c r="AZ31" i="3"/>
  <c r="BA31" i="3"/>
  <c r="BB31" i="3"/>
  <c r="AY32" i="3"/>
  <c r="AZ32" i="3"/>
  <c r="BA32" i="3"/>
  <c r="BB32" i="3"/>
  <c r="AY33" i="3"/>
  <c r="AZ33" i="3"/>
  <c r="BA33" i="3"/>
  <c r="BB33" i="3"/>
  <c r="AY34" i="3"/>
  <c r="AZ34" i="3"/>
  <c r="BA34" i="3"/>
  <c r="BB34" i="3"/>
  <c r="AY35" i="3"/>
  <c r="AZ35" i="3"/>
  <c r="BA35" i="3"/>
  <c r="BB35" i="3"/>
  <c r="AY36" i="3"/>
  <c r="AZ36" i="3"/>
  <c r="BA36" i="3"/>
  <c r="BB36" i="3"/>
  <c r="AY37" i="3"/>
  <c r="AZ37" i="3"/>
  <c r="BA37" i="3"/>
  <c r="BB37" i="3"/>
  <c r="AY38" i="3"/>
  <c r="AZ38" i="3"/>
  <c r="BA38" i="3"/>
  <c r="BB38" i="3"/>
  <c r="AY39" i="3"/>
  <c r="AZ39" i="3"/>
  <c r="BA39" i="3"/>
  <c r="BB39" i="3"/>
  <c r="AY40" i="3"/>
  <c r="AZ40" i="3"/>
  <c r="BA40" i="3"/>
  <c r="BB40" i="3"/>
  <c r="AY41" i="3"/>
  <c r="AZ41" i="3"/>
  <c r="BA41" i="3"/>
  <c r="BB41" i="3"/>
  <c r="AY42" i="3"/>
  <c r="AZ42" i="3"/>
  <c r="BA42" i="3"/>
  <c r="BB42" i="3"/>
  <c r="AY43" i="3"/>
  <c r="AZ43" i="3"/>
  <c r="BA43" i="3"/>
  <c r="BB43" i="3"/>
  <c r="AY44" i="3"/>
  <c r="AZ44" i="3"/>
  <c r="BA44" i="3"/>
  <c r="BB44" i="3"/>
  <c r="AY45" i="3"/>
  <c r="AZ45" i="3"/>
  <c r="BA45" i="3"/>
  <c r="BB45" i="3"/>
  <c r="AY46" i="3"/>
  <c r="AZ46" i="3"/>
  <c r="BA46" i="3"/>
  <c r="BB46" i="3"/>
  <c r="AY47" i="3"/>
  <c r="AZ47" i="3"/>
  <c r="BA47" i="3"/>
  <c r="BB47" i="3"/>
  <c r="AY48" i="3"/>
  <c r="AZ48" i="3"/>
  <c r="BA48" i="3"/>
  <c r="BB48" i="3"/>
  <c r="AY49" i="3"/>
  <c r="AZ49" i="3"/>
  <c r="BA49" i="3"/>
  <c r="BB49" i="3"/>
  <c r="AY50" i="3"/>
  <c r="AZ50" i="3"/>
  <c r="BA50" i="3"/>
  <c r="BB50" i="3"/>
  <c r="AY51" i="3"/>
  <c r="AZ51" i="3"/>
  <c r="BA51" i="3"/>
  <c r="BB51" i="3"/>
  <c r="AY52" i="3"/>
  <c r="AZ52" i="3"/>
  <c r="BA52" i="3"/>
  <c r="BB52" i="3"/>
  <c r="AY53" i="3"/>
  <c r="AZ53" i="3"/>
  <c r="BA53" i="3"/>
  <c r="BB53" i="3"/>
  <c r="AY54" i="3"/>
  <c r="AZ54" i="3"/>
  <c r="BA54" i="3"/>
  <c r="BB54" i="3"/>
  <c r="AY55" i="3"/>
  <c r="AZ55" i="3"/>
  <c r="BA55" i="3"/>
  <c r="BB55" i="3"/>
  <c r="AY56" i="3"/>
  <c r="AZ56" i="3"/>
  <c r="BA56" i="3"/>
  <c r="BB56" i="3"/>
  <c r="AY57" i="3"/>
  <c r="AZ57" i="3"/>
  <c r="BA57" i="3"/>
  <c r="BB57" i="3"/>
  <c r="AY58" i="3"/>
  <c r="AZ58" i="3"/>
  <c r="BA58" i="3"/>
  <c r="BB58" i="3"/>
  <c r="AY59" i="3"/>
  <c r="AZ59" i="3"/>
  <c r="BA59" i="3"/>
  <c r="BB59" i="3"/>
  <c r="AY60" i="3"/>
  <c r="AZ60" i="3"/>
  <c r="BA60" i="3"/>
  <c r="BB60" i="3"/>
  <c r="AY61" i="3"/>
  <c r="AZ61" i="3"/>
  <c r="BA61" i="3"/>
  <c r="BB61" i="3"/>
  <c r="AY62" i="3"/>
  <c r="AZ62" i="3"/>
  <c r="BA62" i="3"/>
  <c r="BB62" i="3"/>
  <c r="AY63" i="3"/>
  <c r="AZ63" i="3"/>
  <c r="BA63" i="3"/>
  <c r="BB63" i="3"/>
  <c r="AY64" i="3"/>
  <c r="AZ64" i="3"/>
  <c r="BA64" i="3"/>
  <c r="BB64" i="3"/>
  <c r="AY65" i="3"/>
  <c r="AZ65" i="3"/>
  <c r="BA65" i="3"/>
  <c r="BB65" i="3"/>
  <c r="AY66" i="3"/>
  <c r="AZ66" i="3"/>
  <c r="BA66" i="3"/>
  <c r="BB66" i="3"/>
  <c r="AY67" i="3"/>
  <c r="AZ67" i="3"/>
  <c r="BA67" i="3"/>
  <c r="BB67" i="3"/>
  <c r="AY68" i="3"/>
  <c r="AZ68" i="3"/>
  <c r="BA68" i="3"/>
  <c r="BB68" i="3"/>
  <c r="AY69" i="3"/>
  <c r="AZ69" i="3"/>
  <c r="BA69" i="3"/>
  <c r="BB69" i="3"/>
  <c r="AY70" i="3"/>
  <c r="AZ70" i="3"/>
  <c r="BA70" i="3"/>
  <c r="BB70" i="3"/>
  <c r="AY71" i="3"/>
  <c r="AZ71" i="3"/>
  <c r="BA71" i="3"/>
  <c r="BB71" i="3"/>
  <c r="AY72" i="3"/>
  <c r="AZ72" i="3"/>
  <c r="BA72" i="3"/>
  <c r="BB72" i="3"/>
  <c r="AY73" i="3"/>
  <c r="AZ73" i="3"/>
  <c r="BA73" i="3"/>
  <c r="BB73" i="3"/>
  <c r="AY74" i="3"/>
  <c r="AZ74" i="3"/>
  <c r="BA74" i="3"/>
  <c r="BB74" i="3"/>
  <c r="AY75" i="3"/>
  <c r="AZ75" i="3"/>
  <c r="BA75" i="3"/>
  <c r="BB75" i="3"/>
  <c r="AY76" i="3"/>
  <c r="AZ76" i="3"/>
  <c r="BA76" i="3"/>
  <c r="BB76" i="3"/>
  <c r="AY77" i="3"/>
  <c r="AZ77" i="3"/>
  <c r="BA77" i="3"/>
  <c r="BB77" i="3"/>
  <c r="AY78" i="3"/>
  <c r="AZ78" i="3"/>
  <c r="BA78" i="3"/>
  <c r="BB78" i="3"/>
  <c r="AY79" i="3"/>
  <c r="AZ79" i="3"/>
  <c r="BA79" i="3"/>
  <c r="BB79" i="3"/>
  <c r="AY80" i="3"/>
  <c r="AZ80" i="3"/>
  <c r="BA80" i="3"/>
  <c r="BB80" i="3"/>
  <c r="AY81" i="3"/>
  <c r="AZ81" i="3"/>
  <c r="BA81" i="3"/>
  <c r="BB81" i="3"/>
  <c r="AY82" i="3"/>
  <c r="AZ82" i="3"/>
  <c r="BA82" i="3"/>
  <c r="BB82" i="3"/>
  <c r="AY83" i="3"/>
  <c r="AZ83" i="3"/>
  <c r="BA83" i="3"/>
  <c r="BB83" i="3"/>
  <c r="AY84" i="3"/>
  <c r="AZ84" i="3"/>
  <c r="BA84" i="3"/>
  <c r="BB84" i="3"/>
  <c r="AY85" i="3"/>
  <c r="AZ85" i="3"/>
  <c r="BA85" i="3"/>
  <c r="BB85" i="3"/>
  <c r="AY86" i="3"/>
  <c r="AZ86" i="3"/>
  <c r="BA86" i="3"/>
  <c r="BB86" i="3"/>
  <c r="AY87" i="3"/>
  <c r="AZ87" i="3"/>
  <c r="BA87" i="3"/>
  <c r="BB87" i="3"/>
  <c r="AY88" i="3"/>
  <c r="AZ88" i="3"/>
  <c r="BA88" i="3"/>
  <c r="BB88" i="3"/>
  <c r="AY89" i="3"/>
  <c r="AZ89" i="3"/>
  <c r="BA89" i="3"/>
  <c r="BB89" i="3"/>
  <c r="AY90" i="3"/>
  <c r="AZ90" i="3"/>
  <c r="BA90" i="3"/>
  <c r="BB90" i="3"/>
  <c r="AY91" i="3"/>
  <c r="AZ91" i="3"/>
  <c r="BA91" i="3"/>
  <c r="BB91" i="3"/>
  <c r="AY92" i="3"/>
  <c r="AZ92" i="3"/>
  <c r="BA92" i="3"/>
  <c r="BB92" i="3"/>
  <c r="AY93" i="3"/>
  <c r="AZ93" i="3"/>
  <c r="BA93" i="3"/>
  <c r="BB93" i="3"/>
  <c r="AY94" i="3"/>
  <c r="AZ94" i="3"/>
  <c r="BA94" i="3"/>
  <c r="BB94" i="3"/>
  <c r="AY95" i="3"/>
  <c r="AZ95" i="3"/>
  <c r="BA95" i="3"/>
  <c r="BB95" i="3"/>
  <c r="AY96" i="3"/>
  <c r="AZ96" i="3"/>
  <c r="BA96" i="3"/>
  <c r="BB96" i="3"/>
  <c r="AY97" i="3"/>
  <c r="AZ97" i="3"/>
  <c r="BA97" i="3"/>
  <c r="BB97" i="3"/>
  <c r="AY98" i="3"/>
  <c r="AZ98" i="3"/>
  <c r="BA98" i="3"/>
  <c r="BB98" i="3"/>
  <c r="AY99" i="3"/>
  <c r="AZ99" i="3"/>
  <c r="BA99" i="3"/>
  <c r="BB99" i="3"/>
  <c r="AY100" i="3"/>
  <c r="AZ100" i="3"/>
  <c r="BA100" i="3"/>
  <c r="BB100" i="3"/>
  <c r="AY101" i="3"/>
  <c r="AZ101" i="3"/>
  <c r="BA101" i="3"/>
  <c r="BB101" i="3"/>
  <c r="C103" i="3"/>
  <c r="D103" i="3"/>
  <c r="E103" i="3"/>
  <c r="F103" i="3"/>
  <c r="C105" i="3"/>
  <c r="D105" i="3"/>
  <c r="E105" i="3"/>
  <c r="F105" i="3"/>
  <c r="A2" i="4"/>
  <c r="A3" i="4"/>
  <c r="A4" i="4"/>
  <c r="C101" i="4"/>
  <c r="C114" i="4"/>
  <c r="C116" i="4" s="1"/>
  <c r="C7" i="4" s="1"/>
  <c r="D101" i="4"/>
  <c r="D114" i="4"/>
  <c r="D116" i="4" s="1"/>
  <c r="D7" i="4" s="1"/>
  <c r="E101" i="4"/>
  <c r="E114" i="4"/>
  <c r="E116" i="4" s="1"/>
  <c r="E7" i="4" s="1"/>
  <c r="F101" i="4"/>
  <c r="F114" i="4"/>
  <c r="F116" i="4" s="1"/>
  <c r="F7" i="4" s="1"/>
  <c r="G101" i="4"/>
  <c r="G114" i="4"/>
  <c r="G116" i="4" s="1"/>
  <c r="G7" i="4" s="1"/>
  <c r="H101" i="4"/>
  <c r="H114" i="4"/>
  <c r="H116" i="4" s="1"/>
  <c r="H7" i="4" s="1"/>
  <c r="I101" i="4"/>
  <c r="I114" i="4"/>
  <c r="I116" i="4" s="1"/>
  <c r="I7" i="4" s="1"/>
  <c r="J101" i="4"/>
  <c r="J114" i="4"/>
  <c r="J116" i="4" s="1"/>
  <c r="J7" i="4" s="1"/>
  <c r="K101" i="4"/>
  <c r="K114" i="4"/>
  <c r="K116" i="4" s="1"/>
  <c r="K7" i="4" s="1"/>
  <c r="L101" i="4"/>
  <c r="L114" i="4"/>
  <c r="L116" i="4"/>
  <c r="L7" i="4" s="1"/>
  <c r="M101" i="4"/>
  <c r="M114" i="4"/>
  <c r="M116" i="4"/>
  <c r="M7" i="4" s="1"/>
  <c r="N101" i="4"/>
  <c r="N114" i="4"/>
  <c r="N116" i="4"/>
  <c r="N7" i="4" s="1"/>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C103" i="4"/>
  <c r="C105" i="4"/>
  <c r="O110" i="4"/>
  <c r="O111" i="4"/>
  <c r="O114" i="4" s="1"/>
  <c r="O116" i="4" s="1"/>
  <c r="O112" i="4"/>
  <c r="O113" i="4"/>
  <c r="A2" i="7"/>
  <c r="A4" i="7"/>
  <c r="G7" i="7"/>
  <c r="B7" i="7"/>
  <c r="E7" i="7"/>
  <c r="A34" i="7"/>
  <c r="G51" i="7"/>
  <c r="G58" i="7"/>
  <c r="G59" i="7"/>
  <c r="A2" i="8"/>
  <c r="A4" i="8"/>
  <c r="G7" i="8"/>
  <c r="B7" i="8"/>
  <c r="E7" i="8"/>
  <c r="A15" i="8"/>
  <c r="B15" i="8"/>
  <c r="A16" i="8"/>
  <c r="B16" i="8"/>
  <c r="A17" i="8"/>
  <c r="B17" i="8"/>
  <c r="A19" i="8"/>
  <c r="B19" i="8"/>
  <c r="A20" i="8"/>
  <c r="B20" i="8"/>
  <c r="A21" i="8"/>
  <c r="B21" i="8"/>
  <c r="A23" i="8"/>
  <c r="B23" i="8"/>
  <c r="A24" i="8"/>
  <c r="B24" i="8"/>
  <c r="A25" i="8"/>
  <c r="B25" i="8"/>
  <c r="A27" i="8"/>
  <c r="B27" i="8"/>
  <c r="C27" i="8"/>
  <c r="D27" i="8"/>
  <c r="A28" i="8"/>
  <c r="B28" i="8"/>
  <c r="C28" i="8"/>
  <c r="D28" i="8"/>
  <c r="A29" i="8"/>
  <c r="B29" i="8"/>
  <c r="C29" i="8"/>
  <c r="D29" i="8"/>
  <c r="A34" i="8"/>
  <c r="G51" i="8"/>
  <c r="B53" i="8"/>
  <c r="C53" i="8"/>
  <c r="D53" i="8"/>
  <c r="B54" i="8"/>
  <c r="C54" i="8"/>
  <c r="D54" i="8"/>
  <c r="B55" i="8"/>
  <c r="C55" i="8"/>
  <c r="D55" i="8"/>
  <c r="B57" i="8"/>
  <c r="C57" i="8"/>
  <c r="D57" i="8"/>
  <c r="B58" i="8"/>
  <c r="C58" i="8"/>
  <c r="D58" i="8"/>
  <c r="G58" i="8"/>
  <c r="B59" i="8"/>
  <c r="C59" i="8"/>
  <c r="D59" i="8"/>
  <c r="G59" i="8"/>
  <c r="A2" i="9"/>
  <c r="A4" i="9"/>
  <c r="G7" i="9"/>
  <c r="B7" i="9"/>
  <c r="E7" i="9"/>
  <c r="A15" i="9"/>
  <c r="B15" i="9"/>
  <c r="A16" i="9"/>
  <c r="B16" i="9"/>
  <c r="A17" i="9"/>
  <c r="B17" i="9"/>
  <c r="A19" i="9"/>
  <c r="B19" i="9"/>
  <c r="A20" i="9"/>
  <c r="B20" i="9"/>
  <c r="A21" i="9"/>
  <c r="B21" i="9"/>
  <c r="A23" i="9"/>
  <c r="B23" i="9"/>
  <c r="A24" i="9"/>
  <c r="B24" i="9"/>
  <c r="A25" i="9"/>
  <c r="B25" i="9"/>
  <c r="A27" i="9"/>
  <c r="B27" i="9"/>
  <c r="C27" i="9"/>
  <c r="D27" i="9"/>
  <c r="A28" i="9"/>
  <c r="B28" i="9"/>
  <c r="C28" i="9"/>
  <c r="D28" i="9"/>
  <c r="A29" i="9"/>
  <c r="B29" i="9"/>
  <c r="C29" i="9"/>
  <c r="D29" i="9"/>
  <c r="A34" i="9"/>
  <c r="G51" i="9"/>
  <c r="B53" i="9"/>
  <c r="C53" i="9"/>
  <c r="D53" i="9"/>
  <c r="B54" i="9"/>
  <c r="C54" i="9"/>
  <c r="D54" i="9"/>
  <c r="B55" i="9"/>
  <c r="C55" i="9"/>
  <c r="D55" i="9"/>
  <c r="B57" i="9"/>
  <c r="C57" i="9"/>
  <c r="D57" i="9"/>
  <c r="B58" i="9"/>
  <c r="C58" i="9"/>
  <c r="D58" i="9"/>
  <c r="G58" i="9" s="1"/>
  <c r="B59" i="9"/>
  <c r="C59" i="9"/>
  <c r="D59" i="9"/>
  <c r="G59" i="9" s="1"/>
  <c r="A2" i="10"/>
  <c r="A4" i="10"/>
  <c r="G7" i="10"/>
  <c r="B7" i="10"/>
  <c r="E7" i="10"/>
  <c r="A15" i="10"/>
  <c r="B15" i="10"/>
  <c r="A16" i="10"/>
  <c r="B16" i="10"/>
  <c r="A17" i="10"/>
  <c r="B17" i="10"/>
  <c r="A19" i="10"/>
  <c r="B19" i="10"/>
  <c r="A20" i="10"/>
  <c r="B20" i="10"/>
  <c r="A21" i="10"/>
  <c r="B21" i="10"/>
  <c r="A23" i="10"/>
  <c r="B23" i="10"/>
  <c r="A24" i="10"/>
  <c r="B24" i="10"/>
  <c r="A25" i="10"/>
  <c r="B25" i="10"/>
  <c r="A27" i="10"/>
  <c r="B27" i="10"/>
  <c r="C27" i="10"/>
  <c r="D27" i="10"/>
  <c r="A28" i="10"/>
  <c r="B28" i="10"/>
  <c r="C28" i="10"/>
  <c r="D28" i="10"/>
  <c r="A29" i="10"/>
  <c r="B29" i="10"/>
  <c r="C29" i="10"/>
  <c r="D29" i="10"/>
  <c r="A34" i="10"/>
  <c r="G51" i="10"/>
  <c r="B53" i="10"/>
  <c r="C53" i="10"/>
  <c r="D53" i="10"/>
  <c r="B54" i="10"/>
  <c r="C54" i="10"/>
  <c r="D54" i="10"/>
  <c r="B55" i="10"/>
  <c r="C55" i="10"/>
  <c r="D55" i="10"/>
  <c r="B57" i="10"/>
  <c r="C57" i="10"/>
  <c r="D57" i="10"/>
  <c r="B58" i="10"/>
  <c r="C58" i="10"/>
  <c r="D58" i="10"/>
  <c r="G58" i="10"/>
  <c r="B59" i="10"/>
  <c r="C59" i="10"/>
  <c r="D59" i="10"/>
  <c r="G59" i="10"/>
  <c r="A2" i="11"/>
  <c r="A4" i="11"/>
  <c r="G7" i="11"/>
  <c r="B7" i="11"/>
  <c r="E7" i="11"/>
  <c r="A15" i="11"/>
  <c r="B15" i="11"/>
  <c r="A16" i="11"/>
  <c r="B16" i="11"/>
  <c r="A17" i="11"/>
  <c r="B17" i="11"/>
  <c r="A19" i="11"/>
  <c r="B19" i="11"/>
  <c r="A20" i="11"/>
  <c r="B20" i="11"/>
  <c r="A21" i="11"/>
  <c r="B21" i="11"/>
  <c r="A23" i="11"/>
  <c r="B23" i="11"/>
  <c r="A24" i="11"/>
  <c r="B24" i="11"/>
  <c r="A25" i="11"/>
  <c r="B25" i="11"/>
  <c r="A27" i="11"/>
  <c r="B27" i="11"/>
  <c r="C27" i="11"/>
  <c r="D27" i="11"/>
  <c r="A28" i="11"/>
  <c r="B28" i="11"/>
  <c r="C28" i="11"/>
  <c r="D28" i="11"/>
  <c r="A29" i="11"/>
  <c r="B29" i="11"/>
  <c r="C29" i="11"/>
  <c r="D29" i="11"/>
  <c r="A34" i="11"/>
  <c r="G51" i="11"/>
  <c r="B53" i="11"/>
  <c r="C53" i="11"/>
  <c r="D53" i="11"/>
  <c r="B54" i="11"/>
  <c r="C54" i="11"/>
  <c r="D54" i="11"/>
  <c r="B55" i="11"/>
  <c r="C55" i="11"/>
  <c r="D55" i="11"/>
  <c r="B57" i="11"/>
  <c r="C57" i="11"/>
  <c r="D57" i="11"/>
  <c r="B58" i="11"/>
  <c r="C58" i="11"/>
  <c r="D58" i="11"/>
  <c r="G58" i="11" s="1"/>
  <c r="B59" i="11"/>
  <c r="C59" i="11"/>
  <c r="D59" i="11"/>
  <c r="G59" i="11" s="1"/>
  <c r="A2" i="12"/>
  <c r="A4" i="12"/>
  <c r="G7" i="12"/>
  <c r="B7" i="12"/>
  <c r="E7" i="12"/>
  <c r="A15" i="12"/>
  <c r="B15" i="12"/>
  <c r="A16" i="12"/>
  <c r="B16" i="12"/>
  <c r="A17" i="12"/>
  <c r="B17" i="12"/>
  <c r="A19" i="12"/>
  <c r="B19" i="12"/>
  <c r="A20" i="12"/>
  <c r="B20" i="12"/>
  <c r="A21" i="12"/>
  <c r="B21" i="12"/>
  <c r="A23" i="12"/>
  <c r="B23" i="12"/>
  <c r="A24" i="12"/>
  <c r="B24" i="12"/>
  <c r="A25" i="12"/>
  <c r="B25" i="12"/>
  <c r="A27" i="12"/>
  <c r="B27" i="12"/>
  <c r="C27" i="12"/>
  <c r="D27" i="12"/>
  <c r="A28" i="12"/>
  <c r="B28" i="12"/>
  <c r="C28" i="12"/>
  <c r="D28" i="12"/>
  <c r="A29" i="12"/>
  <c r="B29" i="12"/>
  <c r="C29" i="12"/>
  <c r="D29" i="12"/>
  <c r="A34" i="12"/>
  <c r="G51" i="12"/>
  <c r="B53" i="12"/>
  <c r="C53" i="12"/>
  <c r="D53" i="12"/>
  <c r="B54" i="12"/>
  <c r="C54" i="12"/>
  <c r="D54" i="12"/>
  <c r="B55" i="12"/>
  <c r="C55" i="12"/>
  <c r="D55" i="12"/>
  <c r="B57" i="12"/>
  <c r="C57" i="12"/>
  <c r="D57" i="12"/>
  <c r="B58" i="12"/>
  <c r="C58" i="12"/>
  <c r="D58" i="12"/>
  <c r="G58" i="12"/>
  <c r="B59" i="12"/>
  <c r="C59" i="12"/>
  <c r="D59" i="12"/>
  <c r="G59" i="12"/>
  <c r="A2" i="13"/>
  <c r="A4" i="13"/>
  <c r="G7" i="13"/>
  <c r="B7" i="13"/>
  <c r="E7" i="13"/>
  <c r="A15" i="13"/>
  <c r="B15" i="13"/>
  <c r="A16" i="13"/>
  <c r="B16" i="13"/>
  <c r="A17" i="13"/>
  <c r="B17" i="13"/>
  <c r="A19" i="13"/>
  <c r="B19" i="13"/>
  <c r="A20" i="13"/>
  <c r="B20" i="13"/>
  <c r="A21" i="13"/>
  <c r="B21" i="13"/>
  <c r="A23" i="13"/>
  <c r="B23" i="13"/>
  <c r="A24" i="13"/>
  <c r="B24" i="13"/>
  <c r="A25" i="13"/>
  <c r="B25" i="13"/>
  <c r="A27" i="13"/>
  <c r="B27" i="13"/>
  <c r="C27" i="13"/>
  <c r="D27" i="13"/>
  <c r="A28" i="13"/>
  <c r="B28" i="13"/>
  <c r="C28" i="13"/>
  <c r="D28" i="13"/>
  <c r="A29" i="13"/>
  <c r="B29" i="13"/>
  <c r="C29" i="13"/>
  <c r="D29" i="13"/>
  <c r="A34" i="13"/>
  <c r="G51" i="13"/>
  <c r="B53" i="13"/>
  <c r="C53" i="13"/>
  <c r="D53" i="13"/>
  <c r="B54" i="13"/>
  <c r="C54" i="13"/>
  <c r="D54" i="13"/>
  <c r="B55" i="13"/>
  <c r="C55" i="13"/>
  <c r="D55" i="13"/>
  <c r="B57" i="13"/>
  <c r="C57" i="13"/>
  <c r="D57" i="13"/>
  <c r="B58" i="13"/>
  <c r="C58" i="13"/>
  <c r="D58" i="13"/>
  <c r="G58" i="13" s="1"/>
  <c r="B59" i="13"/>
  <c r="C59" i="13"/>
  <c r="D59" i="13"/>
  <c r="G59" i="13" s="1"/>
  <c r="A2" i="14"/>
  <c r="A4" i="14"/>
  <c r="G7" i="14"/>
  <c r="B7" i="14"/>
  <c r="E7" i="14"/>
  <c r="A15" i="14"/>
  <c r="B15" i="14"/>
  <c r="A16" i="14"/>
  <c r="B16" i="14"/>
  <c r="A17" i="14"/>
  <c r="B17" i="14"/>
  <c r="A19" i="14"/>
  <c r="B19" i="14"/>
  <c r="A20" i="14"/>
  <c r="B20" i="14"/>
  <c r="A21" i="14"/>
  <c r="B21" i="14"/>
  <c r="A23" i="14"/>
  <c r="B23" i="14"/>
  <c r="A24" i="14"/>
  <c r="B24" i="14"/>
  <c r="A25" i="14"/>
  <c r="B25" i="14"/>
  <c r="A27" i="14"/>
  <c r="B27" i="14"/>
  <c r="C27" i="14"/>
  <c r="D27" i="14"/>
  <c r="A28" i="14"/>
  <c r="B28" i="14"/>
  <c r="C28" i="14"/>
  <c r="D28" i="14"/>
  <c r="A29" i="14"/>
  <c r="B29" i="14"/>
  <c r="C29" i="14"/>
  <c r="D29" i="14"/>
  <c r="A34" i="14"/>
  <c r="G51" i="14"/>
  <c r="B53" i="14"/>
  <c r="C53" i="14"/>
  <c r="D53" i="14"/>
  <c r="B54" i="14"/>
  <c r="C54" i="14"/>
  <c r="D54" i="14"/>
  <c r="B55" i="14"/>
  <c r="C55" i="14"/>
  <c r="D55" i="14"/>
  <c r="B57" i="14"/>
  <c r="C57" i="14"/>
  <c r="D57" i="14"/>
  <c r="B58" i="14"/>
  <c r="C58" i="14"/>
  <c r="D58" i="14"/>
  <c r="G58" i="14" s="1"/>
  <c r="B59" i="14"/>
  <c r="C59" i="14"/>
  <c r="D59" i="14"/>
  <c r="G59" i="14" s="1"/>
  <c r="A2" i="15"/>
  <c r="A4" i="15"/>
  <c r="G7" i="15"/>
  <c r="B7" i="15"/>
  <c r="E7" i="15"/>
  <c r="A15" i="15"/>
  <c r="B15" i="15"/>
  <c r="A16" i="15"/>
  <c r="B16" i="15"/>
  <c r="A17" i="15"/>
  <c r="B17" i="15"/>
  <c r="A19" i="15"/>
  <c r="B19" i="15"/>
  <c r="A20" i="15"/>
  <c r="B20" i="15"/>
  <c r="A21" i="15"/>
  <c r="B21" i="15"/>
  <c r="A23" i="15"/>
  <c r="B23" i="15"/>
  <c r="A24" i="15"/>
  <c r="B24" i="15"/>
  <c r="A25" i="15"/>
  <c r="B25" i="15"/>
  <c r="A27" i="15"/>
  <c r="B27" i="15"/>
  <c r="C27" i="15"/>
  <c r="D27" i="15"/>
  <c r="A28" i="15"/>
  <c r="B28" i="15"/>
  <c r="C28" i="15"/>
  <c r="D28" i="15"/>
  <c r="A29" i="15"/>
  <c r="B29" i="15"/>
  <c r="C29" i="15"/>
  <c r="D29" i="15"/>
  <c r="A34" i="15"/>
  <c r="G51" i="15"/>
  <c r="B53" i="15"/>
  <c r="C53" i="15"/>
  <c r="D53" i="15"/>
  <c r="B54" i="15"/>
  <c r="C54" i="15"/>
  <c r="D54" i="15"/>
  <c r="B55" i="15"/>
  <c r="C55" i="15"/>
  <c r="D55" i="15"/>
  <c r="B57" i="15"/>
  <c r="C57" i="15"/>
  <c r="D57" i="15"/>
  <c r="B58" i="15"/>
  <c r="C58" i="15"/>
  <c r="D58" i="15"/>
  <c r="G58" i="15"/>
  <c r="B59" i="15"/>
  <c r="C59" i="15"/>
  <c r="D59" i="15"/>
  <c r="G59" i="15"/>
  <c r="A2" i="16"/>
  <c r="A4" i="16"/>
  <c r="G7" i="16"/>
  <c r="B7" i="16"/>
  <c r="E7" i="16"/>
  <c r="A15" i="16"/>
  <c r="B15" i="16"/>
  <c r="A16" i="16"/>
  <c r="B16" i="16"/>
  <c r="A17" i="16"/>
  <c r="B17" i="16"/>
  <c r="A19" i="16"/>
  <c r="B19" i="16"/>
  <c r="A20" i="16"/>
  <c r="B20" i="16"/>
  <c r="A21" i="16"/>
  <c r="B21" i="16"/>
  <c r="A23" i="16"/>
  <c r="B23" i="16"/>
  <c r="A24" i="16"/>
  <c r="B24" i="16"/>
  <c r="A25" i="16"/>
  <c r="B25" i="16"/>
  <c r="A27" i="16"/>
  <c r="B27" i="16"/>
  <c r="C27" i="16"/>
  <c r="D27" i="16"/>
  <c r="A28" i="16"/>
  <c r="B28" i="16"/>
  <c r="C28" i="16"/>
  <c r="D28" i="16"/>
  <c r="A29" i="16"/>
  <c r="B29" i="16"/>
  <c r="C29" i="16"/>
  <c r="D29" i="16"/>
  <c r="A34" i="16"/>
  <c r="G51" i="16"/>
  <c r="B53" i="16"/>
  <c r="C53" i="16"/>
  <c r="D53" i="16"/>
  <c r="B54" i="16"/>
  <c r="C54" i="16"/>
  <c r="D54" i="16"/>
  <c r="B55" i="16"/>
  <c r="C55" i="16"/>
  <c r="D55" i="16"/>
  <c r="B57" i="16"/>
  <c r="C57" i="16"/>
  <c r="D57" i="16"/>
  <c r="B58" i="16"/>
  <c r="C58" i="16"/>
  <c r="D58" i="16"/>
  <c r="G58" i="16"/>
  <c r="B59" i="16"/>
  <c r="C59" i="16"/>
  <c r="D59" i="16"/>
  <c r="G59" i="16"/>
  <c r="A2" i="17"/>
  <c r="A3" i="17"/>
  <c r="A4" i="17"/>
  <c r="N11" i="17"/>
  <c r="N12" i="17"/>
  <c r="N101" i="17" s="1"/>
  <c r="N8" i="17" s="1"/>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N82" i="17"/>
  <c r="N83" i="17"/>
  <c r="N84" i="17"/>
  <c r="N85" i="17"/>
  <c r="N86" i="17"/>
  <c r="N87" i="17"/>
  <c r="N88" i="17"/>
  <c r="N89" i="17"/>
  <c r="N90" i="17"/>
  <c r="N91" i="17"/>
  <c r="N92" i="17"/>
  <c r="N93" i="17"/>
  <c r="N94" i="17"/>
  <c r="N95" i="17"/>
  <c r="N96" i="17"/>
  <c r="N97" i="17"/>
  <c r="N98" i="17"/>
  <c r="N99" i="17"/>
  <c r="C101" i="17"/>
  <c r="C8" i="17"/>
  <c r="D11" i="17"/>
  <c r="D12" i="17"/>
  <c r="D101" i="17" s="1"/>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1" i="17"/>
  <c r="D52" i="17"/>
  <c r="D53" i="17"/>
  <c r="D54" i="17"/>
  <c r="D55" i="17"/>
  <c r="D56" i="17"/>
  <c r="D57" i="17"/>
  <c r="D58" i="17"/>
  <c r="D59" i="17"/>
  <c r="D60" i="17"/>
  <c r="D61" i="17"/>
  <c r="D62" i="17"/>
  <c r="D63" i="17"/>
  <c r="D64" i="17"/>
  <c r="D65" i="17"/>
  <c r="D66" i="17"/>
  <c r="D67" i="17"/>
  <c r="D68" i="17"/>
  <c r="D69" i="17"/>
  <c r="D70" i="17"/>
  <c r="D71" i="17"/>
  <c r="D72" i="17"/>
  <c r="D73" i="17"/>
  <c r="D74" i="17"/>
  <c r="D75" i="17"/>
  <c r="D76" i="17"/>
  <c r="D77" i="17"/>
  <c r="D78" i="17"/>
  <c r="D79" i="17"/>
  <c r="D80" i="17"/>
  <c r="D81" i="17"/>
  <c r="D82" i="17"/>
  <c r="D83" i="17"/>
  <c r="D84" i="17"/>
  <c r="D85" i="17"/>
  <c r="D86" i="17"/>
  <c r="D87" i="17"/>
  <c r="D88" i="17"/>
  <c r="D89" i="17"/>
  <c r="D90" i="17"/>
  <c r="D91" i="17"/>
  <c r="D92" i="17"/>
  <c r="D93" i="17"/>
  <c r="D94" i="17"/>
  <c r="D95" i="17"/>
  <c r="D96" i="17"/>
  <c r="D97" i="17"/>
  <c r="D98" i="17"/>
  <c r="D99" i="17"/>
  <c r="E11" i="17"/>
  <c r="E12" i="17"/>
  <c r="E101" i="17" s="1"/>
  <c r="E8" i="17" s="1"/>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1" i="17"/>
  <c r="E52" i="17"/>
  <c r="E53" i="17"/>
  <c r="E54" i="17"/>
  <c r="E55"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89" i="17"/>
  <c r="E90" i="17"/>
  <c r="E91" i="17"/>
  <c r="E92" i="17"/>
  <c r="E93" i="17"/>
  <c r="E94" i="17"/>
  <c r="E95" i="17"/>
  <c r="E96" i="17"/>
  <c r="E97" i="17"/>
  <c r="E98" i="17"/>
  <c r="E99" i="17"/>
  <c r="F11" i="17"/>
  <c r="F12" i="17"/>
  <c r="F101" i="17" s="1"/>
  <c r="F8" i="17" s="1"/>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1" i="17"/>
  <c r="F52" i="17"/>
  <c r="F53" i="17"/>
  <c r="F54" i="17"/>
  <c r="F55" i="17"/>
  <c r="F56" i="17"/>
  <c r="F57" i="17"/>
  <c r="F58" i="17"/>
  <c r="F59" i="17"/>
  <c r="F60" i="17"/>
  <c r="F61" i="17"/>
  <c r="F62" i="17"/>
  <c r="F63" i="17"/>
  <c r="F64" i="17"/>
  <c r="F65" i="17"/>
  <c r="F66" i="17"/>
  <c r="F67" i="17"/>
  <c r="F68" i="17"/>
  <c r="F69" i="17"/>
  <c r="F70" i="17"/>
  <c r="F71" i="17"/>
  <c r="F72" i="17"/>
  <c r="F73" i="17"/>
  <c r="F74" i="17"/>
  <c r="F75" i="17"/>
  <c r="F76" i="17"/>
  <c r="F77" i="17"/>
  <c r="F78" i="17"/>
  <c r="F79" i="17"/>
  <c r="F80" i="17"/>
  <c r="F81" i="17"/>
  <c r="F82" i="17"/>
  <c r="F83" i="17"/>
  <c r="F84" i="17"/>
  <c r="F85" i="17"/>
  <c r="F86" i="17"/>
  <c r="F87" i="17"/>
  <c r="F88" i="17"/>
  <c r="F89" i="17"/>
  <c r="F90" i="17"/>
  <c r="F91" i="17"/>
  <c r="F92" i="17"/>
  <c r="F93" i="17"/>
  <c r="F94" i="17"/>
  <c r="F95" i="17"/>
  <c r="F96" i="17"/>
  <c r="F97" i="17"/>
  <c r="F98" i="17"/>
  <c r="F99" i="17"/>
  <c r="G11" i="17"/>
  <c r="G12" i="17"/>
  <c r="G101" i="17" s="1"/>
  <c r="G8" i="17" s="1"/>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H11" i="17"/>
  <c r="H12" i="17"/>
  <c r="H101" i="17" s="1"/>
  <c r="H8" i="17" s="1"/>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H45" i="17"/>
  <c r="H46" i="17"/>
  <c r="H47" i="17"/>
  <c r="H48" i="17"/>
  <c r="H49"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H95" i="17"/>
  <c r="H96" i="17"/>
  <c r="H97" i="17"/>
  <c r="H98" i="17"/>
  <c r="H99" i="17"/>
  <c r="I11" i="17"/>
  <c r="I12" i="17"/>
  <c r="I101" i="17" s="1"/>
  <c r="I8" i="17" s="1"/>
  <c r="I13" i="17"/>
  <c r="I14" i="17"/>
  <c r="I15" i="17"/>
  <c r="I16" i="17"/>
  <c r="I17" i="17"/>
  <c r="I18" i="17"/>
  <c r="I19" i="17"/>
  <c r="I20" i="17"/>
  <c r="I21" i="17"/>
  <c r="I22" i="17"/>
  <c r="I23" i="17"/>
  <c r="I24" i="17"/>
  <c r="I25" i="17"/>
  <c r="I26" i="17"/>
  <c r="I27" i="17"/>
  <c r="I28" i="17"/>
  <c r="I29" i="17"/>
  <c r="I30" i="17"/>
  <c r="I31" i="17"/>
  <c r="I32" i="17"/>
  <c r="I33" i="17"/>
  <c r="I34" i="17"/>
  <c r="I35" i="17"/>
  <c r="I36" i="17"/>
  <c r="I37" i="17"/>
  <c r="I38" i="17"/>
  <c r="I39" i="17"/>
  <c r="I40" i="17"/>
  <c r="I41" i="17"/>
  <c r="I42" i="17"/>
  <c r="I43" i="17"/>
  <c r="I44" i="17"/>
  <c r="I45" i="17"/>
  <c r="I46" i="17"/>
  <c r="I47" i="17"/>
  <c r="I48" i="17"/>
  <c r="I49" i="17"/>
  <c r="I51" i="17"/>
  <c r="I52" i="17"/>
  <c r="I53" i="17"/>
  <c r="I54"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82" i="17"/>
  <c r="I83" i="17"/>
  <c r="I84" i="17"/>
  <c r="I85" i="17"/>
  <c r="I86" i="17"/>
  <c r="I87" i="17"/>
  <c r="I88" i="17"/>
  <c r="I89" i="17"/>
  <c r="I90" i="17"/>
  <c r="I91" i="17"/>
  <c r="I92" i="17"/>
  <c r="I93" i="17"/>
  <c r="I94" i="17"/>
  <c r="I95" i="17"/>
  <c r="I96" i="17"/>
  <c r="I97" i="17"/>
  <c r="I98" i="17"/>
  <c r="I99" i="17"/>
  <c r="J11" i="17"/>
  <c r="J12" i="17"/>
  <c r="J101" i="17" s="1"/>
  <c r="J8" i="17" s="1"/>
  <c r="J13" i="17"/>
  <c r="J14" i="17"/>
  <c r="J15" i="17"/>
  <c r="J16" i="17"/>
  <c r="J17" i="17"/>
  <c r="J18" i="17"/>
  <c r="J19" i="17"/>
  <c r="J20" i="17"/>
  <c r="J21" i="17"/>
  <c r="J22" i="17"/>
  <c r="J23" i="17"/>
  <c r="J24" i="17"/>
  <c r="J25" i="17"/>
  <c r="J26" i="17"/>
  <c r="J27" i="17"/>
  <c r="J28" i="17"/>
  <c r="J29" i="17"/>
  <c r="J30" i="17"/>
  <c r="J31" i="17"/>
  <c r="J32" i="17"/>
  <c r="J33" i="17"/>
  <c r="J34" i="17"/>
  <c r="J35" i="17"/>
  <c r="J36" i="17"/>
  <c r="J37" i="17"/>
  <c r="J38" i="17"/>
  <c r="J39" i="17"/>
  <c r="J40" i="17"/>
  <c r="J41" i="17"/>
  <c r="J42" i="17"/>
  <c r="J43" i="17"/>
  <c r="J44" i="17"/>
  <c r="J45" i="17"/>
  <c r="J46" i="17"/>
  <c r="J47" i="17"/>
  <c r="J48" i="17"/>
  <c r="J49" i="17"/>
  <c r="J51" i="17"/>
  <c r="J52" i="17"/>
  <c r="J53" i="17"/>
  <c r="J54" i="17"/>
  <c r="J55" i="17"/>
  <c r="J56" i="17"/>
  <c r="J57" i="17"/>
  <c r="J58" i="17"/>
  <c r="J59" i="17"/>
  <c r="J60" i="17"/>
  <c r="J61" i="17"/>
  <c r="J62" i="17"/>
  <c r="J63" i="17"/>
  <c r="J64" i="17"/>
  <c r="J65" i="17"/>
  <c r="J66" i="17"/>
  <c r="J67" i="17"/>
  <c r="J68" i="17"/>
  <c r="J69" i="17"/>
  <c r="J70" i="17"/>
  <c r="J71" i="17"/>
  <c r="J72" i="17"/>
  <c r="J73" i="17"/>
  <c r="J74" i="17"/>
  <c r="J75" i="17"/>
  <c r="J76" i="17"/>
  <c r="J77" i="17"/>
  <c r="J78" i="17"/>
  <c r="J79" i="17"/>
  <c r="J80" i="17"/>
  <c r="J81" i="17"/>
  <c r="J82" i="17"/>
  <c r="J83" i="17"/>
  <c r="J84" i="17"/>
  <c r="J85" i="17"/>
  <c r="J86" i="17"/>
  <c r="J87" i="17"/>
  <c r="J88" i="17"/>
  <c r="J89" i="17"/>
  <c r="J90" i="17"/>
  <c r="J91" i="17"/>
  <c r="J92" i="17"/>
  <c r="J93" i="17"/>
  <c r="J94" i="17"/>
  <c r="J95" i="17"/>
  <c r="J96" i="17"/>
  <c r="J97" i="17"/>
  <c r="J98" i="17"/>
  <c r="J99" i="17"/>
  <c r="K11" i="17"/>
  <c r="K12" i="17"/>
  <c r="K101" i="17" s="1"/>
  <c r="K8" i="17" s="1"/>
  <c r="K13" i="17"/>
  <c r="K14" i="17"/>
  <c r="K15" i="17"/>
  <c r="K16" i="17"/>
  <c r="K17" i="17"/>
  <c r="K18" i="17"/>
  <c r="K19" i="17"/>
  <c r="K20" i="17"/>
  <c r="K21" i="17"/>
  <c r="K22" i="17"/>
  <c r="K23" i="17"/>
  <c r="K24" i="17"/>
  <c r="K25" i="17"/>
  <c r="K26" i="17"/>
  <c r="K27" i="17"/>
  <c r="K28" i="17"/>
  <c r="K29" i="17"/>
  <c r="K30" i="17"/>
  <c r="K31" i="17"/>
  <c r="K32" i="17"/>
  <c r="K33" i="17"/>
  <c r="K34" i="17"/>
  <c r="K35" i="17"/>
  <c r="K36" i="17"/>
  <c r="K37" i="17"/>
  <c r="K38" i="17"/>
  <c r="K39" i="17"/>
  <c r="K40" i="17"/>
  <c r="K41" i="17"/>
  <c r="K42" i="17"/>
  <c r="K43" i="17"/>
  <c r="K44" i="17"/>
  <c r="K45" i="17"/>
  <c r="K46" i="17"/>
  <c r="K47" i="17"/>
  <c r="K48" i="17"/>
  <c r="K49" i="17"/>
  <c r="K51" i="17"/>
  <c r="K52" i="17"/>
  <c r="K53" i="17"/>
  <c r="K54" i="17"/>
  <c r="K55" i="17"/>
  <c r="K56" i="17"/>
  <c r="K57" i="17"/>
  <c r="K58" i="17"/>
  <c r="K59" i="17"/>
  <c r="K60" i="17"/>
  <c r="K61" i="17"/>
  <c r="K62" i="17"/>
  <c r="K63" i="17"/>
  <c r="K64" i="17"/>
  <c r="K65" i="17"/>
  <c r="K66" i="17"/>
  <c r="K67" i="17"/>
  <c r="K68" i="17"/>
  <c r="K69" i="17"/>
  <c r="K70" i="17"/>
  <c r="K71" i="17"/>
  <c r="K72" i="17"/>
  <c r="K73" i="17"/>
  <c r="K74" i="17"/>
  <c r="K75" i="17"/>
  <c r="K76" i="17"/>
  <c r="K77" i="17"/>
  <c r="K78" i="17"/>
  <c r="K79" i="17"/>
  <c r="K80" i="17"/>
  <c r="K81" i="17"/>
  <c r="K82" i="17"/>
  <c r="K83" i="17"/>
  <c r="K84" i="17"/>
  <c r="K85" i="17"/>
  <c r="K86" i="17"/>
  <c r="K87" i="17"/>
  <c r="K88" i="17"/>
  <c r="K89" i="17"/>
  <c r="K90" i="17"/>
  <c r="K91" i="17"/>
  <c r="K92" i="17"/>
  <c r="K93" i="17"/>
  <c r="K94" i="17"/>
  <c r="K95" i="17"/>
  <c r="K96" i="17"/>
  <c r="K97" i="17"/>
  <c r="K98" i="17"/>
  <c r="K99" i="17"/>
  <c r="L11" i="17"/>
  <c r="L12" i="17"/>
  <c r="L101" i="17" s="1"/>
  <c r="L8" i="17" s="1"/>
  <c r="L13" i="17"/>
  <c r="L14" i="17"/>
  <c r="L15" i="17"/>
  <c r="L16" i="17"/>
  <c r="L17" i="17"/>
  <c r="L18" i="17"/>
  <c r="L19" i="17"/>
  <c r="L20" i="17"/>
  <c r="L21" i="17"/>
  <c r="L22" i="17"/>
  <c r="L23" i="17"/>
  <c r="L24" i="17"/>
  <c r="L25" i="17"/>
  <c r="L26" i="17"/>
  <c r="L27" i="17"/>
  <c r="L28" i="17"/>
  <c r="L29" i="17"/>
  <c r="L30" i="17"/>
  <c r="L31" i="17"/>
  <c r="L32" i="17"/>
  <c r="L33" i="17"/>
  <c r="L34" i="17"/>
  <c r="L35" i="17"/>
  <c r="L36" i="17"/>
  <c r="L37" i="17"/>
  <c r="L38" i="17"/>
  <c r="L39" i="17"/>
  <c r="L40" i="17"/>
  <c r="L41" i="17"/>
  <c r="L42" i="17"/>
  <c r="L43" i="17"/>
  <c r="L44" i="17"/>
  <c r="L45" i="17"/>
  <c r="L46" i="17"/>
  <c r="L47" i="17"/>
  <c r="L48" i="17"/>
  <c r="L49" i="17"/>
  <c r="L51" i="17"/>
  <c r="L52" i="17"/>
  <c r="L53" i="17"/>
  <c r="L54" i="17"/>
  <c r="L55" i="17"/>
  <c r="L56" i="17"/>
  <c r="L57" i="17"/>
  <c r="L58" i="17"/>
  <c r="L59" i="17"/>
  <c r="L60" i="17"/>
  <c r="L61" i="17"/>
  <c r="L62" i="17"/>
  <c r="L63" i="17"/>
  <c r="L64" i="17"/>
  <c r="L65" i="17"/>
  <c r="L66" i="17"/>
  <c r="L67" i="17"/>
  <c r="L68" i="17"/>
  <c r="L69" i="17"/>
  <c r="L70" i="17"/>
  <c r="L71" i="17"/>
  <c r="L72" i="17"/>
  <c r="L73" i="17"/>
  <c r="L74" i="17"/>
  <c r="L75" i="17"/>
  <c r="L76" i="17"/>
  <c r="L77" i="17"/>
  <c r="L78" i="17"/>
  <c r="L79" i="17"/>
  <c r="L80" i="17"/>
  <c r="L81" i="17"/>
  <c r="L82" i="17"/>
  <c r="L83" i="17"/>
  <c r="L84" i="17"/>
  <c r="L85" i="17"/>
  <c r="L86" i="17"/>
  <c r="L87" i="17"/>
  <c r="L88" i="17"/>
  <c r="L89" i="17"/>
  <c r="L90" i="17"/>
  <c r="L91" i="17"/>
  <c r="L92" i="17"/>
  <c r="L93" i="17"/>
  <c r="L94" i="17"/>
  <c r="L95" i="17"/>
  <c r="L96" i="17"/>
  <c r="L97" i="17"/>
  <c r="L98" i="17"/>
  <c r="L99" i="17"/>
  <c r="M11" i="17"/>
  <c r="M12" i="17"/>
  <c r="M101" i="17" s="1"/>
  <c r="M8" i="17" s="1"/>
  <c r="M13" i="17"/>
  <c r="M14" i="17"/>
  <c r="M15" i="17"/>
  <c r="M16" i="17"/>
  <c r="M17" i="17"/>
  <c r="M18" i="17"/>
  <c r="M19" i="17"/>
  <c r="M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8" i="17"/>
  <c r="M49" i="17"/>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82" i="17"/>
  <c r="M83" i="17"/>
  <c r="M84" i="17"/>
  <c r="M85" i="17"/>
  <c r="M86" i="17"/>
  <c r="M87" i="17"/>
  <c r="M88" i="17"/>
  <c r="M89" i="17"/>
  <c r="M90" i="17"/>
  <c r="M91" i="17"/>
  <c r="M92" i="17"/>
  <c r="M93" i="17"/>
  <c r="M94" i="17"/>
  <c r="M95" i="17"/>
  <c r="M96" i="17"/>
  <c r="M97" i="17"/>
  <c r="M98" i="17"/>
  <c r="M99"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D8" i="17" l="1"/>
  <c r="O8" i="17" s="1"/>
  <c r="O101" i="17"/>
  <c r="C103" i="17"/>
  <c r="C105" i="17" s="1"/>
  <c r="BB9" i="3"/>
  <c r="AZ9" i="3"/>
  <c r="O7" i="4"/>
  <c r="BA9" i="3"/>
  <c r="AY9" i="3"/>
  <c r="O123" i="2"/>
  <c r="O7" i="2" s="1"/>
  <c r="N123" i="2"/>
  <c r="N7" i="2" s="1"/>
  <c r="M123" i="2"/>
  <c r="M7" i="2" s="1"/>
  <c r="L123" i="2"/>
  <c r="L7" i="2" s="1"/>
  <c r="K123" i="2"/>
  <c r="K7" i="2" s="1"/>
  <c r="C7" i="17" s="1"/>
  <c r="J123" i="2"/>
  <c r="J7" i="2" s="1"/>
  <c r="I123" i="2"/>
  <c r="I7" i="2" s="1"/>
  <c r="H123" i="2"/>
  <c r="H7" i="2" s="1"/>
  <c r="G123" i="2"/>
  <c r="G7" i="2" s="1"/>
  <c r="F123" i="2"/>
  <c r="F7" i="2" s="1"/>
  <c r="P101" i="2"/>
  <c r="P123" i="2" s="1"/>
  <c r="E123" i="2"/>
  <c r="E7" i="2" s="1"/>
  <c r="P7" i="2" s="1"/>
  <c r="D103" i="2"/>
  <c r="D105" i="2" s="1"/>
  <c r="P149" i="2"/>
  <c r="D9" i="1"/>
  <c r="AX122" i="1"/>
  <c r="AX9" i="1" s="1"/>
  <c r="E35" i="7"/>
  <c r="E42" i="7"/>
  <c r="F42" i="7" s="1"/>
  <c r="H122" i="1"/>
  <c r="H9" i="1" s="1"/>
  <c r="AZ100" i="1"/>
  <c r="M122" i="1"/>
  <c r="M9" i="1" s="1"/>
  <c r="B11" i="8" s="1"/>
  <c r="B30" i="8" s="1"/>
  <c r="E35" i="9"/>
  <c r="E42" i="9"/>
  <c r="F42" i="9" s="1"/>
  <c r="P122" i="1"/>
  <c r="P9" i="1" s="1"/>
  <c r="O130" i="17"/>
  <c r="AQ122" i="1"/>
  <c r="AQ9" i="1" s="1"/>
  <c r="AI122" i="1"/>
  <c r="AI9" i="1" s="1"/>
  <c r="AA122" i="1"/>
  <c r="AA9" i="1" s="1"/>
  <c r="S122" i="1"/>
  <c r="S9" i="1" s="1"/>
  <c r="K122" i="1"/>
  <c r="F9" i="1"/>
  <c r="I122" i="1"/>
  <c r="E35" i="8"/>
  <c r="E42" i="8"/>
  <c r="F42" i="8" s="1"/>
  <c r="L122" i="1"/>
  <c r="L9" i="1" s="1"/>
  <c r="Q122" i="1"/>
  <c r="Q9" i="1" s="1"/>
  <c r="B11" i="9" s="1"/>
  <c r="B30" i="9" s="1"/>
  <c r="AZ108" i="1"/>
  <c r="A6" i="7"/>
  <c r="F7" i="9"/>
  <c r="A6" i="9" s="1"/>
  <c r="F7" i="10"/>
  <c r="A6" i="10" s="1"/>
  <c r="F7" i="11"/>
  <c r="A6" i="11" s="1"/>
  <c r="F7" i="12"/>
  <c r="A6" i="12" s="1"/>
  <c r="F7" i="13"/>
  <c r="A6" i="13" s="1"/>
  <c r="F7" i="14"/>
  <c r="A6" i="14" s="1"/>
  <c r="F7" i="15"/>
  <c r="A6" i="15" s="1"/>
  <c r="U100" i="1"/>
  <c r="T100" i="1"/>
  <c r="E35" i="11"/>
  <c r="E42" i="11"/>
  <c r="F42" i="11" s="1"/>
  <c r="X122" i="1"/>
  <c r="X9" i="1" s="1"/>
  <c r="AC122" i="1"/>
  <c r="AC9" i="1" s="1"/>
  <c r="B11" i="12" s="1"/>
  <c r="B30" i="12" s="1"/>
  <c r="U120" i="1"/>
  <c r="BA120" i="1" s="1"/>
  <c r="V122" i="1"/>
  <c r="V9" i="1" s="1"/>
  <c r="B33" i="10" s="1"/>
  <c r="B60" i="10" s="1"/>
  <c r="T120" i="1"/>
  <c r="AZ120" i="1" s="1"/>
  <c r="Y122" i="1"/>
  <c r="Y9" i="1" s="1"/>
  <c r="B11" i="11" s="1"/>
  <c r="B30" i="11" s="1"/>
  <c r="E35" i="12"/>
  <c r="E42" i="12"/>
  <c r="F42" i="12" s="1"/>
  <c r="AG122" i="1"/>
  <c r="AG9" i="1" s="1"/>
  <c r="B11" i="13" s="1"/>
  <c r="B30" i="13" s="1"/>
  <c r="AH100" i="1"/>
  <c r="AK122" i="1"/>
  <c r="AK9" i="1" s="1"/>
  <c r="B11" i="14" s="1"/>
  <c r="B30" i="14" s="1"/>
  <c r="AL100" i="1"/>
  <c r="AO122" i="1"/>
  <c r="AO9" i="1" s="1"/>
  <c r="B11" i="15" s="1"/>
  <c r="B30" i="15" s="1"/>
  <c r="AP100" i="1"/>
  <c r="AS122" i="1"/>
  <c r="AS9" i="1" s="1"/>
  <c r="B11" i="16" s="1"/>
  <c r="B30" i="16" s="1"/>
  <c r="AT100" i="1"/>
  <c r="AH120" i="1"/>
  <c r="AF122" i="1"/>
  <c r="AF9" i="1" s="1"/>
  <c r="AL120" i="1"/>
  <c r="AJ122" i="1"/>
  <c r="AJ9" i="1" s="1"/>
  <c r="AP120" i="1"/>
  <c r="AN122" i="1"/>
  <c r="AN9" i="1" s="1"/>
  <c r="AT120" i="1"/>
  <c r="AR122" i="1"/>
  <c r="AR9" i="1" s="1"/>
  <c r="BB120" i="1" l="1"/>
  <c r="E13" i="16"/>
  <c r="E13" i="15"/>
  <c r="E13" i="14"/>
  <c r="E13" i="13"/>
  <c r="E13" i="11"/>
  <c r="B63" i="11"/>
  <c r="U122" i="1"/>
  <c r="U9" i="1" s="1"/>
  <c r="B11" i="10" s="1"/>
  <c r="B30" i="10" s="1"/>
  <c r="BA100" i="1"/>
  <c r="E102" i="1"/>
  <c r="E104" i="1" s="1"/>
  <c r="I9" i="1"/>
  <c r="O7" i="17"/>
  <c r="C107" i="17"/>
  <c r="AT122" i="1"/>
  <c r="AT9" i="1" s="1"/>
  <c r="B33" i="16" s="1"/>
  <c r="B60" i="16" s="1"/>
  <c r="AP122" i="1"/>
  <c r="AP9" i="1" s="1"/>
  <c r="B33" i="15" s="1"/>
  <c r="B60" i="15" s="1"/>
  <c r="AL122" i="1"/>
  <c r="AL9" i="1" s="1"/>
  <c r="B33" i="14" s="1"/>
  <c r="B60" i="14" s="1"/>
  <c r="AH122" i="1"/>
  <c r="AH9" i="1" s="1"/>
  <c r="B33" i="13" s="1"/>
  <c r="B60" i="13" s="1"/>
  <c r="BB100" i="1"/>
  <c r="F102" i="1"/>
  <c r="F104" i="1" s="1"/>
  <c r="E35" i="10"/>
  <c r="E42" i="10"/>
  <c r="F42" i="10" s="1"/>
  <c r="E13" i="12"/>
  <c r="B63" i="12"/>
  <c r="T122" i="1"/>
  <c r="T9" i="1" s="1"/>
  <c r="AZ9" i="1" s="1"/>
  <c r="E13" i="9"/>
  <c r="B63" i="9"/>
  <c r="K9" i="1"/>
  <c r="BC9" i="1" s="1"/>
  <c r="BC122" i="1"/>
  <c r="E13" i="8"/>
  <c r="B63" i="8"/>
  <c r="D102" i="1"/>
  <c r="D104" i="1" s="1"/>
  <c r="E19" i="12" l="1"/>
  <c r="F19" i="12" s="1"/>
  <c r="E21" i="12"/>
  <c r="F21" i="12" s="1"/>
  <c r="E20" i="12"/>
  <c r="F20" i="12" s="1"/>
  <c r="E35" i="14"/>
  <c r="E42" i="14"/>
  <c r="F42" i="14" s="1"/>
  <c r="E35" i="16"/>
  <c r="E42" i="16"/>
  <c r="F42" i="16" s="1"/>
  <c r="BB9" i="1"/>
  <c r="B11" i="7"/>
  <c r="B30" i="7" s="1"/>
  <c r="BA9" i="1"/>
  <c r="E13" i="10"/>
  <c r="B63" i="10"/>
  <c r="E20" i="13"/>
  <c r="F20" i="13" s="1"/>
  <c r="E19" i="13"/>
  <c r="F19" i="13" s="1"/>
  <c r="E21" i="13"/>
  <c r="F21" i="13" s="1"/>
  <c r="E20" i="14"/>
  <c r="F20" i="14" s="1"/>
  <c r="E19" i="14"/>
  <c r="F19" i="14" s="1"/>
  <c r="E21" i="14"/>
  <c r="F21" i="14" s="1"/>
  <c r="E20" i="15"/>
  <c r="F20" i="15" s="1"/>
  <c r="E19" i="15"/>
  <c r="F19" i="15" s="1"/>
  <c r="E21" i="15"/>
  <c r="F21" i="15" s="1"/>
  <c r="E20" i="16"/>
  <c r="F20" i="16" s="1"/>
  <c r="E19" i="16"/>
  <c r="F19" i="16" s="1"/>
  <c r="E21" i="16"/>
  <c r="F21" i="16" s="1"/>
  <c r="AZ122" i="1"/>
  <c r="E19" i="8"/>
  <c r="F19" i="8" s="1"/>
  <c r="E21" i="8"/>
  <c r="F21" i="8" s="1"/>
  <c r="E20" i="8"/>
  <c r="F20" i="8" s="1"/>
  <c r="BB122" i="1"/>
  <c r="E19" i="9"/>
  <c r="F19" i="9" s="1"/>
  <c r="E21" i="9"/>
  <c r="F21" i="9" s="1"/>
  <c r="E20" i="9"/>
  <c r="F20" i="9" s="1"/>
  <c r="E35" i="13"/>
  <c r="E42" i="13"/>
  <c r="F42" i="13" s="1"/>
  <c r="E35" i="15"/>
  <c r="E42" i="15"/>
  <c r="F42" i="15" s="1"/>
  <c r="BA122" i="1"/>
  <c r="E19" i="11"/>
  <c r="F19" i="11" s="1"/>
  <c r="E21" i="11"/>
  <c r="F21" i="11" s="1"/>
  <c r="E20" i="11"/>
  <c r="F20" i="11" s="1"/>
  <c r="B63" i="13"/>
  <c r="B63" i="14"/>
  <c r="B63" i="15"/>
  <c r="B63" i="16"/>
  <c r="E30" i="11" l="1"/>
  <c r="E30" i="8"/>
  <c r="E30" i="16"/>
  <c r="E30" i="15"/>
  <c r="E30" i="14"/>
  <c r="E30" i="13"/>
  <c r="E30" i="9"/>
  <c r="E21" i="10"/>
  <c r="F21" i="10" s="1"/>
  <c r="E19" i="10"/>
  <c r="F19" i="10" s="1"/>
  <c r="E20" i="10"/>
  <c r="F20" i="10" s="1"/>
  <c r="E13" i="7"/>
  <c r="B63" i="7"/>
  <c r="E30" i="12"/>
  <c r="E31" i="12" l="1"/>
  <c r="F13" i="12"/>
  <c r="E41" i="12"/>
  <c r="F41" i="12" s="1"/>
  <c r="E19" i="7"/>
  <c r="F19" i="7" s="1"/>
  <c r="E21" i="7"/>
  <c r="F21" i="7" s="1"/>
  <c r="E20" i="7"/>
  <c r="F20" i="7" s="1"/>
  <c r="E30" i="7"/>
  <c r="E30" i="10"/>
  <c r="E31" i="13"/>
  <c r="E41" i="13"/>
  <c r="F41" i="13" s="1"/>
  <c r="F13" i="13"/>
  <c r="E31" i="15"/>
  <c r="F13" i="15"/>
  <c r="E41" i="15"/>
  <c r="F41" i="15" s="1"/>
  <c r="E31" i="8"/>
  <c r="E41" i="8"/>
  <c r="F41" i="8" s="1"/>
  <c r="F13" i="8"/>
  <c r="E31" i="9"/>
  <c r="F13" i="9"/>
  <c r="E41" i="9"/>
  <c r="F41" i="9" s="1"/>
  <c r="E31" i="14"/>
  <c r="F13" i="14"/>
  <c r="E41" i="14"/>
  <c r="F41" i="14" s="1"/>
  <c r="E31" i="16"/>
  <c r="F13" i="16"/>
  <c r="E41" i="16"/>
  <c r="F41" i="16" s="1"/>
  <c r="E31" i="11"/>
  <c r="F13" i="11"/>
  <c r="E41" i="11"/>
  <c r="F41" i="11" s="1"/>
  <c r="E37" i="11" l="1"/>
  <c r="E38" i="11"/>
  <c r="E39" i="11"/>
  <c r="E37" i="16"/>
  <c r="E38" i="16"/>
  <c r="E39" i="16"/>
  <c r="E37" i="14"/>
  <c r="E38" i="14"/>
  <c r="E39" i="14"/>
  <c r="E37" i="9"/>
  <c r="E38" i="9"/>
  <c r="E39" i="9"/>
  <c r="F24" i="8"/>
  <c r="G24" i="8" s="1"/>
  <c r="F23" i="8"/>
  <c r="G23" i="8" s="1"/>
  <c r="F25" i="8"/>
  <c r="G25" i="8" s="1"/>
  <c r="E38" i="8"/>
  <c r="E37" i="8"/>
  <c r="E39" i="8"/>
  <c r="E37" i="15"/>
  <c r="E38" i="15"/>
  <c r="E39" i="15"/>
  <c r="F23" i="13"/>
  <c r="G23" i="13" s="1"/>
  <c r="F25" i="13"/>
  <c r="G25" i="13" s="1"/>
  <c r="F24" i="13"/>
  <c r="G24" i="13" s="1"/>
  <c r="E37" i="13"/>
  <c r="E38" i="13"/>
  <c r="E39" i="13"/>
  <c r="E31" i="7"/>
  <c r="E41" i="7"/>
  <c r="F41" i="7" s="1"/>
  <c r="F13" i="7"/>
  <c r="F23" i="12"/>
  <c r="G23" i="12" s="1"/>
  <c r="F25" i="12"/>
  <c r="G25" i="12" s="1"/>
  <c r="F24" i="12"/>
  <c r="G24" i="12" s="1"/>
  <c r="F25" i="11"/>
  <c r="G25" i="11" s="1"/>
  <c r="F23" i="11"/>
  <c r="G23" i="11" s="1"/>
  <c r="F24" i="11"/>
  <c r="G24" i="11" s="1"/>
  <c r="F24" i="16"/>
  <c r="G24" i="16" s="1"/>
  <c r="F23" i="16"/>
  <c r="G23" i="16" s="1"/>
  <c r="F25" i="16"/>
  <c r="G25" i="16" s="1"/>
  <c r="F24" i="14"/>
  <c r="G24" i="14" s="1"/>
  <c r="F23" i="14"/>
  <c r="G23" i="14" s="1"/>
  <c r="F25" i="14"/>
  <c r="G25" i="14" s="1"/>
  <c r="F23" i="9"/>
  <c r="G23" i="9" s="1"/>
  <c r="F25" i="9"/>
  <c r="G25" i="9" s="1"/>
  <c r="F24" i="9"/>
  <c r="G24" i="9" s="1"/>
  <c r="F24" i="15"/>
  <c r="G24" i="15" s="1"/>
  <c r="F25" i="15"/>
  <c r="G25" i="15" s="1"/>
  <c r="F23" i="15"/>
  <c r="G23" i="15" s="1"/>
  <c r="E31" i="10"/>
  <c r="F13" i="10"/>
  <c r="E41" i="10"/>
  <c r="F41" i="10" s="1"/>
  <c r="E37" i="12"/>
  <c r="E38" i="12"/>
  <c r="E39" i="12"/>
  <c r="E60" i="12" l="1"/>
  <c r="E37" i="10"/>
  <c r="E38" i="10"/>
  <c r="E39" i="10"/>
  <c r="F30" i="15"/>
  <c r="F30" i="9"/>
  <c r="F30" i="14"/>
  <c r="F30" i="16"/>
  <c r="F30" i="11"/>
  <c r="F30" i="12"/>
  <c r="F24" i="7"/>
  <c r="G24" i="7" s="1"/>
  <c r="F23" i="7"/>
  <c r="G23" i="7" s="1"/>
  <c r="F25" i="7"/>
  <c r="G25" i="7" s="1"/>
  <c r="E38" i="7"/>
  <c r="E37" i="7"/>
  <c r="E60" i="7" s="1"/>
  <c r="E39" i="7"/>
  <c r="E60" i="15"/>
  <c r="E60" i="8"/>
  <c r="F30" i="8"/>
  <c r="E60" i="9"/>
  <c r="E60" i="16"/>
  <c r="F25" i="10"/>
  <c r="G25" i="10" s="1"/>
  <c r="F23" i="10"/>
  <c r="G23" i="10" s="1"/>
  <c r="F24" i="10"/>
  <c r="G24" i="10" s="1"/>
  <c r="E60" i="13"/>
  <c r="F30" i="13"/>
  <c r="E60" i="14"/>
  <c r="E60" i="11"/>
  <c r="F50" i="11" l="1"/>
  <c r="G50" i="11" s="1"/>
  <c r="E61" i="11"/>
  <c r="F35" i="11"/>
  <c r="E63" i="11"/>
  <c r="F49" i="13"/>
  <c r="G49" i="13" s="1"/>
  <c r="F31" i="13"/>
  <c r="G13" i="13"/>
  <c r="F50" i="16"/>
  <c r="G50" i="16" s="1"/>
  <c r="E61" i="16"/>
  <c r="F35" i="16"/>
  <c r="E63" i="16"/>
  <c r="F31" i="8"/>
  <c r="F49" i="8"/>
  <c r="G49" i="8" s="1"/>
  <c r="G13" i="8"/>
  <c r="F50" i="15"/>
  <c r="G50" i="15" s="1"/>
  <c r="F35" i="15"/>
  <c r="E61" i="15"/>
  <c r="E63" i="15"/>
  <c r="F50" i="7"/>
  <c r="G50" i="7" s="1"/>
  <c r="E61" i="7"/>
  <c r="F35" i="7"/>
  <c r="E63" i="7"/>
  <c r="F30" i="7"/>
  <c r="F49" i="12"/>
  <c r="G49" i="12" s="1"/>
  <c r="F31" i="12"/>
  <c r="G13" i="12"/>
  <c r="F31" i="16"/>
  <c r="G13" i="16"/>
  <c r="F49" i="16"/>
  <c r="G49" i="16" s="1"/>
  <c r="F31" i="9"/>
  <c r="F49" i="9"/>
  <c r="G49" i="9" s="1"/>
  <c r="G13" i="9"/>
  <c r="E60" i="10"/>
  <c r="F50" i="14"/>
  <c r="G50" i="14" s="1"/>
  <c r="E61" i="14"/>
  <c r="F35" i="14"/>
  <c r="E63" i="14"/>
  <c r="F50" i="13"/>
  <c r="G50" i="13" s="1"/>
  <c r="E61" i="13"/>
  <c r="F35" i="13"/>
  <c r="E63" i="13"/>
  <c r="F30" i="10"/>
  <c r="F50" i="9"/>
  <c r="G50" i="9" s="1"/>
  <c r="E61" i="9"/>
  <c r="F35" i="9"/>
  <c r="E63" i="9"/>
  <c r="F50" i="8"/>
  <c r="G50" i="8" s="1"/>
  <c r="F35" i="8"/>
  <c r="E61" i="8"/>
  <c r="E63" i="8"/>
  <c r="F31" i="11"/>
  <c r="F49" i="11"/>
  <c r="G49" i="11" s="1"/>
  <c r="G13" i="11"/>
  <c r="F31" i="14"/>
  <c r="G13" i="14"/>
  <c r="F49" i="14"/>
  <c r="G49" i="14" s="1"/>
  <c r="F31" i="15"/>
  <c r="G13" i="15"/>
  <c r="F49" i="15"/>
  <c r="G49" i="15" s="1"/>
  <c r="F50" i="12"/>
  <c r="G50" i="12" s="1"/>
  <c r="F35" i="12"/>
  <c r="E61" i="12"/>
  <c r="E63" i="12"/>
  <c r="G28" i="15" l="1"/>
  <c r="G27" i="15"/>
  <c r="G30" i="15" s="1"/>
  <c r="G29" i="15"/>
  <c r="G27" i="14"/>
  <c r="G30" i="14" s="1"/>
  <c r="G29" i="14"/>
  <c r="G28" i="14"/>
  <c r="F49" i="10"/>
  <c r="G49" i="10" s="1"/>
  <c r="F31" i="10"/>
  <c r="G13" i="10"/>
  <c r="G28" i="16"/>
  <c r="G29" i="16"/>
  <c r="G27" i="16"/>
  <c r="G30" i="16" s="1"/>
  <c r="F47" i="12"/>
  <c r="F46" i="12"/>
  <c r="F45" i="12"/>
  <c r="F60" i="12" s="1"/>
  <c r="F31" i="7"/>
  <c r="F49" i="7"/>
  <c r="G49" i="7" s="1"/>
  <c r="G13" i="7"/>
  <c r="G28" i="8"/>
  <c r="G29" i="8"/>
  <c r="G27" i="8"/>
  <c r="G30" i="8" s="1"/>
  <c r="F46" i="8"/>
  <c r="F47" i="8"/>
  <c r="F45" i="8"/>
  <c r="F60" i="8" s="1"/>
  <c r="G29" i="13"/>
  <c r="G27" i="13"/>
  <c r="G30" i="13" s="1"/>
  <c r="G28" i="13"/>
  <c r="F47" i="15"/>
  <c r="F46" i="15"/>
  <c r="F45" i="15"/>
  <c r="F47" i="14"/>
  <c r="F46" i="14"/>
  <c r="F45" i="14"/>
  <c r="F60" i="14" s="1"/>
  <c r="G27" i="11"/>
  <c r="G30" i="11" s="1"/>
  <c r="G29" i="11"/>
  <c r="G28" i="11"/>
  <c r="F47" i="11"/>
  <c r="F46" i="11"/>
  <c r="F60" i="11" s="1"/>
  <c r="F45" i="11"/>
  <c r="F50" i="10"/>
  <c r="G50" i="10" s="1"/>
  <c r="F35" i="10"/>
  <c r="E61" i="10"/>
  <c r="E63" i="10"/>
  <c r="G27" i="9"/>
  <c r="G30" i="9" s="1"/>
  <c r="G29" i="9"/>
  <c r="G28" i="9"/>
  <c r="F47" i="9"/>
  <c r="F46" i="9"/>
  <c r="F60" i="9" s="1"/>
  <c r="F45" i="9"/>
  <c r="F47" i="16"/>
  <c r="F46" i="16"/>
  <c r="F45" i="16"/>
  <c r="F60" i="16" s="1"/>
  <c r="G28" i="12"/>
  <c r="G29" i="12"/>
  <c r="G27" i="12"/>
  <c r="G30" i="12" s="1"/>
  <c r="F60" i="15"/>
  <c r="F47" i="13"/>
  <c r="F46" i="13"/>
  <c r="F45" i="13"/>
  <c r="F60" i="13" s="1"/>
  <c r="G35" i="9" l="1"/>
  <c r="F61" i="9"/>
  <c r="F63" i="9"/>
  <c r="G31" i="9"/>
  <c r="G57" i="9"/>
  <c r="G35" i="11"/>
  <c r="F61" i="11"/>
  <c r="F63" i="11"/>
  <c r="G31" i="11"/>
  <c r="G57" i="11"/>
  <c r="G31" i="13"/>
  <c r="G57" i="13"/>
  <c r="G35" i="8"/>
  <c r="F61" i="8"/>
  <c r="F63" i="8"/>
  <c r="G57" i="16"/>
  <c r="G31" i="16"/>
  <c r="G31" i="14"/>
  <c r="G57" i="14"/>
  <c r="G31" i="15"/>
  <c r="G57" i="15"/>
  <c r="G35" i="16"/>
  <c r="F61" i="16"/>
  <c r="F63" i="16"/>
  <c r="G35" i="13"/>
  <c r="F61" i="13"/>
  <c r="F63" i="13"/>
  <c r="G31" i="12"/>
  <c r="G57" i="12"/>
  <c r="G35" i="14"/>
  <c r="F61" i="14"/>
  <c r="F63" i="14"/>
  <c r="G31" i="8"/>
  <c r="G57" i="8"/>
  <c r="G35" i="12"/>
  <c r="F61" i="12"/>
  <c r="F63" i="12"/>
  <c r="G35" i="15"/>
  <c r="F61" i="15"/>
  <c r="F63" i="15"/>
  <c r="G28" i="7"/>
  <c r="G27" i="7"/>
  <c r="G30" i="7" s="1"/>
  <c r="G29" i="7"/>
  <c r="F46" i="7"/>
  <c r="F47" i="7"/>
  <c r="F45" i="7"/>
  <c r="F60" i="7" s="1"/>
  <c r="F47" i="10"/>
  <c r="F46" i="10"/>
  <c r="F45" i="10"/>
  <c r="F60" i="10"/>
  <c r="G28" i="10"/>
  <c r="G29" i="10"/>
  <c r="G27" i="10"/>
  <c r="G30" i="10" s="1"/>
  <c r="G57" i="7" l="1"/>
  <c r="G31" i="7"/>
  <c r="G31" i="10"/>
  <c r="G57" i="10"/>
  <c r="G35" i="7"/>
  <c r="F61" i="7"/>
  <c r="F63" i="7"/>
  <c r="G53" i="8"/>
  <c r="G60" i="8" s="1"/>
  <c r="G54" i="8"/>
  <c r="G55" i="8"/>
  <c r="G53" i="12"/>
  <c r="G54" i="12"/>
  <c r="G60" i="12" s="1"/>
  <c r="G55" i="12"/>
  <c r="G35" i="10"/>
  <c r="F61" i="10"/>
  <c r="F63" i="10"/>
  <c r="G53" i="15"/>
  <c r="G60" i="15" s="1"/>
  <c r="G54" i="15"/>
  <c r="G55" i="15"/>
  <c r="G53" i="14"/>
  <c r="G54" i="14"/>
  <c r="G60" i="14" s="1"/>
  <c r="G55" i="14"/>
  <c r="G53" i="16"/>
  <c r="G60" i="16" s="1"/>
  <c r="G54" i="16"/>
  <c r="G55" i="16"/>
  <c r="G53" i="13"/>
  <c r="G60" i="13" s="1"/>
  <c r="G54" i="13"/>
  <c r="G55" i="13"/>
  <c r="G53" i="11"/>
  <c r="G60" i="11" s="1"/>
  <c r="G54" i="11"/>
  <c r="G55" i="11"/>
  <c r="G53" i="9"/>
  <c r="G60" i="9" s="1"/>
  <c r="G54" i="9"/>
  <c r="G55" i="9"/>
  <c r="G61" i="9" l="1"/>
  <c r="G63" i="9"/>
  <c r="G61" i="13"/>
  <c r="G63" i="13"/>
  <c r="G61" i="12"/>
  <c r="G63" i="12"/>
  <c r="G61" i="8"/>
  <c r="G63" i="8"/>
  <c r="G61" i="11"/>
  <c r="G63" i="11"/>
  <c r="G61" i="16"/>
  <c r="G63" i="16"/>
  <c r="G61" i="14"/>
  <c r="G63" i="14"/>
  <c r="G61" i="15"/>
  <c r="G63" i="15"/>
  <c r="G54" i="7"/>
  <c r="G53" i="7"/>
  <c r="G60" i="7" s="1"/>
  <c r="G55" i="7"/>
  <c r="G53" i="10"/>
  <c r="G60" i="10" s="1"/>
  <c r="G54" i="10"/>
  <c r="G55" i="10"/>
  <c r="G61" i="10" l="1"/>
  <c r="G63" i="10"/>
  <c r="G61" i="7"/>
  <c r="G63" i="7"/>
</calcChain>
</file>

<file path=xl/comments1.xml><?xml version="1.0" encoding="utf-8"?>
<comments xmlns="http://schemas.openxmlformats.org/spreadsheetml/2006/main">
  <authors>
    <author>Lauren Harrel</author>
  </authors>
  <commentList>
    <comment ref="E5" authorId="0">
      <text>
        <r>
          <rPr>
            <b/>
            <sz val="8"/>
            <color indexed="81"/>
            <rFont val="Tahoma"/>
            <family val="2"/>
          </rPr>
          <t>OMB No.: 1205-0430      
OMB Expiration Date: 12/31/2013           
Estimated Average Response Time: 30.75 Hours</t>
        </r>
        <r>
          <rPr>
            <sz val="8"/>
            <color indexed="81"/>
            <rFont val="Tahoma"/>
            <family val="2"/>
          </rPr>
          <t xml:space="preserve">
Public Burden Statement: These reporting instructions have been approved under the Paperwork reduction Act of 1995.  Persons are not required to respond to this collection of information unless it displays a valid OMB control number.  Public reporting burden for this collection of information includes the time for reviewing instructions, searching existing data sources, gathering and maintaining the data needed, and completing and reviewing the collection of information.  Submission is required to obtain or retain benefits under SSA 303(a)(6).  This is public information and there is no assurance of confidentiality.  Send comments regarding this burden estimate or any other aspect of this collection of information, including suggestions for reducing this burden, to the U.S. Department of Labor, Office of Unemployment Insurance, Room S-4231, 200 Constitution Ave., NW, Washington, DC, 20210.</t>
        </r>
      </text>
    </comment>
  </commentList>
</comments>
</file>

<file path=xl/comments10.xml><?xml version="1.0" encoding="utf-8"?>
<comments xmlns="http://schemas.openxmlformats.org/spreadsheetml/2006/main">
  <authors>
    <author>DOLETA</author>
  </authors>
  <commentList>
    <comment ref="D14" authorId="0">
      <text>
        <r>
          <rPr>
            <b/>
            <sz val="8"/>
            <color indexed="81"/>
            <rFont val="Tahoma"/>
          </rPr>
          <t>DOLETA:</t>
        </r>
        <r>
          <rPr>
            <sz val="8"/>
            <color indexed="81"/>
            <rFont val="Tahoma"/>
          </rPr>
          <t xml:space="preserve">
Example: 1.00% should be entered as .01</t>
        </r>
      </text>
    </comment>
  </commentList>
</comments>
</file>

<file path=xl/comments11.xml><?xml version="1.0" encoding="utf-8"?>
<comments xmlns="http://schemas.openxmlformats.org/spreadsheetml/2006/main">
  <authors>
    <author>DOLETA</author>
  </authors>
  <commentList>
    <comment ref="D14" authorId="0">
      <text>
        <r>
          <rPr>
            <b/>
            <sz val="8"/>
            <color indexed="81"/>
            <rFont val="Tahoma"/>
          </rPr>
          <t>DOLETA:</t>
        </r>
        <r>
          <rPr>
            <sz val="8"/>
            <color indexed="81"/>
            <rFont val="Tahoma"/>
          </rPr>
          <t xml:space="preserve">
Example: 1.00% should be entered as .01</t>
        </r>
      </text>
    </comment>
  </commentList>
</comments>
</file>

<file path=xl/comments12.xml><?xml version="1.0" encoding="utf-8"?>
<comments xmlns="http://schemas.openxmlformats.org/spreadsheetml/2006/main">
  <authors>
    <author>Lauren Harrel</author>
  </authors>
  <commentList>
    <comment ref="O7" authorId="0">
      <text>
        <r>
          <rPr>
            <b/>
            <sz val="10"/>
            <color indexed="81"/>
            <rFont val="Tahoma"/>
            <family val="2"/>
          </rPr>
          <t>DOL:
This should equal the total amount converted.</t>
        </r>
        <r>
          <rPr>
            <sz val="11"/>
            <color indexed="81"/>
            <rFont val="Tahoma"/>
          </rPr>
          <t xml:space="preserve">
</t>
        </r>
      </text>
    </comment>
  </commentList>
</comments>
</file>

<file path=xl/comments2.xml><?xml version="1.0" encoding="utf-8"?>
<comments xmlns="http://schemas.openxmlformats.org/spreadsheetml/2006/main">
  <authors>
    <author>DOLETA</author>
  </authors>
  <commentList>
    <comment ref="D14" authorId="0">
      <text>
        <r>
          <rPr>
            <b/>
            <sz val="8"/>
            <color indexed="81"/>
            <rFont val="Tahoma"/>
          </rPr>
          <t>DOLETA:</t>
        </r>
        <r>
          <rPr>
            <sz val="8"/>
            <color indexed="81"/>
            <rFont val="Tahoma"/>
          </rPr>
          <t xml:space="preserve">
Example: 1.00% should be entered as .01</t>
        </r>
      </text>
    </comment>
  </commentList>
</comments>
</file>

<file path=xl/comments3.xml><?xml version="1.0" encoding="utf-8"?>
<comments xmlns="http://schemas.openxmlformats.org/spreadsheetml/2006/main">
  <authors>
    <author>DOLETA</author>
  </authors>
  <commentList>
    <comment ref="D14" authorId="0">
      <text>
        <r>
          <rPr>
            <b/>
            <sz val="8"/>
            <color indexed="81"/>
            <rFont val="Tahoma"/>
          </rPr>
          <t>DOLETA:</t>
        </r>
        <r>
          <rPr>
            <sz val="8"/>
            <color indexed="81"/>
            <rFont val="Tahoma"/>
          </rPr>
          <t xml:space="preserve">
Example: 1.00% should be entered as .01</t>
        </r>
      </text>
    </comment>
  </commentList>
</comments>
</file>

<file path=xl/comments4.xml><?xml version="1.0" encoding="utf-8"?>
<comments xmlns="http://schemas.openxmlformats.org/spreadsheetml/2006/main">
  <authors>
    <author>DOLETA</author>
  </authors>
  <commentList>
    <comment ref="D14" authorId="0">
      <text>
        <r>
          <rPr>
            <b/>
            <sz val="8"/>
            <color indexed="81"/>
            <rFont val="Tahoma"/>
          </rPr>
          <t>DOLETA:</t>
        </r>
        <r>
          <rPr>
            <sz val="8"/>
            <color indexed="81"/>
            <rFont val="Tahoma"/>
          </rPr>
          <t xml:space="preserve">
Example: 1.00% should be entered as .01</t>
        </r>
      </text>
    </comment>
  </commentList>
</comments>
</file>

<file path=xl/comments5.xml><?xml version="1.0" encoding="utf-8"?>
<comments xmlns="http://schemas.openxmlformats.org/spreadsheetml/2006/main">
  <authors>
    <author>DOLETA</author>
  </authors>
  <commentList>
    <comment ref="D14" authorId="0">
      <text>
        <r>
          <rPr>
            <b/>
            <sz val="8"/>
            <color indexed="81"/>
            <rFont val="Tahoma"/>
          </rPr>
          <t>DOLETA:</t>
        </r>
        <r>
          <rPr>
            <sz val="8"/>
            <color indexed="81"/>
            <rFont val="Tahoma"/>
          </rPr>
          <t xml:space="preserve">
Example: 1.00% should be entered as .01</t>
        </r>
      </text>
    </comment>
  </commentList>
</comments>
</file>

<file path=xl/comments6.xml><?xml version="1.0" encoding="utf-8"?>
<comments xmlns="http://schemas.openxmlformats.org/spreadsheetml/2006/main">
  <authors>
    <author>DOLETA</author>
  </authors>
  <commentList>
    <comment ref="D14" authorId="0">
      <text>
        <r>
          <rPr>
            <b/>
            <sz val="8"/>
            <color indexed="81"/>
            <rFont val="Tahoma"/>
          </rPr>
          <t>DOLETA:</t>
        </r>
        <r>
          <rPr>
            <sz val="8"/>
            <color indexed="81"/>
            <rFont val="Tahoma"/>
          </rPr>
          <t xml:space="preserve">
Example: 1.00% should be entered as .01</t>
        </r>
      </text>
    </comment>
  </commentList>
</comments>
</file>

<file path=xl/comments7.xml><?xml version="1.0" encoding="utf-8"?>
<comments xmlns="http://schemas.openxmlformats.org/spreadsheetml/2006/main">
  <authors>
    <author>DOLETA</author>
  </authors>
  <commentList>
    <comment ref="D14" authorId="0">
      <text>
        <r>
          <rPr>
            <b/>
            <sz val="8"/>
            <color indexed="81"/>
            <rFont val="Tahoma"/>
          </rPr>
          <t>DOLETA:</t>
        </r>
        <r>
          <rPr>
            <sz val="8"/>
            <color indexed="81"/>
            <rFont val="Tahoma"/>
          </rPr>
          <t xml:space="preserve">
Example: 1.00% should be entered as .01</t>
        </r>
      </text>
    </comment>
  </commentList>
</comments>
</file>

<file path=xl/comments8.xml><?xml version="1.0" encoding="utf-8"?>
<comments xmlns="http://schemas.openxmlformats.org/spreadsheetml/2006/main">
  <authors>
    <author>DOLETA</author>
  </authors>
  <commentList>
    <comment ref="D14" authorId="0">
      <text>
        <r>
          <rPr>
            <b/>
            <sz val="8"/>
            <color indexed="81"/>
            <rFont val="Tahoma"/>
          </rPr>
          <t>DOLETA:</t>
        </r>
        <r>
          <rPr>
            <sz val="8"/>
            <color indexed="81"/>
            <rFont val="Tahoma"/>
          </rPr>
          <t xml:space="preserve">
Example: 1.00% should be entered as .01</t>
        </r>
      </text>
    </comment>
  </commentList>
</comments>
</file>

<file path=xl/comments9.xml><?xml version="1.0" encoding="utf-8"?>
<comments xmlns="http://schemas.openxmlformats.org/spreadsheetml/2006/main">
  <authors>
    <author>DOLETA</author>
  </authors>
  <commentList>
    <comment ref="D14" authorId="0">
      <text>
        <r>
          <rPr>
            <b/>
            <sz val="8"/>
            <color indexed="81"/>
            <rFont val="Tahoma"/>
          </rPr>
          <t>DOLETA:</t>
        </r>
        <r>
          <rPr>
            <sz val="8"/>
            <color indexed="81"/>
            <rFont val="Tahoma"/>
          </rPr>
          <t xml:space="preserve">
Example: 1.00% should be entered as .01</t>
        </r>
      </text>
    </comment>
  </commentList>
</comments>
</file>

<file path=xl/sharedStrings.xml><?xml version="1.0" encoding="utf-8"?>
<sst xmlns="http://schemas.openxmlformats.org/spreadsheetml/2006/main" count="1208" uniqueCount="311">
  <si>
    <t>PREVIOUS YEAR</t>
  </si>
  <si>
    <t>TOTAL</t>
  </si>
  <si>
    <t>AS&amp;T</t>
  </si>
  <si>
    <t>INITIAL CLAIMS</t>
  </si>
  <si>
    <t>WEEKS CLAIMED</t>
  </si>
  <si>
    <t>NON-MONETARY DETERMINATIONS</t>
  </si>
  <si>
    <t>APPEALS</t>
  </si>
  <si>
    <t>WAGE RECORDS</t>
  </si>
  <si>
    <t>TAX</t>
  </si>
  <si>
    <t>BENEFIT PAYMENT CONTROL</t>
  </si>
  <si>
    <t>UI PERFORMS</t>
  </si>
  <si>
    <t>SUPPORT</t>
  </si>
  <si>
    <t>NON RJM</t>
  </si>
  <si>
    <t>BALANCE</t>
  </si>
  <si>
    <t>FAC</t>
  </si>
  <si>
    <t>PS$</t>
  </si>
  <si>
    <t>PB$</t>
  </si>
  <si>
    <t>WORK HRS.</t>
  </si>
  <si>
    <t>ALLOCATED</t>
  </si>
  <si>
    <t>DIFFERENCE</t>
  </si>
  <si>
    <t>ADJUSTMENTS</t>
  </si>
  <si>
    <t>TOTAL ADJUSTMENTS</t>
  </si>
  <si>
    <t>RJM COSTS</t>
  </si>
  <si>
    <t xml:space="preserve">NPS CROSS WALK - PREVIOUS YEAR </t>
  </si>
  <si>
    <t/>
  </si>
  <si>
    <t>STATE CODE</t>
  </si>
  <si>
    <t>CODE #</t>
  </si>
  <si>
    <t>DOLLARS</t>
  </si>
  <si>
    <t>COMM.</t>
  </si>
  <si>
    <t>FACILITIES</t>
  </si>
  <si>
    <t>TRAVEL</t>
  </si>
  <si>
    <t>COM.SERV.</t>
  </si>
  <si>
    <t>OFF. EQUIP.</t>
  </si>
  <si>
    <t>SUPPLIES</t>
  </si>
  <si>
    <t>PS CONT.</t>
  </si>
  <si>
    <t>STATE</t>
  </si>
  <si>
    <t>MISC.</t>
  </si>
  <si>
    <t>POSTAGE</t>
  </si>
  <si>
    <t>OTHER</t>
  </si>
  <si>
    <t>AGENCY TOTALS</t>
  </si>
  <si>
    <t>HOURS</t>
  </si>
  <si>
    <t>PAID</t>
  </si>
  <si>
    <t>STATE NAME</t>
  </si>
  <si>
    <t>STATE TABLE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</si>
  <si>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</si>
  <si>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</si>
  <si>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</si>
  <si>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</si>
  <si>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</si>
  <si>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</si>
  <si>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</si>
  <si>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</si>
  <si>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</si>
  <si>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</si>
  <si>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</si>
  <si>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</si>
  <si>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</si>
  <si>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</si>
  <si>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</si>
  <si>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</si>
  <si>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</si>
  <si>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</si>
  <si>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</si>
  <si>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</si>
  <si>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</si>
  <si>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</si>
  <si>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</si>
  <si>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</si>
  <si>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</si>
  <si>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</si>
  <si>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</si>
  <si>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</si>
  <si>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</si>
  <si>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</si>
  <si>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</si>
  <si>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</si>
  <si>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</si>
  <si>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</si>
  <si>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</si>
  <si>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</si>
  <si>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</si>
  <si>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</si>
  <si>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</si>
  <si>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</si>
  <si>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</si>
  <si>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</si>
  <si>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</si>
  <si>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</si>
  <si>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</si>
  <si>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</si>
  <si>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</si>
  <si>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</si>
  <si>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</si>
  <si>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</si>
  <si>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</si>
  <si>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</si>
  <si>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</si>
  <si>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Crosswalk Version</t>
  </si>
  <si>
    <t>CROSS PSPB</t>
  </si>
  <si>
    <t>Balance</t>
  </si>
  <si>
    <t>AGENCY TOTALS LESS NON-RJM</t>
  </si>
  <si>
    <t>SHEET IS DESIGNED TO ALLOW ADDITIONAL ROWS TO BE INSERTED - COPY FORMULAS FROM AY12 through BB12 TO ALL INSERTED ROWS.</t>
  </si>
  <si>
    <t>ROO - END OF YEAR</t>
  </si>
  <si>
    <t>ROO - P</t>
  </si>
  <si>
    <t>LEDGER/NPS CODE</t>
  </si>
  <si>
    <t>SHEET IS DESIGNED TO ALLOW ADDITIONAL ROWS TO BE INSERTED - COPY FORMULAS FROM O10 TO ALL INSERTED ROWS.</t>
  </si>
  <si>
    <t>TEUC</t>
  </si>
  <si>
    <t>TEUC PS/PB CROSS WALK - PREVIOUS YEAR</t>
  </si>
  <si>
    <t xml:space="preserve">ROO - </t>
  </si>
  <si>
    <t>EOY</t>
  </si>
  <si>
    <t>OMB Approval No. 1205-0430</t>
  </si>
  <si>
    <t>COST PER POSITION - AS&amp;T</t>
  </si>
  <si>
    <t>REQUEST YEAR</t>
  </si>
  <si>
    <t>PREVIOUS</t>
  </si>
  <si>
    <t>CURRENT</t>
  </si>
  <si>
    <t>NEXT</t>
  </si>
  <si>
    <t>REQUEST</t>
  </si>
  <si>
    <t xml:space="preserve"> </t>
  </si>
  <si>
    <t>FISCAL YEAR</t>
  </si>
  <si>
    <t>TOTAL PERSONAL SERVICE COST</t>
  </si>
  <si>
    <t>TOTAL POSITIONS PAID</t>
  </si>
  <si>
    <t>STRAIGHT LINE  PS COST PER POSITION</t>
  </si>
  <si>
    <t>PRIOR YEAR - PARTIAL</t>
  </si>
  <si>
    <t>EFF. DATE</t>
  </si>
  <si>
    <t>MOS.</t>
  </si>
  <si>
    <t>%</t>
  </si>
  <si>
    <t>2.</t>
  </si>
  <si>
    <t>3.</t>
  </si>
  <si>
    <t>CURRENT YEAR</t>
  </si>
  <si>
    <t>NEXT YEAR</t>
  </si>
  <si>
    <t>PS COST PER POSITION</t>
  </si>
  <si>
    <t>INCREASE PER YEAR</t>
  </si>
  <si>
    <t>TOTAL PERSONNEL BENEFIT COST</t>
  </si>
  <si>
    <t>STRAIGHT LINE  PB COST PER POSITION</t>
  </si>
  <si>
    <t>FICA</t>
  </si>
  <si>
    <t>RETIREMENT MATCH</t>
  </si>
  <si>
    <t xml:space="preserve">OTHER PERCENT </t>
  </si>
  <si>
    <t>INC.</t>
  </si>
  <si>
    <t>PER POSITION INCREASE</t>
  </si>
  <si>
    <t>PB COST PER POSITION</t>
  </si>
  <si>
    <t>PS/PB COST PER POSITION</t>
  </si>
  <si>
    <t>COST PER POSITION - INITIAL CLAIMS</t>
  </si>
  <si>
    <t>COST PER POSITION - WEEKS CLAIMED</t>
  </si>
  <si>
    <t>COST PER POSITION - NON-MONETARY DETERMINATIONS</t>
  </si>
  <si>
    <t>COST PER POSITION - APPEALS</t>
  </si>
  <si>
    <t>COST PER POSITION - WAGE RECORDS</t>
  </si>
  <si>
    <t>COST PER POSITION - TAX</t>
  </si>
  <si>
    <t>COST PER POSITION - BENEFIT PAYMENT CONTROL</t>
  </si>
  <si>
    <t>COST PER POSITION - UI PERFORMS</t>
  </si>
  <si>
    <t>COST PER POSITION - SUPPORT</t>
  </si>
  <si>
    <t>PS CONTRACTS CROSSWALK</t>
  </si>
  <si>
    <t xml:space="preserve">INITIAL </t>
  </si>
  <si>
    <t>WEEKS</t>
  </si>
  <si>
    <t>NONMONETARY</t>
  </si>
  <si>
    <t>WAGE</t>
  </si>
  <si>
    <t>NOT</t>
  </si>
  <si>
    <t>TOTAL PS CONTRACTS</t>
  </si>
  <si>
    <t>CLAIMS</t>
  </si>
  <si>
    <t>CLAIMED</t>
  </si>
  <si>
    <t>DETER.</t>
  </si>
  <si>
    <t>RECORDS</t>
  </si>
  <si>
    <t>CONTRACT IDENTIFIER</t>
  </si>
  <si>
    <t>DIFFERENCE-ALL TO CODES</t>
  </si>
  <si>
    <t>DIFFERENCE-TOTAL PS CONT</t>
  </si>
  <si>
    <t xml:space="preserve">SYSTEM START UP </t>
  </si>
  <si>
    <t>RJM</t>
  </si>
  <si>
    <t>Version</t>
  </si>
  <si>
    <t>RESOURCE JUSTIFICATION MODEL</t>
  </si>
  <si>
    <t>YOUR STATE</t>
  </si>
  <si>
    <t xml:space="preserve">  State Abbreviation</t>
  </si>
  <si>
    <t>ACCOUNTING SYSTEM</t>
  </si>
  <si>
    <t>HOURS PER WORKDAY</t>
  </si>
  <si>
    <t xml:space="preserve">   Standard Hours</t>
  </si>
  <si>
    <t>Date Data Submitted</t>
  </si>
  <si>
    <t>Contact Person's Name</t>
  </si>
  <si>
    <t>Contact Person's Phone Number</t>
  </si>
  <si>
    <t>Contact Person's Email Address</t>
  </si>
  <si>
    <t>Enter Code for Type of Submission</t>
  </si>
  <si>
    <t>Type of Submission</t>
  </si>
  <si>
    <t>Submission Codes</t>
  </si>
  <si>
    <t>STATE/ POSSESSION</t>
  </si>
  <si>
    <t>ABBREVIATION</t>
  </si>
  <si>
    <t>STATE ID</t>
  </si>
  <si>
    <t>S - Original State submission</t>
  </si>
  <si>
    <t>AL</t>
  </si>
  <si>
    <t>AK</t>
  </si>
  <si>
    <t>AZ</t>
  </si>
  <si>
    <t>AR</t>
  </si>
  <si>
    <t>V - Original Regional Office validated submission</t>
  </si>
  <si>
    <t>CA</t>
  </si>
  <si>
    <t>Y - Amended Regional Office 2nd submission</t>
  </si>
  <si>
    <t>CO</t>
  </si>
  <si>
    <t>Z - Amended Regional Office 3rd submission</t>
  </si>
  <si>
    <t>CT</t>
  </si>
  <si>
    <t>W - Wage and benefits increases - final</t>
  </si>
  <si>
    <t>DE</t>
  </si>
  <si>
    <t>R - Special Requirements File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</si>
  <si>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</si>
  <si>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</si>
  <si>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</si>
  <si>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</si>
  <si>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</si>
  <si>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</si>
  <si>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</si>
  <si>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</si>
  <si>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</si>
  <si>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</si>
  <si>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</si>
  <si>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</si>
  <si>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</si>
  <si>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</si>
  <si>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</si>
  <si>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</si>
  <si>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</si>
  <si>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</si>
  <si>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</si>
  <si>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</si>
  <si>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</si>
  <si>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</si>
  <si>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</si>
  <si>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</si>
  <si>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</si>
  <si>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</si>
  <si>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</si>
  <si>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</si>
  <si>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</si>
  <si>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</si>
  <si>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</si>
  <si>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PR</t>
  </si>
  <si>
    <t>RI</t>
  </si>
  <si>
    <t>SC</t>
  </si>
  <si>
    <t>SD</t>
  </si>
  <si>
    <t>TN</t>
  </si>
  <si>
    <t>TX</t>
  </si>
  <si>
    <t>UT</t>
  </si>
  <si>
    <t>VT</t>
  </si>
  <si>
    <t>VI</t>
  </si>
  <si>
    <t>VA</t>
  </si>
  <si>
    <t>WA</t>
  </si>
  <si>
    <t>WV</t>
  </si>
  <si>
    <t>WI</t>
  </si>
  <si>
    <t>WY</t>
  </si>
  <si>
    <t>None</t>
  </si>
  <si>
    <t>The Following Table is used in calculated standard hours for each year:</t>
  </si>
  <si>
    <t>Fiscal Year</t>
  </si>
  <si>
    <t>Number of Work Days</t>
  </si>
  <si>
    <t>Above row is last line in table.</t>
  </si>
  <si>
    <t>1-AST</t>
  </si>
  <si>
    <t xml:space="preserve">1-IC </t>
  </si>
  <si>
    <t xml:space="preserve">1-WK </t>
  </si>
  <si>
    <t xml:space="preserve">1-NMD </t>
  </si>
  <si>
    <t xml:space="preserve">1-APP </t>
  </si>
  <si>
    <t xml:space="preserve">1-WR </t>
  </si>
  <si>
    <t>1-TAX</t>
  </si>
  <si>
    <t>1-BPC</t>
  </si>
  <si>
    <t xml:space="preserve">1-UIP </t>
  </si>
  <si>
    <t xml:space="preserve">1-SUP </t>
  </si>
  <si>
    <t>CONVERTED</t>
  </si>
  <si>
    <t>BPC</t>
  </si>
  <si>
    <t xml:space="preserve">1. </t>
  </si>
  <si>
    <t xml:space="preserve">TEUC NPS CROSS WALK - PREVIOUS YEAR </t>
  </si>
  <si>
    <t>FEDERAL SOURCES</t>
  </si>
  <si>
    <t>STATE SOURCES</t>
  </si>
  <si>
    <t>BENEFIT RATE INCREASE</t>
  </si>
  <si>
    <t>Alloc</t>
  </si>
  <si>
    <t>IC</t>
  </si>
  <si>
    <t>WC</t>
  </si>
  <si>
    <t>NMD</t>
  </si>
  <si>
    <t>APP</t>
  </si>
  <si>
    <t>WR</t>
  </si>
  <si>
    <t>UIP</t>
  </si>
  <si>
    <t>SUP</t>
  </si>
  <si>
    <t>INITIAL CLAIMS (IC)</t>
  </si>
  <si>
    <t>WEEKS CLAIMED (WC)</t>
  </si>
  <si>
    <t>NON-MONETARY DETERMINATIONS (NMD)</t>
  </si>
  <si>
    <t>APPEALS (APP)</t>
  </si>
  <si>
    <t>WAGE RECORDS (WR)</t>
  </si>
  <si>
    <t>BENEFIT PAYMENT CONTROL (BPC)</t>
  </si>
  <si>
    <t>UI PERFORMS (UIP)</t>
  </si>
  <si>
    <t>SUPPORT (SUP)</t>
  </si>
  <si>
    <t>NON RJM (NRJM)</t>
  </si>
  <si>
    <t>D - State submission 3rd Amendment</t>
  </si>
  <si>
    <t>E - State submission 4th Amendment</t>
  </si>
  <si>
    <t>ZZ - Amended Regional Office 4th submission</t>
  </si>
  <si>
    <t>COMM</t>
  </si>
  <si>
    <t>FACS</t>
  </si>
  <si>
    <t>CSRV</t>
  </si>
  <si>
    <t>TRVL</t>
  </si>
  <si>
    <t>OFFEQ</t>
  </si>
  <si>
    <t>SUPPL</t>
  </si>
  <si>
    <t>PSCTR</t>
  </si>
  <si>
    <t>MISC</t>
  </si>
  <si>
    <t>OTHR NRJM</t>
  </si>
  <si>
    <t>POST NRJM</t>
  </si>
  <si>
    <t>SPLIT</t>
  </si>
  <si>
    <t>NOT CONV</t>
  </si>
  <si>
    <t>LEDGER/FUNCTIONAL ACTIVITY</t>
  </si>
  <si>
    <t>GAL 4-91</t>
  </si>
  <si>
    <t>PS/PB CROSS WALK - PREVIOUS YEAR</t>
  </si>
  <si>
    <t>NRJM</t>
  </si>
  <si>
    <t>BUDGET YEAR</t>
  </si>
  <si>
    <t>SHEET IS DESIGNED TO ALLOW ADDITIONAL ROWS TO BE INSERTED - IF DONE MANUALLY INSTEAD OF BY USING BUTTONS AT TOP OF WORKSHEET, COPY FORMULAS IN C13 and FROM H13 through BC13 TO ALL INSERTED ROWS.</t>
  </si>
  <si>
    <t>SHEET IS DESIGNED TO ALLOW ADDITIONAL ROWS TO BE INSERTED - IF DONE MANUALLY INSTEAD OF BY USING BUTTONS AT TOP OF WORKSHEET, COPY FORMULAS IN C12 and FROM E12 through P12 TO ALL INSERTED ROWS.</t>
  </si>
  <si>
    <t>SHEET IS DESIGNED TO ALLOW ADDITIONAL ROWS TO BE INSERTED - IF DONE MANUALLY INSTEAD OF BY USING BUTTONS AT TOP OF WORKSHEET, COPY FORMULAS IN B11 and FROM D11 through O11 TO ALL INSERTED ROWS.</t>
  </si>
  <si>
    <t>1. Default</t>
  </si>
  <si>
    <t>INFLATIONARY INCREASE (DEFAULT)</t>
  </si>
  <si>
    <t xml:space="preserve">BENEFIT RATE INCREASE </t>
  </si>
  <si>
    <t>Rev. 6/4/2007</t>
  </si>
  <si>
    <t>B - State submission 1st Amendment</t>
  </si>
  <si>
    <t>C - State submission 2nd Amendment</t>
  </si>
  <si>
    <t>Expires 12/31/2013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</si>
</sst>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3" formatCode="_(* #,##0.00_);_(* \(#,##0.00\);_(* &quot;-&quot;??_);_(@_)"/>
    <numFmt numFmtId="170" formatCode="0.000"/>
    <numFmt numFmtId="171" formatCode="0.0"/>
    <numFmt numFmtId="187" formatCode="d\-mmm\-yyyy"/>
    <numFmt numFmtId="196" formatCode="_(* #,##0_);_(* \(#,##0\);_(* &quot;-&quot;??_);_(@_)"/>
    <numFmt numFmtId="197" formatCode="#,##0;[Red]#,##0"/>
    <numFmt numFmtId="210" formatCode="yyyy"/>
    <numFmt numFmtId="211" formatCode="&quot;$&quot;#,##0.00;\(&quot;$&quot;#,##0.00\)"/>
    <numFmt numFmtId="212" formatCode="m/d/yyyy;@"/>
  </numFmts>
  <fonts count="37" x14ac:knownFonts="1">
    <font>
      <sz val="10"/>
      <name val="Arial"/>
    </font>
    <font>
      <sz val="10"/>
      <name val="Arial"/>
    </font>
    <font>
      <u/>
      <sz val="8"/>
      <color indexed="12"/>
      <name val="Arial"/>
    </font>
    <font>
      <b/>
      <sz val="12"/>
      <name val="Arial"/>
      <family val="2"/>
    </font>
    <font>
      <sz val="8"/>
      <name val="Arial"/>
      <family val="2"/>
    </font>
    <font>
      <b/>
      <sz val="10"/>
      <name val="Arial"/>
      <family val="2"/>
    </font>
    <font>
      <b/>
      <sz val="10"/>
      <color indexed="9"/>
      <name val="Arial"/>
      <family val="2"/>
    </font>
    <font>
      <b/>
      <sz val="16"/>
      <name val="Arial"/>
      <family val="2"/>
    </font>
    <font>
      <sz val="8"/>
      <name val="Arial"/>
    </font>
    <font>
      <sz val="10"/>
      <name val="Arial"/>
      <family val="2"/>
    </font>
    <font>
      <b/>
      <sz val="12"/>
      <name val="Arial Black"/>
      <family val="2"/>
    </font>
    <font>
      <b/>
      <sz val="10"/>
      <color indexed="10"/>
      <name val="Arial"/>
      <family val="2"/>
    </font>
    <font>
      <sz val="11"/>
      <name val="Arial"/>
      <family val="2"/>
    </font>
    <font>
      <b/>
      <sz val="11"/>
      <name val="Arial"/>
      <family val="2"/>
    </font>
    <font>
      <b/>
      <sz val="16"/>
      <color indexed="8"/>
      <name val="Arial"/>
      <family val="2"/>
    </font>
    <font>
      <b/>
      <sz val="14"/>
      <name val="Arial"/>
      <family val="2"/>
    </font>
    <font>
      <i/>
      <sz val="11"/>
      <name val="Times New Roman"/>
      <family val="1"/>
    </font>
    <font>
      <b/>
      <i/>
      <sz val="10"/>
      <name val="Arial"/>
      <family val="2"/>
    </font>
    <font>
      <b/>
      <i/>
      <sz val="9"/>
      <name val="Arial"/>
      <family val="2"/>
    </font>
    <font>
      <sz val="11"/>
      <color indexed="81"/>
      <name val="Tahoma"/>
    </font>
    <font>
      <b/>
      <sz val="10"/>
      <color indexed="81"/>
      <name val="Tahoma"/>
      <family val="2"/>
    </font>
    <font>
      <sz val="9"/>
      <name val="Arial"/>
      <family val="2"/>
    </font>
    <font>
      <b/>
      <sz val="8"/>
      <name val="Arial"/>
      <family val="2"/>
    </font>
    <font>
      <b/>
      <sz val="8"/>
      <color indexed="10"/>
      <name val="Arial"/>
      <family val="2"/>
    </font>
    <font>
      <sz val="10"/>
      <color indexed="8"/>
      <name val="Arial"/>
    </font>
    <font>
      <sz val="10"/>
      <color indexed="8"/>
      <name val="MS Sans Serif"/>
    </font>
    <font>
      <sz val="8"/>
      <color indexed="81"/>
      <name val="Tahoma"/>
    </font>
    <font>
      <b/>
      <sz val="8"/>
      <color indexed="81"/>
      <name val="Tahoma"/>
    </font>
    <font>
      <sz val="9"/>
      <name val="Arial"/>
    </font>
    <font>
      <sz val="9"/>
      <color indexed="8"/>
      <name val="Arial"/>
    </font>
    <font>
      <b/>
      <sz val="10"/>
      <color indexed="20"/>
      <name val="Arial"/>
      <family val="2"/>
    </font>
    <font>
      <b/>
      <sz val="10"/>
      <color indexed="12"/>
      <name val="Arial"/>
      <family val="2"/>
    </font>
    <font>
      <b/>
      <sz val="8"/>
      <color indexed="20"/>
      <name val="Arial"/>
      <family val="2"/>
    </font>
    <font>
      <b/>
      <sz val="9"/>
      <color indexed="10"/>
      <name val="Arial"/>
      <family val="2"/>
    </font>
    <font>
      <sz val="7"/>
      <name val="Times New Roman"/>
      <family val="1"/>
    </font>
    <font>
      <sz val="8"/>
      <color indexed="81"/>
      <name val="Tahoma"/>
      <family val="2"/>
    </font>
    <font>
      <b/>
      <sz val="8"/>
      <color indexed="81"/>
      <name val="Tahoma"/>
      <family val="2"/>
    </font>
  </fonts>
  <fills count="11">
    <fill>
      <patternFill patternType="none"/>
    </fill>
    <fill>
      <patternFill patternType="gray125"/>
    </fill>
    <fill>
      <patternFill patternType="solid">
        <fgColor indexed="42"/>
        <bgColor indexed="64"/>
      </patternFill>
    </fill>
    <fill>
      <patternFill patternType="solid">
        <fgColor indexed="10"/>
        <bgColor indexed="64"/>
      </patternFill>
    </fill>
    <fill>
      <patternFill patternType="solid">
        <fgColor indexed="41"/>
        <bgColor indexed="64"/>
      </patternFill>
    </fill>
    <fill>
      <patternFill patternType="solid">
        <fgColor indexed="23"/>
        <bgColor indexed="64"/>
      </patternFill>
    </fill>
    <fill>
      <patternFill patternType="solid">
        <fgColor indexed="9"/>
        <bgColor indexed="9"/>
      </patternFill>
    </fill>
    <fill>
      <patternFill patternType="solid">
        <fgColor indexed="9"/>
        <bgColor indexed="64"/>
      </patternFill>
    </fill>
    <fill>
      <patternFill patternType="solid">
        <fgColor indexed="41"/>
        <bgColor indexed="8"/>
      </patternFill>
    </fill>
    <fill>
      <patternFill patternType="solid">
        <fgColor indexed="63"/>
        <bgColor indexed="64"/>
      </patternFill>
    </fill>
    <fill>
      <patternFill patternType="solid">
        <fgColor indexed="63"/>
        <bgColor indexed="8"/>
      </patternFill>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ck">
        <color indexed="64"/>
      </right>
      <top/>
      <bottom/>
      <diagonal/>
    </border>
    <border>
      <left style="thick">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top/>
      <bottom/>
      <diagonal/>
    </border>
    <border>
      <left/>
      <right/>
      <top style="thin">
        <color indexed="64"/>
      </top>
      <bottom style="hair">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8" fillId="0" borderId="0"/>
    <xf numFmtId="0" fontId="25" fillId="0" borderId="0"/>
  </cellStyleXfs>
  <cellXfs count="483">
    <xf numFmtId="0" fontId="0" fillId="0" borderId="0" xfId="0"/>
    <xf numFmtId="0" fontId="3" fillId="0" borderId="0" xfId="0" applyFont="1" applyAlignment="1">
      <alignment horizontal="center"/>
    </xf>
    <xf numFmtId="0" fontId="4" fillId="0" borderId="0" xfId="0" applyFont="1" applyAlignment="1">
      <alignment horizontal="right"/>
    </xf>
    <xf numFmtId="3" fontId="0" fillId="0" borderId="0" xfId="0" applyNumberFormat="1"/>
    <xf numFmtId="0" fontId="0" fillId="0" borderId="0" xfId="0" applyBorder="1"/>
    <xf numFmtId="2" fontId="0" fillId="0" borderId="0" xfId="0" applyNumberFormat="1"/>
    <xf numFmtId="0" fontId="7" fillId="0" borderId="0" xfId="0" applyFont="1" applyAlignment="1">
      <alignment horizontal="left"/>
    </xf>
    <xf numFmtId="0" fontId="4" fillId="0" borderId="0" xfId="0" applyFont="1" applyAlignment="1"/>
    <xf numFmtId="0" fontId="3" fillId="0" borderId="0" xfId="0" quotePrefix="1" applyFont="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1" xfId="0" applyBorder="1"/>
    <xf numFmtId="0" fontId="0" fillId="0" borderId="3" xfId="0" applyBorder="1"/>
    <xf numFmtId="0" fontId="0" fillId="0" borderId="4" xfId="0" applyBorder="1"/>
    <xf numFmtId="0" fontId="0" fillId="0" borderId="5" xfId="0" applyBorder="1" applyAlignment="1">
      <alignment horizontal="center"/>
    </xf>
    <xf numFmtId="0" fontId="0" fillId="0" borderId="6" xfId="0" applyBorder="1"/>
    <xf numFmtId="0" fontId="0" fillId="0" borderId="7" xfId="0" applyBorder="1" applyAlignment="1">
      <alignment horizontal="center"/>
    </xf>
    <xf numFmtId="0" fontId="0" fillId="0" borderId="8" xfId="0" applyBorder="1" applyAlignment="1">
      <alignment horizontal="center"/>
    </xf>
    <xf numFmtId="0" fontId="0" fillId="0" borderId="9" xfId="0" applyFill="1" applyBorder="1" applyAlignment="1">
      <alignment horizontal="left"/>
    </xf>
    <xf numFmtId="0" fontId="7" fillId="2" borderId="10" xfId="3" applyFont="1" applyFill="1" applyBorder="1" applyAlignment="1" applyProtection="1">
      <alignment horizontal="center" vertical="center"/>
      <protection locked="0"/>
    </xf>
    <xf numFmtId="0" fontId="3" fillId="0" borderId="0" xfId="0" applyFont="1" applyAlignment="1">
      <alignment horizontal="left"/>
    </xf>
    <xf numFmtId="0" fontId="9" fillId="0" borderId="0" xfId="0" applyFont="1" applyAlignment="1">
      <alignment horizontal="left" vertical="center"/>
    </xf>
    <xf numFmtId="0" fontId="9" fillId="0" borderId="0" xfId="0" applyFont="1" applyAlignment="1">
      <alignment horizontal="right" vertical="center"/>
    </xf>
    <xf numFmtId="0" fontId="5" fillId="0" borderId="0" xfId="0" applyFont="1" applyAlignment="1">
      <alignment horizontal="left" vertical="center"/>
    </xf>
    <xf numFmtId="0" fontId="5" fillId="0" borderId="1" xfId="0" applyFont="1" applyBorder="1" applyAlignment="1">
      <alignment horizontal="center"/>
    </xf>
    <xf numFmtId="0" fontId="5" fillId="0" borderId="2" xfId="0" applyFont="1" applyBorder="1" applyAlignment="1">
      <alignment horizontal="center"/>
    </xf>
    <xf numFmtId="0" fontId="0" fillId="0" borderId="9" xfId="0" applyBorder="1"/>
    <xf numFmtId="0" fontId="5" fillId="0" borderId="3" xfId="0" applyFont="1" applyBorder="1"/>
    <xf numFmtId="0" fontId="9" fillId="0" borderId="0" xfId="0" applyFont="1" applyAlignment="1"/>
    <xf numFmtId="197" fontId="0" fillId="0" borderId="10" xfId="0" applyNumberFormat="1" applyBorder="1"/>
    <xf numFmtId="0" fontId="5" fillId="0" borderId="1" xfId="0" applyFont="1" applyFill="1" applyBorder="1" applyAlignment="1">
      <alignment horizontal="center"/>
    </xf>
    <xf numFmtId="0" fontId="5" fillId="0" borderId="2" xfId="0" applyFont="1" applyFill="1" applyBorder="1" applyAlignment="1">
      <alignment horizontal="center"/>
    </xf>
    <xf numFmtId="3" fontId="0" fillId="0" borderId="1" xfId="0" applyNumberFormat="1" applyBorder="1"/>
    <xf numFmtId="3" fontId="5" fillId="0" borderId="2" xfId="0" applyNumberFormat="1" applyFont="1" applyBorder="1" applyAlignment="1">
      <alignment horizontal="center"/>
    </xf>
    <xf numFmtId="3" fontId="0" fillId="0" borderId="10" xfId="0" applyNumberFormat="1" applyBorder="1"/>
    <xf numFmtId="39" fontId="0" fillId="0" borderId="0" xfId="1" applyNumberFormat="1" applyFont="1" applyBorder="1"/>
    <xf numFmtId="39" fontId="0" fillId="0" borderId="0" xfId="1" applyNumberFormat="1" applyFont="1"/>
    <xf numFmtId="39" fontId="6" fillId="3" borderId="10" xfId="1" applyNumberFormat="1" applyFont="1" applyFill="1" applyBorder="1" applyAlignment="1">
      <alignment horizontal="right"/>
    </xf>
    <xf numFmtId="3" fontId="0" fillId="0" borderId="0" xfId="1" applyNumberFormat="1" applyFont="1" applyBorder="1"/>
    <xf numFmtId="3" fontId="0" fillId="0" borderId="0" xfId="1" applyNumberFormat="1" applyFont="1"/>
    <xf numFmtId="3" fontId="6" fillId="3" borderId="10" xfId="1" applyNumberFormat="1" applyFont="1" applyFill="1" applyBorder="1"/>
    <xf numFmtId="4" fontId="0" fillId="0" borderId="0" xfId="1" applyNumberFormat="1" applyFont="1"/>
    <xf numFmtId="4" fontId="0" fillId="0" borderId="0" xfId="0" applyNumberFormat="1"/>
    <xf numFmtId="4" fontId="6" fillId="3" borderId="11" xfId="1" applyNumberFormat="1" applyFont="1" applyFill="1" applyBorder="1"/>
    <xf numFmtId="0" fontId="0" fillId="0" borderId="12" xfId="0" applyFill="1" applyBorder="1" applyAlignment="1">
      <alignment horizontal="left"/>
    </xf>
    <xf numFmtId="0" fontId="0" fillId="0" borderId="13" xfId="0" applyFill="1" applyBorder="1" applyAlignment="1">
      <alignment horizontal="left"/>
    </xf>
    <xf numFmtId="3" fontId="0" fillId="0" borderId="0" xfId="0" applyNumberFormat="1" applyBorder="1"/>
    <xf numFmtId="0" fontId="0" fillId="0" borderId="12" xfId="0" applyBorder="1"/>
    <xf numFmtId="0" fontId="5" fillId="0" borderId="13" xfId="0" applyFont="1" applyBorder="1"/>
    <xf numFmtId="0" fontId="0" fillId="0" borderId="13" xfId="0" applyBorder="1"/>
    <xf numFmtId="3" fontId="0" fillId="0" borderId="13" xfId="0" applyNumberFormat="1" applyBorder="1"/>
    <xf numFmtId="197" fontId="0" fillId="0" borderId="13" xfId="0" applyNumberFormat="1" applyBorder="1"/>
    <xf numFmtId="3" fontId="0" fillId="0" borderId="12" xfId="0" applyNumberFormat="1" applyBorder="1"/>
    <xf numFmtId="197" fontId="0" fillId="0" borderId="12" xfId="0" applyNumberFormat="1" applyBorder="1"/>
    <xf numFmtId="0" fontId="5" fillId="0" borderId="10" xfId="0" applyFont="1" applyBorder="1"/>
    <xf numFmtId="197" fontId="0" fillId="0" borderId="0" xfId="0" applyNumberFormat="1" applyBorder="1"/>
    <xf numFmtId="0" fontId="0" fillId="0" borderId="14" xfId="0" applyBorder="1"/>
    <xf numFmtId="4" fontId="0" fillId="0" borderId="0" xfId="1" applyNumberFormat="1" applyFont="1" applyBorder="1"/>
    <xf numFmtId="0" fontId="5" fillId="0" borderId="3" xfId="0" applyFont="1" applyFill="1" applyBorder="1" applyAlignment="1">
      <alignment horizontal="left"/>
    </xf>
    <xf numFmtId="39" fontId="1" fillId="0" borderId="10" xfId="1" applyNumberFormat="1" applyFill="1" applyBorder="1"/>
    <xf numFmtId="3" fontId="1" fillId="0" borderId="6" xfId="1" applyNumberFormat="1" applyFill="1" applyBorder="1"/>
    <xf numFmtId="4" fontId="1" fillId="0" borderId="11" xfId="1" applyNumberFormat="1" applyBorder="1"/>
    <xf numFmtId="4" fontId="1" fillId="0" borderId="6" xfId="1" applyNumberFormat="1" applyBorder="1"/>
    <xf numFmtId="3" fontId="1" fillId="0" borderId="10" xfId="1" applyNumberFormat="1" applyBorder="1"/>
    <xf numFmtId="39" fontId="1" fillId="0" borderId="13" xfId="1" applyNumberFormat="1" applyFill="1" applyBorder="1"/>
    <xf numFmtId="3" fontId="1" fillId="0" borderId="13" xfId="1" applyNumberFormat="1" applyFill="1" applyBorder="1"/>
    <xf numFmtId="4" fontId="1" fillId="0" borderId="13" xfId="1" applyNumberFormat="1" applyBorder="1"/>
    <xf numFmtId="4" fontId="1" fillId="0" borderId="13" xfId="1" applyNumberFormat="1" applyFill="1" applyBorder="1"/>
    <xf numFmtId="3" fontId="1" fillId="0" borderId="13" xfId="1" applyNumberFormat="1" applyBorder="1"/>
    <xf numFmtId="39" fontId="1" fillId="0" borderId="12" xfId="1" applyNumberFormat="1" applyFill="1" applyBorder="1"/>
    <xf numFmtId="3" fontId="1" fillId="0" borderId="12" xfId="1" applyNumberFormat="1" applyFill="1" applyBorder="1"/>
    <xf numFmtId="4" fontId="1" fillId="0" borderId="12" xfId="1" applyNumberFormat="1" applyBorder="1"/>
    <xf numFmtId="4" fontId="1" fillId="0" borderId="12" xfId="1" applyNumberFormat="1" applyFill="1" applyBorder="1"/>
    <xf numFmtId="3" fontId="1" fillId="0" borderId="12" xfId="1" applyNumberFormat="1" applyBorder="1"/>
    <xf numFmtId="39" fontId="1" fillId="0" borderId="10" xfId="1" applyNumberFormat="1" applyBorder="1"/>
    <xf numFmtId="4" fontId="1" fillId="0" borderId="10" xfId="1" applyNumberFormat="1" applyBorder="1"/>
    <xf numFmtId="39" fontId="1" fillId="0" borderId="0" xfId="1" applyNumberFormat="1" applyBorder="1"/>
    <xf numFmtId="3" fontId="1" fillId="0" borderId="0" xfId="1" applyNumberFormat="1" applyBorder="1"/>
    <xf numFmtId="4" fontId="1" fillId="0" borderId="15" xfId="1" applyNumberFormat="1" applyBorder="1"/>
    <xf numFmtId="4" fontId="1" fillId="0" borderId="0" xfId="1" applyNumberFormat="1"/>
    <xf numFmtId="3" fontId="1" fillId="0" borderId="0" xfId="1" applyNumberFormat="1"/>
    <xf numFmtId="39" fontId="1" fillId="0" borderId="0" xfId="1" applyNumberFormat="1"/>
    <xf numFmtId="4" fontId="1" fillId="0" borderId="16" xfId="1" applyNumberFormat="1" applyBorder="1"/>
    <xf numFmtId="196" fontId="1" fillId="0" borderId="0" xfId="1" applyNumberFormat="1"/>
    <xf numFmtId="4" fontId="1" fillId="0" borderId="0" xfId="1" applyNumberFormat="1" applyBorder="1"/>
    <xf numFmtId="0" fontId="5" fillId="0" borderId="17" xfId="0" applyFont="1" applyFill="1" applyBorder="1" applyAlignment="1">
      <alignment horizontal="center"/>
    </xf>
    <xf numFmtId="0" fontId="5" fillId="0" borderId="18" xfId="0" applyFont="1" applyFill="1" applyBorder="1" applyAlignment="1">
      <alignment horizontal="center"/>
    </xf>
    <xf numFmtId="3" fontId="0" fillId="0" borderId="2" xfId="0" applyNumberFormat="1" applyBorder="1"/>
    <xf numFmtId="0" fontId="0" fillId="0" borderId="0" xfId="0" applyProtection="1"/>
    <xf numFmtId="0" fontId="4" fillId="0" borderId="0" xfId="0" applyFont="1" applyAlignment="1" applyProtection="1">
      <alignment horizontal="right"/>
    </xf>
    <xf numFmtId="0" fontId="0" fillId="0" borderId="1" xfId="0" applyBorder="1" applyProtection="1"/>
    <xf numFmtId="0" fontId="0" fillId="0" borderId="1" xfId="0" applyBorder="1" applyAlignment="1" applyProtection="1">
      <alignment horizontal="center"/>
    </xf>
    <xf numFmtId="0" fontId="0" fillId="0" borderId="4" xfId="0" applyBorder="1" applyProtection="1"/>
    <xf numFmtId="0" fontId="0" fillId="0" borderId="8" xfId="0" applyBorder="1" applyAlignment="1" applyProtection="1">
      <alignment horizontal="center"/>
    </xf>
    <xf numFmtId="0" fontId="0" fillId="0" borderId="2" xfId="0" applyBorder="1" applyAlignment="1" applyProtection="1">
      <alignment horizontal="center"/>
    </xf>
    <xf numFmtId="0" fontId="0" fillId="0" borderId="5" xfId="0" applyBorder="1" applyAlignment="1" applyProtection="1">
      <alignment horizontal="center"/>
    </xf>
    <xf numFmtId="0" fontId="0" fillId="0" borderId="7" xfId="0" applyBorder="1" applyAlignment="1" applyProtection="1">
      <alignment horizontal="center"/>
    </xf>
    <xf numFmtId="4" fontId="0" fillId="0" borderId="11" xfId="1" applyNumberFormat="1" applyFont="1" applyBorder="1" applyProtection="1"/>
    <xf numFmtId="4" fontId="0" fillId="0" borderId="6" xfId="1" applyNumberFormat="1" applyFont="1" applyBorder="1" applyProtection="1"/>
    <xf numFmtId="3" fontId="0" fillId="0" borderId="10" xfId="1" applyNumberFormat="1" applyFont="1" applyFill="1" applyBorder="1" applyProtection="1"/>
    <xf numFmtId="4" fontId="0" fillId="0" borderId="11" xfId="1" applyNumberFormat="1" applyFont="1" applyFill="1" applyBorder="1" applyProtection="1"/>
    <xf numFmtId="4" fontId="0" fillId="0" borderId="10" xfId="1" applyNumberFormat="1" applyFont="1" applyFill="1" applyBorder="1" applyProtection="1"/>
    <xf numFmtId="4" fontId="0" fillId="0" borderId="6" xfId="1" applyNumberFormat="1" applyFont="1" applyFill="1" applyBorder="1" applyProtection="1"/>
    <xf numFmtId="3" fontId="0" fillId="0" borderId="10" xfId="1" applyNumberFormat="1" applyFont="1" applyBorder="1" applyProtection="1"/>
    <xf numFmtId="3" fontId="0" fillId="0" borderId="13" xfId="1" applyNumberFormat="1" applyFont="1" applyFill="1" applyBorder="1" applyProtection="1"/>
    <xf numFmtId="4" fontId="0" fillId="0" borderId="13" xfId="1" applyNumberFormat="1" applyFont="1" applyBorder="1" applyProtection="1"/>
    <xf numFmtId="4" fontId="0" fillId="0" borderId="13" xfId="1" applyNumberFormat="1" applyFont="1" applyFill="1" applyBorder="1" applyProtection="1"/>
    <xf numFmtId="3" fontId="0" fillId="0" borderId="13" xfId="1" applyNumberFormat="1" applyFont="1" applyBorder="1" applyProtection="1"/>
    <xf numFmtId="0" fontId="0" fillId="0" borderId="0" xfId="0" applyBorder="1" applyProtection="1"/>
    <xf numFmtId="3" fontId="0" fillId="0" borderId="12" xfId="1" applyNumberFormat="1" applyFont="1" applyFill="1" applyBorder="1" applyProtection="1"/>
    <xf numFmtId="4" fontId="0" fillId="0" borderId="12" xfId="1" applyNumberFormat="1" applyFont="1" applyBorder="1" applyProtection="1"/>
    <xf numFmtId="4" fontId="0" fillId="0" borderId="12" xfId="1" applyNumberFormat="1" applyFont="1" applyFill="1" applyBorder="1" applyProtection="1"/>
    <xf numFmtId="3" fontId="0" fillId="0" borderId="12" xfId="1" applyNumberFormat="1" applyFont="1" applyBorder="1" applyProtection="1"/>
    <xf numFmtId="4" fontId="0" fillId="0" borderId="10" xfId="1" applyNumberFormat="1" applyFont="1" applyBorder="1" applyProtection="1"/>
    <xf numFmtId="4" fontId="0" fillId="0" borderId="0" xfId="1" applyNumberFormat="1" applyFont="1" applyProtection="1"/>
    <xf numFmtId="3" fontId="0" fillId="0" borderId="0" xfId="1" applyNumberFormat="1" applyFont="1" applyProtection="1"/>
    <xf numFmtId="4" fontId="0" fillId="0" borderId="16" xfId="1" applyNumberFormat="1" applyFont="1" applyBorder="1" applyProtection="1"/>
    <xf numFmtId="4" fontId="0" fillId="0" borderId="19" xfId="1" applyNumberFormat="1" applyFont="1" applyBorder="1" applyProtection="1"/>
    <xf numFmtId="196" fontId="0" fillId="0" borderId="0" xfId="1" applyNumberFormat="1" applyFont="1" applyProtection="1"/>
    <xf numFmtId="0" fontId="0" fillId="4" borderId="10" xfId="0" applyFill="1" applyBorder="1" applyProtection="1">
      <protection locked="0"/>
    </xf>
    <xf numFmtId="3" fontId="0" fillId="4" borderId="10" xfId="1" applyNumberFormat="1" applyFont="1" applyFill="1" applyBorder="1" applyProtection="1">
      <protection locked="0"/>
    </xf>
    <xf numFmtId="4" fontId="0" fillId="0" borderId="6" xfId="1" applyNumberFormat="1" applyFont="1" applyBorder="1" applyProtection="1">
      <protection locked="0"/>
    </xf>
    <xf numFmtId="3" fontId="0" fillId="0" borderId="10" xfId="1" applyNumberFormat="1" applyFont="1" applyBorder="1" applyProtection="1">
      <protection locked="0"/>
    </xf>
    <xf numFmtId="4" fontId="0" fillId="0" borderId="11" xfId="1" applyNumberFormat="1" applyFont="1" applyBorder="1" applyProtection="1">
      <protection locked="0"/>
    </xf>
    <xf numFmtId="0" fontId="0" fillId="0" borderId="0" xfId="0" applyProtection="1">
      <protection locked="0"/>
    </xf>
    <xf numFmtId="0" fontId="3" fillId="0" borderId="0" xfId="0" applyFont="1" applyAlignment="1" applyProtection="1">
      <alignment horizontal="center" vertical="center"/>
    </xf>
    <xf numFmtId="187" fontId="4" fillId="0" borderId="0" xfId="0" applyNumberFormat="1" applyFont="1" applyFill="1" applyBorder="1" applyAlignment="1" applyProtection="1">
      <alignment horizontal="left" vertical="center"/>
    </xf>
    <xf numFmtId="0" fontId="4" fillId="0" borderId="0" xfId="0" applyFont="1" applyAlignment="1" applyProtection="1">
      <alignment horizontal="right" vertical="center"/>
    </xf>
    <xf numFmtId="14" fontId="4" fillId="0" borderId="0" xfId="0" applyNumberFormat="1" applyFont="1" applyAlignment="1" applyProtection="1">
      <alignment horizontal="right" vertical="center"/>
    </xf>
    <xf numFmtId="0" fontId="4" fillId="0" borderId="0" xfId="0" quotePrefix="1" applyFont="1" applyAlignment="1" applyProtection="1">
      <alignment horizontal="right" vertical="center"/>
    </xf>
    <xf numFmtId="0" fontId="3" fillId="0" borderId="0" xfId="0" applyFont="1" applyAlignment="1" applyProtection="1">
      <alignment vertical="top"/>
    </xf>
    <xf numFmtId="0" fontId="0" fillId="0" borderId="0" xfId="0" applyAlignment="1" applyProtection="1">
      <alignment vertical="top"/>
    </xf>
    <xf numFmtId="0" fontId="9" fillId="0" borderId="20" xfId="0" applyFont="1" applyBorder="1" applyAlignment="1" applyProtection="1">
      <alignment horizontal="center" vertical="top"/>
    </xf>
    <xf numFmtId="0" fontId="9" fillId="0" borderId="21" xfId="0" applyFont="1" applyBorder="1" applyAlignment="1" applyProtection="1">
      <alignment horizontal="center" vertical="top"/>
    </xf>
    <xf numFmtId="0" fontId="9" fillId="0" borderId="22" xfId="0" applyFont="1" applyBorder="1" applyAlignment="1" applyProtection="1">
      <alignment horizontal="center" vertical="top"/>
    </xf>
    <xf numFmtId="0" fontId="9" fillId="0" borderId="23" xfId="0" applyFont="1" applyBorder="1" applyAlignment="1" applyProtection="1">
      <alignment horizontal="center" vertical="top"/>
    </xf>
    <xf numFmtId="0" fontId="9" fillId="0" borderId="24" xfId="0" quotePrefix="1" applyFont="1" applyBorder="1" applyAlignment="1" applyProtection="1">
      <alignment horizontal="center" vertical="top"/>
    </xf>
    <xf numFmtId="0" fontId="9" fillId="0" borderId="0" xfId="0" quotePrefix="1" applyFont="1" applyBorder="1" applyAlignment="1" applyProtection="1">
      <alignment horizontal="center" vertical="top"/>
    </xf>
    <xf numFmtId="0" fontId="9" fillId="0" borderId="25" xfId="0" quotePrefix="1" applyFont="1" applyBorder="1" applyAlignment="1" applyProtection="1">
      <alignment horizontal="center" vertical="top"/>
    </xf>
    <xf numFmtId="0" fontId="9" fillId="0" borderId="26" xfId="0" quotePrefix="1" applyFont="1" applyBorder="1" applyAlignment="1" applyProtection="1">
      <alignment horizontal="center" vertical="top"/>
    </xf>
    <xf numFmtId="0" fontId="9" fillId="0" borderId="26" xfId="0" applyFont="1" applyBorder="1" applyAlignment="1" applyProtection="1">
      <alignment horizontal="center" vertical="top"/>
    </xf>
    <xf numFmtId="0" fontId="9" fillId="0" borderId="27" xfId="0" quotePrefix="1" applyFont="1" applyBorder="1" applyAlignment="1" applyProtection="1">
      <alignment horizontal="center" vertical="top"/>
    </xf>
    <xf numFmtId="0" fontId="9" fillId="0" borderId="28" xfId="0" quotePrefix="1" applyFont="1" applyBorder="1" applyAlignment="1" applyProtection="1">
      <alignment horizontal="center" vertical="top"/>
    </xf>
    <xf numFmtId="0" fontId="9" fillId="0" borderId="29" xfId="0" quotePrefix="1" applyFont="1" applyBorder="1" applyAlignment="1" applyProtection="1">
      <alignment horizontal="center" vertical="top"/>
    </xf>
    <xf numFmtId="0" fontId="9" fillId="0" borderId="30" xfId="0" quotePrefix="1" applyFont="1" applyBorder="1" applyAlignment="1" applyProtection="1">
      <alignment horizontal="center" vertical="top"/>
    </xf>
    <xf numFmtId="0" fontId="9" fillId="0" borderId="0" xfId="0" quotePrefix="1" applyFont="1" applyAlignment="1" applyProtection="1">
      <alignment horizontal="center" vertical="top"/>
    </xf>
    <xf numFmtId="0" fontId="9" fillId="0" borderId="0" xfId="0" applyFont="1" applyAlignment="1" applyProtection="1">
      <alignment horizontal="center" vertical="top"/>
    </xf>
    <xf numFmtId="0" fontId="12" fillId="0" borderId="31" xfId="0" applyFont="1" applyBorder="1" applyAlignment="1" applyProtection="1">
      <alignment horizontal="left" vertical="top" wrapText="1"/>
    </xf>
    <xf numFmtId="6" fontId="12" fillId="0" borderId="32" xfId="0" applyNumberFormat="1" applyFont="1" applyFill="1" applyBorder="1" applyProtection="1"/>
    <xf numFmtId="6" fontId="12" fillId="5" borderId="33" xfId="0" applyNumberFormat="1" applyFont="1" applyFill="1" applyBorder="1" applyAlignment="1" applyProtection="1">
      <alignment horizontal="right" vertical="top" wrapText="1"/>
    </xf>
    <xf numFmtId="6" fontId="12" fillId="5" borderId="32" xfId="0" applyNumberFormat="1" applyFont="1" applyFill="1" applyBorder="1" applyAlignment="1" applyProtection="1">
      <alignment horizontal="right" vertical="top" wrapText="1"/>
    </xf>
    <xf numFmtId="6" fontId="12" fillId="5" borderId="34" xfId="0" applyNumberFormat="1" applyFont="1" applyFill="1" applyBorder="1" applyAlignment="1" applyProtection="1">
      <alignment horizontal="right" vertical="top" wrapText="1"/>
    </xf>
    <xf numFmtId="40" fontId="12" fillId="0" borderId="34" xfId="0" applyNumberFormat="1" applyFont="1" applyBorder="1" applyAlignment="1" applyProtection="1">
      <alignment horizontal="right" vertical="top" wrapText="1"/>
    </xf>
    <xf numFmtId="0" fontId="12" fillId="5" borderId="33" xfId="0" applyFont="1" applyFill="1" applyBorder="1" applyAlignment="1" applyProtection="1">
      <alignment horizontal="right" vertical="top" wrapText="1"/>
    </xf>
    <xf numFmtId="0" fontId="12" fillId="5" borderId="34" xfId="0" applyFont="1" applyFill="1" applyBorder="1" applyAlignment="1" applyProtection="1">
      <alignment horizontal="right" vertical="top" wrapText="1"/>
    </xf>
    <xf numFmtId="0" fontId="12" fillId="0" borderId="31" xfId="0" applyFont="1" applyBorder="1" applyAlignment="1" applyProtection="1">
      <alignment vertical="top" wrapText="1"/>
    </xf>
    <xf numFmtId="170" fontId="12" fillId="5" borderId="34" xfId="0" applyNumberFormat="1" applyFont="1" applyFill="1" applyBorder="1" applyAlignment="1" applyProtection="1">
      <alignment horizontal="right" vertical="top" wrapText="1"/>
    </xf>
    <xf numFmtId="6" fontId="12" fillId="0" borderId="31" xfId="0" applyNumberFormat="1" applyFont="1" applyBorder="1" applyAlignment="1" applyProtection="1">
      <alignment horizontal="right" vertical="top" wrapText="1"/>
    </xf>
    <xf numFmtId="0" fontId="13" fillId="0" borderId="31" xfId="0" applyFont="1" applyBorder="1" applyAlignment="1" applyProtection="1">
      <alignment horizontal="center" vertical="top" wrapText="1"/>
    </xf>
    <xf numFmtId="6" fontId="12" fillId="0" borderId="31" xfId="0" applyNumberFormat="1" applyFont="1" applyBorder="1" applyAlignment="1" applyProtection="1">
      <alignment horizontal="center" vertical="top" wrapText="1"/>
    </xf>
    <xf numFmtId="6" fontId="12" fillId="0" borderId="0" xfId="0" applyNumberFormat="1" applyFont="1" applyAlignment="1" applyProtection="1">
      <alignment horizontal="right" vertical="top" wrapText="1"/>
    </xf>
    <xf numFmtId="0" fontId="12" fillId="4" borderId="30" xfId="0" quotePrefix="1" applyFont="1" applyFill="1" applyBorder="1" applyAlignment="1" applyProtection="1">
      <alignment vertical="top" wrapText="1"/>
      <protection locked="0"/>
    </xf>
    <xf numFmtId="14" fontId="12" fillId="4" borderId="31" xfId="0" applyNumberFormat="1" applyFont="1" applyFill="1" applyBorder="1" applyAlignment="1" applyProtection="1">
      <alignment horizontal="right" vertical="top" wrapText="1"/>
      <protection locked="0"/>
    </xf>
    <xf numFmtId="38" fontId="12" fillId="4" borderId="31" xfId="0" applyNumberFormat="1" applyFont="1" applyFill="1" applyBorder="1" applyAlignment="1" applyProtection="1">
      <alignment horizontal="right" vertical="top" wrapText="1"/>
      <protection locked="0"/>
    </xf>
    <xf numFmtId="6" fontId="12" fillId="4" borderId="31" xfId="0" applyNumberFormat="1" applyFont="1" applyFill="1" applyBorder="1" applyAlignment="1" applyProtection="1">
      <alignment horizontal="right" vertical="top" wrapText="1"/>
      <protection locked="0"/>
    </xf>
    <xf numFmtId="0" fontId="12" fillId="4" borderId="31" xfId="0" quotePrefix="1" applyFont="1" applyFill="1" applyBorder="1" applyAlignment="1" applyProtection="1">
      <alignment vertical="top" wrapText="1"/>
      <protection locked="0"/>
    </xf>
    <xf numFmtId="0" fontId="12" fillId="4" borderId="31" xfId="0" quotePrefix="1" applyFont="1" applyFill="1" applyBorder="1" applyAlignment="1" applyProtection="1">
      <alignment horizontal="left" vertical="top" wrapText="1"/>
      <protection locked="0"/>
    </xf>
    <xf numFmtId="170" fontId="12" fillId="0" borderId="0" xfId="0" applyNumberFormat="1" applyFont="1" applyAlignment="1" applyProtection="1">
      <alignment horizontal="right" vertical="top" wrapText="1"/>
    </xf>
    <xf numFmtId="6" fontId="12" fillId="4" borderId="23" xfId="0" applyNumberFormat="1" applyFont="1" applyFill="1" applyBorder="1" applyAlignment="1" applyProtection="1">
      <alignment horizontal="right" vertical="top" wrapText="1"/>
      <protection locked="0"/>
    </xf>
    <xf numFmtId="0" fontId="12" fillId="0" borderId="23" xfId="0" applyFont="1" applyBorder="1" applyAlignment="1" applyProtection="1">
      <alignment vertical="top" wrapText="1"/>
    </xf>
    <xf numFmtId="6" fontId="12" fillId="0" borderId="22" xfId="0" applyNumberFormat="1" applyFont="1" applyBorder="1" applyAlignment="1" applyProtection="1">
      <alignment horizontal="right" vertical="top" wrapText="1"/>
    </xf>
    <xf numFmtId="170" fontId="12" fillId="0" borderId="21" xfId="0" applyNumberFormat="1" applyFont="1" applyBorder="1" applyAlignment="1" applyProtection="1">
      <alignment horizontal="right" vertical="top" wrapText="1"/>
    </xf>
    <xf numFmtId="0" fontId="12" fillId="0" borderId="33" xfId="0" applyFont="1" applyBorder="1" applyAlignment="1" applyProtection="1">
      <alignment vertical="top" wrapText="1"/>
    </xf>
    <xf numFmtId="6" fontId="12" fillId="0" borderId="32" xfId="0" applyNumberFormat="1" applyFont="1" applyBorder="1" applyAlignment="1" applyProtection="1">
      <alignment horizontal="right" vertical="top" wrapText="1"/>
    </xf>
    <xf numFmtId="170" fontId="12" fillId="0" borderId="34" xfId="0" applyNumberFormat="1" applyFont="1" applyBorder="1" applyAlignment="1" applyProtection="1">
      <alignment horizontal="right" vertical="top" wrapText="1"/>
    </xf>
    <xf numFmtId="6" fontId="12" fillId="0" borderId="34" xfId="0" applyNumberFormat="1" applyFont="1" applyBorder="1" applyAlignment="1" applyProtection="1">
      <alignment horizontal="right" vertical="top" wrapText="1"/>
    </xf>
    <xf numFmtId="0" fontId="12" fillId="0" borderId="0" xfId="0" applyFont="1" applyAlignment="1" applyProtection="1">
      <alignment vertical="top" wrapText="1"/>
    </xf>
    <xf numFmtId="0" fontId="12" fillId="0" borderId="31" xfId="0" quotePrefix="1" applyFont="1" applyBorder="1" applyAlignment="1" applyProtection="1">
      <alignment horizontal="left" vertical="top" wrapText="1"/>
    </xf>
    <xf numFmtId="6" fontId="12" fillId="0" borderId="0" xfId="0" applyNumberFormat="1" applyFont="1" applyAlignment="1" applyProtection="1">
      <alignment horizontal="center" vertical="top" wrapText="1"/>
    </xf>
    <xf numFmtId="0" fontId="12" fillId="4" borderId="27" xfId="0" applyFont="1" applyFill="1" applyBorder="1" applyAlignment="1" applyProtection="1">
      <alignment vertical="top" wrapText="1"/>
      <protection locked="0"/>
    </xf>
    <xf numFmtId="0" fontId="12" fillId="4" borderId="33" xfId="0" applyFont="1" applyFill="1" applyBorder="1" applyAlignment="1" applyProtection="1">
      <alignment vertical="top" wrapText="1"/>
      <protection locked="0"/>
    </xf>
    <xf numFmtId="1" fontId="12" fillId="4" borderId="31" xfId="0" applyNumberFormat="1" applyFont="1" applyFill="1" applyBorder="1" applyAlignment="1" applyProtection="1">
      <alignment horizontal="right" vertical="top" wrapText="1"/>
      <protection locked="0"/>
    </xf>
    <xf numFmtId="38" fontId="12" fillId="0" borderId="0" xfId="0" applyNumberFormat="1" applyFont="1" applyAlignment="1" applyProtection="1">
      <alignment horizontal="right" vertical="top" wrapText="1"/>
    </xf>
    <xf numFmtId="0" fontId="13" fillId="0" borderId="31" xfId="0" applyFont="1" applyBorder="1" applyAlignment="1" applyProtection="1">
      <alignment vertical="top" wrapText="1"/>
    </xf>
    <xf numFmtId="6" fontId="13" fillId="0" borderId="34" xfId="0" applyNumberFormat="1" applyFont="1" applyBorder="1" applyAlignment="1" applyProtection="1">
      <alignment horizontal="right" vertical="top" wrapText="1"/>
    </xf>
    <xf numFmtId="6" fontId="13" fillId="0" borderId="33" xfId="0" applyNumberFormat="1" applyFont="1" applyBorder="1" applyAlignment="1" applyProtection="1">
      <alignment horizontal="right" vertical="top" wrapText="1"/>
    </xf>
    <xf numFmtId="170" fontId="13" fillId="0" borderId="32" xfId="0" applyNumberFormat="1" applyFont="1" applyBorder="1" applyAlignment="1" applyProtection="1">
      <alignment horizontal="right" vertical="top" wrapText="1"/>
    </xf>
    <xf numFmtId="6" fontId="13" fillId="0" borderId="31" xfId="0" applyNumberFormat="1" applyFont="1" applyBorder="1" applyAlignment="1" applyProtection="1">
      <alignment horizontal="right" vertical="top" wrapText="1"/>
    </xf>
    <xf numFmtId="170" fontId="0" fillId="0" borderId="0" xfId="0" applyNumberFormat="1" applyProtection="1"/>
    <xf numFmtId="6" fontId="0" fillId="0" borderId="0" xfId="0" applyNumberFormat="1" applyProtection="1"/>
    <xf numFmtId="210" fontId="9" fillId="0" borderId="20" xfId="0" applyNumberFormat="1" applyFont="1" applyBorder="1" applyAlignment="1" applyProtection="1">
      <alignment horizontal="center" vertical="top"/>
    </xf>
    <xf numFmtId="210" fontId="9" fillId="0" borderId="23" xfId="0" applyNumberFormat="1" applyFont="1" applyBorder="1" applyAlignment="1" applyProtection="1">
      <alignment horizontal="center" vertical="top"/>
    </xf>
    <xf numFmtId="0" fontId="9" fillId="0" borderId="0" xfId="3" applyFont="1" applyAlignment="1" applyProtection="1">
      <alignment vertical="center" wrapText="1"/>
    </xf>
    <xf numFmtId="0" fontId="0" fillId="0" borderId="0" xfId="0" applyAlignment="1" applyProtection="1">
      <alignment vertical="center" wrapText="1"/>
    </xf>
    <xf numFmtId="0" fontId="4" fillId="0" borderId="0" xfId="0" applyFont="1" applyFill="1" applyBorder="1" applyAlignment="1" applyProtection="1">
      <alignment horizontal="right" vertical="center"/>
    </xf>
    <xf numFmtId="14" fontId="4" fillId="0" borderId="0" xfId="0" applyNumberFormat="1" applyFont="1" applyFill="1" applyBorder="1" applyAlignment="1" applyProtection="1">
      <alignment horizontal="right" vertical="center"/>
    </xf>
    <xf numFmtId="0" fontId="4" fillId="0" borderId="0" xfId="0" applyFont="1" applyBorder="1" applyAlignment="1" applyProtection="1">
      <alignment horizontal="center" vertical="center"/>
    </xf>
    <xf numFmtId="0" fontId="5" fillId="0" borderId="3" xfId="0" applyFont="1" applyFill="1" applyBorder="1" applyAlignment="1" applyProtection="1">
      <alignment vertical="center" wrapText="1"/>
    </xf>
    <xf numFmtId="0" fontId="0" fillId="0" borderId="10" xfId="0" quotePrefix="1" applyFill="1" applyBorder="1" applyAlignment="1" applyProtection="1">
      <alignment vertical="center" wrapText="1"/>
    </xf>
    <xf numFmtId="2" fontId="0" fillId="6" borderId="18" xfId="0" quotePrefix="1" applyNumberFormat="1" applyFill="1" applyBorder="1" applyAlignment="1" applyProtection="1">
      <alignment horizontal="left" vertical="center" wrapText="1"/>
    </xf>
    <xf numFmtId="0" fontId="0" fillId="6" borderId="7" xfId="0" quotePrefix="1" applyFill="1" applyBorder="1" applyAlignment="1" applyProtection="1">
      <alignment vertical="center" wrapText="1"/>
    </xf>
    <xf numFmtId="0" fontId="0" fillId="0" borderId="9" xfId="0" applyFill="1" applyBorder="1" applyAlignment="1" applyProtection="1">
      <alignment vertical="center" wrapText="1"/>
    </xf>
    <xf numFmtId="0" fontId="0" fillId="0" borderId="9" xfId="0" applyFill="1" applyBorder="1" applyAlignment="1" applyProtection="1">
      <alignment horizontal="left" vertical="center" wrapText="1"/>
    </xf>
    <xf numFmtId="0" fontId="5" fillId="0" borderId="10" xfId="0" applyFont="1" applyFill="1" applyBorder="1" applyAlignment="1" applyProtection="1">
      <alignment vertical="center" wrapText="1"/>
    </xf>
    <xf numFmtId="0" fontId="0" fillId="7" borderId="9" xfId="0" applyFill="1" applyBorder="1" applyAlignment="1" applyProtection="1">
      <alignment horizontal="left" vertical="center" wrapText="1"/>
    </xf>
    <xf numFmtId="0" fontId="0" fillId="7" borderId="9" xfId="0" applyFill="1" applyBorder="1" applyAlignment="1" applyProtection="1">
      <alignment vertical="center" wrapText="1"/>
    </xf>
    <xf numFmtId="1" fontId="5" fillId="4" borderId="3" xfId="0" applyNumberFormat="1" applyFont="1" applyFill="1" applyBorder="1" applyAlignment="1" applyProtection="1">
      <alignment horizontal="left" vertical="center" wrapText="1"/>
      <protection locked="0"/>
    </xf>
    <xf numFmtId="1" fontId="0" fillId="0" borderId="9" xfId="0" applyNumberFormat="1" applyBorder="1" applyAlignment="1" applyProtection="1">
      <alignment horizontal="left" vertical="center" wrapText="1"/>
    </xf>
    <xf numFmtId="0" fontId="0" fillId="7" borderId="9" xfId="0" applyFill="1" applyBorder="1" applyAlignment="1" applyProtection="1">
      <alignment horizontal="center" vertical="center" wrapText="1"/>
    </xf>
    <xf numFmtId="2" fontId="5" fillId="4" borderId="3" xfId="0" applyNumberFormat="1" applyFont="1" applyFill="1" applyBorder="1" applyAlignment="1" applyProtection="1">
      <alignment horizontal="left" vertical="center" wrapText="1"/>
      <protection locked="0"/>
    </xf>
    <xf numFmtId="0" fontId="5" fillId="0" borderId="9" xfId="0" applyFont="1" applyFill="1" applyBorder="1" applyAlignment="1" applyProtection="1">
      <alignment vertical="center" wrapText="1"/>
    </xf>
    <xf numFmtId="0" fontId="5" fillId="7" borderId="35" xfId="0" applyFont="1" applyFill="1" applyBorder="1" applyAlignment="1" applyProtection="1">
      <alignment vertical="center" wrapText="1"/>
    </xf>
    <xf numFmtId="1" fontId="5" fillId="7" borderId="3" xfId="0" applyNumberFormat="1" applyFont="1" applyFill="1" applyBorder="1" applyAlignment="1" applyProtection="1">
      <alignment horizontal="left" vertical="center" wrapText="1"/>
    </xf>
    <xf numFmtId="0" fontId="6" fillId="7" borderId="6" xfId="0" applyFont="1" applyFill="1" applyBorder="1" applyAlignment="1" applyProtection="1">
      <alignment vertical="center" wrapText="1"/>
    </xf>
    <xf numFmtId="2" fontId="0" fillId="7" borderId="3" xfId="0" quotePrefix="1" applyNumberFormat="1" applyFill="1" applyBorder="1" applyAlignment="1" applyProtection="1">
      <alignment horizontal="left" vertical="center" wrapText="1"/>
    </xf>
    <xf numFmtId="0" fontId="0" fillId="7" borderId="6" xfId="0" quotePrefix="1" applyFill="1" applyBorder="1" applyAlignment="1" applyProtection="1">
      <alignment vertical="center" wrapText="1"/>
    </xf>
    <xf numFmtId="0" fontId="0" fillId="0" borderId="9" xfId="0" quotePrefix="1" applyFill="1" applyBorder="1" applyAlignment="1" applyProtection="1">
      <alignment vertical="center" wrapText="1"/>
    </xf>
    <xf numFmtId="1" fontId="0" fillId="0" borderId="9" xfId="0" applyNumberFormat="1" applyFill="1" applyBorder="1" applyAlignment="1" applyProtection="1">
      <alignment horizontal="left" vertical="center" wrapText="1"/>
    </xf>
    <xf numFmtId="0" fontId="0" fillId="0" borderId="9" xfId="0" applyFill="1" applyBorder="1" applyAlignment="1" applyProtection="1">
      <alignment horizontal="center" vertical="center" wrapText="1"/>
    </xf>
    <xf numFmtId="0" fontId="0" fillId="0" borderId="36" xfId="0" quotePrefix="1" applyFill="1" applyBorder="1" applyAlignment="1" applyProtection="1">
      <alignment vertical="center" wrapText="1"/>
    </xf>
    <xf numFmtId="2" fontId="0" fillId="0" borderId="0" xfId="0" applyNumberFormat="1" applyFill="1" applyBorder="1" applyAlignment="1" applyProtection="1">
      <alignment horizontal="left" vertical="center" wrapText="1"/>
    </xf>
    <xf numFmtId="0" fontId="0" fillId="0" borderId="0" xfId="0" applyFill="1" applyBorder="1" applyAlignment="1" applyProtection="1">
      <alignment vertical="center" wrapText="1"/>
    </xf>
    <xf numFmtId="0" fontId="0" fillId="0" borderId="37" xfId="0" applyFill="1" applyBorder="1" applyAlignment="1" applyProtection="1">
      <alignment horizontal="center" vertical="center" wrapText="1"/>
    </xf>
    <xf numFmtId="0" fontId="9" fillId="0" borderId="0" xfId="3" applyFont="1" applyBorder="1" applyAlignment="1" applyProtection="1">
      <alignment vertical="center" wrapText="1"/>
    </xf>
    <xf numFmtId="0" fontId="5" fillId="0" borderId="0" xfId="3" applyFont="1" applyBorder="1" applyAlignment="1" applyProtection="1">
      <alignment horizontal="center" vertical="center"/>
    </xf>
    <xf numFmtId="0" fontId="5" fillId="2" borderId="10" xfId="3" applyFont="1" applyFill="1" applyBorder="1" applyAlignment="1" applyProtection="1">
      <alignment horizontal="left" vertical="center"/>
    </xf>
    <xf numFmtId="0" fontId="5" fillId="0" borderId="10" xfId="3" applyFont="1" applyBorder="1" applyAlignment="1" applyProtection="1">
      <alignment horizontal="center" vertical="center" wrapText="1"/>
    </xf>
    <xf numFmtId="0" fontId="9" fillId="0" borderId="10" xfId="0" applyFont="1" applyBorder="1" applyAlignment="1" applyProtection="1">
      <alignment vertical="center"/>
    </xf>
    <xf numFmtId="0" fontId="0" fillId="0" borderId="10" xfId="0" applyBorder="1" applyAlignment="1" applyProtection="1">
      <alignment vertical="center"/>
    </xf>
    <xf numFmtId="0" fontId="9" fillId="0" borderId="10" xfId="3" applyFont="1" applyBorder="1" applyAlignment="1" applyProtection="1">
      <alignment horizontal="left" vertical="center" wrapText="1"/>
    </xf>
    <xf numFmtId="0" fontId="9" fillId="0" borderId="10" xfId="3" applyFont="1" applyBorder="1" applyAlignment="1" applyProtection="1">
      <alignment horizontal="center" vertical="center" wrapText="1"/>
    </xf>
    <xf numFmtId="1" fontId="9" fillId="0" borderId="10" xfId="3" applyNumberFormat="1" applyFont="1" applyBorder="1" applyAlignment="1" applyProtection="1">
      <alignment horizontal="center" vertical="center" wrapText="1"/>
    </xf>
    <xf numFmtId="0" fontId="0" fillId="0" borderId="10" xfId="0" applyBorder="1" applyAlignment="1" applyProtection="1">
      <alignment vertical="center" wrapText="1"/>
    </xf>
    <xf numFmtId="0" fontId="5" fillId="0" borderId="10" xfId="3" applyFont="1" applyBorder="1" applyAlignment="1" applyProtection="1">
      <alignment horizontal="left" vertical="center" wrapText="1"/>
    </xf>
    <xf numFmtId="1" fontId="5" fillId="0" borderId="10" xfId="3" applyNumberFormat="1" applyFont="1" applyBorder="1" applyAlignment="1" applyProtection="1">
      <alignment horizontal="center" vertical="center" wrapText="1"/>
    </xf>
    <xf numFmtId="0" fontId="13" fillId="0" borderId="0" xfId="0" applyFont="1" applyAlignment="1" applyProtection="1">
      <alignment vertical="center"/>
    </xf>
    <xf numFmtId="0" fontId="17" fillId="0" borderId="0" xfId="0" applyFont="1" applyAlignment="1" applyProtection="1">
      <alignment horizontal="right" vertical="center" wrapText="1"/>
    </xf>
    <xf numFmtId="0" fontId="18" fillId="0" borderId="0" xfId="0" applyFont="1" applyAlignment="1" applyProtection="1">
      <alignment horizontal="center" vertical="center" wrapText="1"/>
    </xf>
    <xf numFmtId="0" fontId="13" fillId="0" borderId="0" xfId="0" applyFont="1" applyAlignment="1" applyProtection="1">
      <alignment vertical="center" wrapText="1"/>
    </xf>
    <xf numFmtId="3" fontId="0" fillId="4" borderId="10" xfId="0" applyNumberFormat="1" applyFill="1" applyBorder="1" applyProtection="1">
      <protection locked="0"/>
    </xf>
    <xf numFmtId="197" fontId="0" fillId="4" borderId="10" xfId="0" applyNumberFormat="1" applyFill="1" applyBorder="1" applyProtection="1">
      <protection locked="0"/>
    </xf>
    <xf numFmtId="0" fontId="0" fillId="4" borderId="1" xfId="0" applyFill="1" applyBorder="1" applyProtection="1">
      <protection locked="0"/>
    </xf>
    <xf numFmtId="3" fontId="0" fillId="4" borderId="1" xfId="0" applyNumberFormat="1" applyFill="1" applyBorder="1" applyProtection="1">
      <protection locked="0"/>
    </xf>
    <xf numFmtId="197" fontId="0" fillId="4" borderId="1" xfId="0" applyNumberFormat="1" applyFill="1" applyBorder="1" applyProtection="1">
      <protection locked="0"/>
    </xf>
    <xf numFmtId="39" fontId="1" fillId="4" borderId="10" xfId="1" applyNumberFormat="1" applyFill="1" applyBorder="1" applyProtection="1">
      <protection locked="0"/>
    </xf>
    <xf numFmtId="3" fontId="1" fillId="4" borderId="10" xfId="1" applyNumberFormat="1" applyFill="1" applyBorder="1" applyProtection="1">
      <protection locked="0"/>
    </xf>
    <xf numFmtId="4" fontId="1" fillId="4" borderId="11" xfId="1" applyNumberFormat="1" applyFill="1" applyBorder="1" applyProtection="1">
      <protection locked="0"/>
    </xf>
    <xf numFmtId="4" fontId="1" fillId="4" borderId="10" xfId="1" applyNumberFormat="1" applyFill="1" applyBorder="1" applyProtection="1">
      <protection locked="0"/>
    </xf>
    <xf numFmtId="4" fontId="1" fillId="4" borderId="6" xfId="1" applyNumberFormat="1" applyFill="1" applyBorder="1" applyProtection="1">
      <protection locked="0"/>
    </xf>
    <xf numFmtId="3" fontId="1" fillId="4" borderId="6" xfId="1" applyNumberFormat="1" applyFill="1" applyBorder="1" applyProtection="1">
      <protection locked="0"/>
    </xf>
    <xf numFmtId="0" fontId="21" fillId="0" borderId="0" xfId="0" applyFont="1"/>
    <xf numFmtId="3" fontId="21" fillId="0" borderId="0" xfId="0" applyNumberFormat="1" applyFont="1"/>
    <xf numFmtId="0" fontId="22" fillId="0" borderId="0" xfId="0" applyFont="1" applyAlignment="1">
      <alignment horizontal="center"/>
    </xf>
    <xf numFmtId="0" fontId="22" fillId="0" borderId="0" xfId="0" applyFont="1" applyAlignment="1">
      <alignment horizontal="left"/>
    </xf>
    <xf numFmtId="0" fontId="22" fillId="0" borderId="0" xfId="0" quotePrefix="1" applyFont="1" applyAlignment="1">
      <alignment horizontal="center"/>
    </xf>
    <xf numFmtId="0" fontId="22" fillId="0" borderId="18" xfId="0" applyFont="1" applyBorder="1" applyAlignment="1">
      <alignment horizontal="center"/>
    </xf>
    <xf numFmtId="0" fontId="4" fillId="0" borderId="1" xfId="0" applyFont="1" applyBorder="1"/>
    <xf numFmtId="0" fontId="22" fillId="0" borderId="1" xfId="0" applyFont="1" applyBorder="1" applyAlignment="1">
      <alignment horizontal="center"/>
    </xf>
    <xf numFmtId="0" fontId="22" fillId="0" borderId="3" xfId="0" applyFont="1" applyBorder="1" applyAlignment="1">
      <alignment horizontal="center"/>
    </xf>
    <xf numFmtId="3" fontId="22" fillId="0" borderId="2" xfId="0" applyNumberFormat="1" applyFont="1" applyBorder="1" applyAlignment="1">
      <alignment horizontal="center"/>
    </xf>
    <xf numFmtId="0" fontId="22" fillId="0" borderId="13" xfId="0" applyFont="1" applyBorder="1" applyAlignment="1">
      <alignment horizontal="center"/>
    </xf>
    <xf numFmtId="3" fontId="4" fillId="0" borderId="2" xfId="0" applyNumberFormat="1" applyFont="1" applyBorder="1" applyAlignment="1">
      <alignment horizontal="right"/>
    </xf>
    <xf numFmtId="3" fontId="22" fillId="4" borderId="10" xfId="0" applyNumberFormat="1" applyFont="1" applyFill="1" applyBorder="1" applyAlignment="1" applyProtection="1">
      <alignment horizontal="center"/>
      <protection locked="0"/>
    </xf>
    <xf numFmtId="0" fontId="22" fillId="0" borderId="3" xfId="0" applyFont="1" applyBorder="1"/>
    <xf numFmtId="3" fontId="4" fillId="0" borderId="10" xfId="0" applyNumberFormat="1" applyFont="1" applyBorder="1"/>
    <xf numFmtId="3" fontId="4" fillId="0" borderId="12" xfId="0" applyNumberFormat="1" applyFont="1" applyBorder="1"/>
    <xf numFmtId="197" fontId="4" fillId="0" borderId="12" xfId="0" applyNumberFormat="1" applyFont="1" applyBorder="1"/>
    <xf numFmtId="0" fontId="22" fillId="0" borderId="2" xfId="0" applyFont="1" applyBorder="1" applyAlignment="1">
      <alignment horizontal="center"/>
    </xf>
    <xf numFmtId="0" fontId="22" fillId="0" borderId="2" xfId="0" applyFont="1" applyFill="1" applyBorder="1" applyAlignment="1">
      <alignment horizontal="center"/>
    </xf>
    <xf numFmtId="196" fontId="22" fillId="4" borderId="10" xfId="1" applyNumberFormat="1" applyFont="1" applyFill="1" applyBorder="1" applyAlignment="1" applyProtection="1">
      <alignment horizontal="center"/>
      <protection locked="0"/>
    </xf>
    <xf numFmtId="197" fontId="22" fillId="0" borderId="10" xfId="0" applyNumberFormat="1" applyFont="1" applyBorder="1" applyAlignment="1">
      <alignment horizontal="center"/>
    </xf>
    <xf numFmtId="197" fontId="4" fillId="0" borderId="10" xfId="0" applyNumberFormat="1" applyFont="1" applyBorder="1"/>
    <xf numFmtId="0" fontId="4" fillId="4" borderId="10" xfId="0" applyFont="1" applyFill="1" applyBorder="1" applyProtection="1">
      <protection locked="0"/>
    </xf>
    <xf numFmtId="3" fontId="4" fillId="4" borderId="10" xfId="0" applyNumberFormat="1" applyFont="1" applyFill="1" applyBorder="1" applyProtection="1">
      <protection locked="0"/>
    </xf>
    <xf numFmtId="197" fontId="4" fillId="4" borderId="10" xfId="0" applyNumberFormat="1" applyFont="1" applyFill="1" applyBorder="1" applyProtection="1">
      <protection locked="0"/>
    </xf>
    <xf numFmtId="197" fontId="4" fillId="0" borderId="10" xfId="0" applyNumberFormat="1" applyFont="1" applyBorder="1" applyProtection="1">
      <protection locked="0"/>
    </xf>
    <xf numFmtId="0" fontId="4" fillId="0" borderId="0" xfId="0" applyFont="1"/>
    <xf numFmtId="3" fontId="4" fillId="0" borderId="0" xfId="0" applyNumberFormat="1" applyFont="1"/>
    <xf numFmtId="39" fontId="4" fillId="0" borderId="0" xfId="1" applyNumberFormat="1" applyFont="1"/>
    <xf numFmtId="0" fontId="9" fillId="4" borderId="10" xfId="0" applyFont="1" applyFill="1" applyBorder="1" applyProtection="1">
      <protection locked="0"/>
    </xf>
    <xf numFmtId="0" fontId="24" fillId="8" borderId="10" xfId="4" applyFont="1" applyFill="1" applyBorder="1" applyAlignment="1" applyProtection="1">
      <alignment horizontal="left" wrapText="1"/>
      <protection locked="0"/>
    </xf>
    <xf numFmtId="0" fontId="5" fillId="0" borderId="10" xfId="0" applyFont="1" applyFill="1" applyBorder="1" applyAlignment="1" applyProtection="1">
      <alignment horizontal="center"/>
    </xf>
    <xf numFmtId="197" fontId="0" fillId="0" borderId="10" xfId="0" applyNumberFormat="1" applyBorder="1" applyProtection="1">
      <protection locked="0"/>
    </xf>
    <xf numFmtId="4" fontId="0" fillId="0" borderId="0" xfId="1" applyNumberFormat="1" applyFont="1" applyProtection="1">
      <protection locked="0"/>
    </xf>
    <xf numFmtId="4" fontId="0" fillId="0" borderId="0" xfId="1" applyNumberFormat="1" applyFont="1" applyBorder="1" applyProtection="1">
      <protection locked="0"/>
    </xf>
    <xf numFmtId="197" fontId="0" fillId="0" borderId="0" xfId="0" applyNumberFormat="1" applyBorder="1" applyProtection="1">
      <protection locked="0"/>
    </xf>
    <xf numFmtId="4" fontId="1" fillId="0" borderId="6" xfId="1" applyNumberFormat="1" applyBorder="1" applyProtection="1">
      <protection locked="0"/>
    </xf>
    <xf numFmtId="3" fontId="1" fillId="0" borderId="10" xfId="1" applyNumberFormat="1" applyBorder="1" applyProtection="1">
      <protection locked="0"/>
    </xf>
    <xf numFmtId="4" fontId="1" fillId="0" borderId="11" xfId="1" applyNumberFormat="1" applyBorder="1" applyProtection="1">
      <protection locked="0"/>
    </xf>
    <xf numFmtId="14" fontId="9" fillId="0" borderId="0" xfId="0" quotePrefix="1" applyNumberFormat="1" applyFont="1" applyAlignment="1">
      <alignment horizontal="right" vertical="center"/>
    </xf>
    <xf numFmtId="10" fontId="12" fillId="4" borderId="31" xfId="0" applyNumberFormat="1" applyFont="1" applyFill="1" applyBorder="1" applyAlignment="1" applyProtection="1">
      <alignment horizontal="right" vertical="top" wrapText="1"/>
      <protection locked="0"/>
    </xf>
    <xf numFmtId="0" fontId="0" fillId="9" borderId="10" xfId="0" applyFill="1" applyBorder="1" applyProtection="1">
      <protection locked="0"/>
    </xf>
    <xf numFmtId="3" fontId="0" fillId="9" borderId="10" xfId="1" applyNumberFormat="1" applyFont="1" applyFill="1" applyBorder="1" applyProtection="1">
      <protection locked="0"/>
    </xf>
    <xf numFmtId="0" fontId="5" fillId="0" borderId="2" xfId="0" applyNumberFormat="1" applyFont="1" applyBorder="1" applyAlignment="1" applyProtection="1">
      <alignment horizontal="center"/>
      <protection locked="0"/>
    </xf>
    <xf numFmtId="197" fontId="0" fillId="9" borderId="10" xfId="0" applyNumberFormat="1" applyFill="1" applyBorder="1" applyProtection="1">
      <protection locked="0"/>
    </xf>
    <xf numFmtId="211" fontId="24" fillId="10" borderId="10" xfId="4" applyNumberFormat="1" applyFont="1" applyFill="1" applyBorder="1" applyAlignment="1" applyProtection="1">
      <alignment horizontal="right" wrapText="1"/>
      <protection locked="0"/>
    </xf>
    <xf numFmtId="0" fontId="5" fillId="0" borderId="10" xfId="0" applyFont="1" applyBorder="1" applyAlignment="1">
      <alignment horizontal="left"/>
    </xf>
    <xf numFmtId="0" fontId="22" fillId="0" borderId="9" xfId="0" applyFont="1" applyBorder="1"/>
    <xf numFmtId="0" fontId="22" fillId="9" borderId="10" xfId="0" applyFont="1" applyFill="1" applyBorder="1" applyAlignment="1" applyProtection="1">
      <alignment horizontal="center"/>
      <protection locked="0"/>
    </xf>
    <xf numFmtId="3" fontId="4" fillId="9" borderId="10" xfId="0" applyNumberFormat="1" applyFont="1" applyFill="1" applyBorder="1" applyProtection="1">
      <protection locked="0"/>
    </xf>
    <xf numFmtId="197" fontId="4" fillId="9" borderId="10" xfId="0" applyNumberFormat="1" applyFont="1" applyFill="1" applyBorder="1" applyProtection="1">
      <protection locked="0"/>
    </xf>
    <xf numFmtId="3" fontId="4" fillId="4" borderId="3" xfId="0" applyNumberFormat="1" applyFont="1" applyFill="1" applyBorder="1" applyProtection="1">
      <protection locked="0"/>
    </xf>
    <xf numFmtId="3" fontId="8" fillId="4" borderId="10" xfId="1" applyNumberFormat="1" applyFont="1" applyFill="1" applyBorder="1" applyProtection="1">
      <protection locked="0"/>
    </xf>
    <xf numFmtId="3" fontId="8" fillId="4" borderId="3" xfId="1" applyNumberFormat="1" applyFont="1" applyFill="1" applyBorder="1" applyProtection="1">
      <protection locked="0"/>
    </xf>
    <xf numFmtId="3" fontId="8" fillId="4" borderId="6" xfId="1" applyNumberFormat="1" applyFont="1" applyFill="1" applyBorder="1" applyProtection="1">
      <protection locked="0"/>
    </xf>
    <xf numFmtId="0" fontId="22" fillId="9" borderId="10" xfId="0" applyFont="1" applyFill="1" applyBorder="1" applyAlignment="1">
      <alignment horizontal="center"/>
    </xf>
    <xf numFmtId="0" fontId="22" fillId="9" borderId="3" xfId="0" applyFont="1" applyFill="1" applyBorder="1"/>
    <xf numFmtId="0" fontId="9" fillId="0" borderId="0" xfId="0" applyFont="1" applyAlignment="1" applyProtection="1">
      <alignment horizontal="left" vertical="center"/>
    </xf>
    <xf numFmtId="0" fontId="5" fillId="0" borderId="1" xfId="0" applyFont="1" applyBorder="1" applyAlignment="1" applyProtection="1">
      <alignment horizontal="center"/>
    </xf>
    <xf numFmtId="0" fontId="0" fillId="0" borderId="3" xfId="0" applyBorder="1" applyProtection="1"/>
    <xf numFmtId="0" fontId="5" fillId="0" borderId="2" xfId="0" applyFont="1" applyBorder="1" applyAlignment="1" applyProtection="1">
      <alignment horizontal="center"/>
    </xf>
    <xf numFmtId="0" fontId="5" fillId="0" borderId="3" xfId="0" applyFont="1" applyFill="1" applyBorder="1" applyAlignment="1" applyProtection="1">
      <alignment horizontal="left"/>
    </xf>
    <xf numFmtId="0" fontId="0" fillId="0" borderId="9" xfId="0" applyFill="1" applyBorder="1" applyAlignment="1" applyProtection="1">
      <alignment horizontal="left"/>
    </xf>
    <xf numFmtId="0" fontId="0" fillId="0" borderId="13" xfId="0" applyFill="1" applyBorder="1" applyAlignment="1" applyProtection="1">
      <alignment horizontal="left"/>
    </xf>
    <xf numFmtId="0" fontId="0" fillId="0" borderId="12" xfId="0" applyFill="1" applyBorder="1" applyAlignment="1" applyProtection="1">
      <alignment horizontal="left"/>
    </xf>
    <xf numFmtId="0" fontId="5" fillId="0" borderId="3" xfId="0" applyFont="1" applyBorder="1" applyProtection="1"/>
    <xf numFmtId="0" fontId="0" fillId="0" borderId="9" xfId="0" applyBorder="1" applyProtection="1"/>
    <xf numFmtId="0" fontId="7" fillId="2" borderId="10" xfId="3" applyFont="1" applyFill="1" applyBorder="1" applyAlignment="1" applyProtection="1">
      <alignment horizontal="center" vertical="center"/>
    </xf>
    <xf numFmtId="0" fontId="3" fillId="0" borderId="0" xfId="0" applyFont="1" applyFill="1" applyAlignment="1" applyProtection="1">
      <alignment horizontal="center"/>
    </xf>
    <xf numFmtId="0" fontId="9" fillId="0" borderId="0" xfId="0" applyFont="1" applyFill="1" applyAlignment="1" applyProtection="1">
      <alignment horizontal="left" vertical="center"/>
    </xf>
    <xf numFmtId="0" fontId="3" fillId="0" borderId="0" xfId="0" applyFont="1" applyFill="1" applyBorder="1" applyAlignment="1" applyProtection="1">
      <alignment horizontal="left"/>
      <protection locked="0"/>
    </xf>
    <xf numFmtId="0" fontId="0" fillId="0" borderId="0" xfId="0" applyFill="1" applyProtection="1"/>
    <xf numFmtId="0" fontId="0" fillId="0" borderId="9" xfId="0" applyFill="1" applyBorder="1" applyProtection="1"/>
    <xf numFmtId="0" fontId="0" fillId="0" borderId="1" xfId="0" applyFill="1" applyBorder="1" applyProtection="1"/>
    <xf numFmtId="0" fontId="0" fillId="0" borderId="2" xfId="0" applyNumberFormat="1" applyFill="1" applyBorder="1" applyAlignment="1" applyProtection="1">
      <alignment horizontal="center"/>
      <protection locked="0"/>
    </xf>
    <xf numFmtId="0" fontId="0" fillId="0" borderId="6" xfId="0" applyFill="1" applyBorder="1" applyProtection="1"/>
    <xf numFmtId="0" fontId="9" fillId="0" borderId="0" xfId="0" applyFont="1" applyAlignment="1" applyProtection="1">
      <alignment horizontal="right" vertical="center"/>
    </xf>
    <xf numFmtId="212" fontId="9" fillId="0" borderId="0" xfId="0" quotePrefix="1" applyNumberFormat="1" applyFont="1" applyAlignment="1">
      <alignment horizontal="right" vertical="center"/>
    </xf>
    <xf numFmtId="0" fontId="5" fillId="0" borderId="0" xfId="0" applyFont="1" applyAlignment="1" applyProtection="1">
      <alignment horizontal="left" vertical="center"/>
    </xf>
    <xf numFmtId="0" fontId="3" fillId="0" borderId="0" xfId="0" applyFont="1" applyAlignment="1" applyProtection="1">
      <alignment horizontal="left"/>
    </xf>
    <xf numFmtId="0" fontId="3" fillId="0" borderId="0" xfId="0" applyFont="1" applyAlignment="1" applyProtection="1">
      <alignment horizontal="center"/>
    </xf>
    <xf numFmtId="39" fontId="0" fillId="0" borderId="10" xfId="1" applyNumberFormat="1" applyFont="1" applyFill="1" applyBorder="1" applyProtection="1"/>
    <xf numFmtId="3" fontId="0" fillId="0" borderId="6" xfId="1" applyNumberFormat="1" applyFont="1" applyFill="1" applyBorder="1" applyProtection="1"/>
    <xf numFmtId="39" fontId="0" fillId="0" borderId="13" xfId="1" applyNumberFormat="1" applyFont="1" applyFill="1" applyBorder="1" applyProtection="1"/>
    <xf numFmtId="39" fontId="0" fillId="0" borderId="12" xfId="1" applyNumberFormat="1" applyFont="1" applyFill="1" applyBorder="1" applyProtection="1"/>
    <xf numFmtId="39" fontId="0" fillId="0" borderId="10" xfId="1" applyNumberFormat="1" applyFont="1" applyBorder="1" applyProtection="1"/>
    <xf numFmtId="39" fontId="0" fillId="0" borderId="0" xfId="1" applyNumberFormat="1" applyFont="1" applyProtection="1"/>
    <xf numFmtId="39" fontId="6" fillId="3" borderId="10" xfId="1" applyNumberFormat="1" applyFont="1" applyFill="1" applyBorder="1" applyAlignment="1" applyProtection="1">
      <alignment horizontal="right"/>
    </xf>
    <xf numFmtId="3" fontId="6" fillId="3" borderId="10" xfId="1" applyNumberFormat="1" applyFont="1" applyFill="1" applyBorder="1" applyProtection="1"/>
    <xf numFmtId="4" fontId="6" fillId="3" borderId="11" xfId="1" applyNumberFormat="1" applyFont="1" applyFill="1" applyBorder="1" applyProtection="1"/>
    <xf numFmtId="0" fontId="0" fillId="0" borderId="13" xfId="0" applyFill="1" applyBorder="1" applyProtection="1"/>
    <xf numFmtId="0" fontId="0" fillId="9" borderId="10" xfId="0" applyFill="1" applyBorder="1" applyProtection="1"/>
    <xf numFmtId="0" fontId="0" fillId="0" borderId="0" xfId="0" applyFill="1" applyProtection="1">
      <protection locked="0"/>
    </xf>
    <xf numFmtId="39" fontId="0" fillId="9" borderId="10" xfId="1" applyNumberFormat="1" applyFont="1" applyFill="1" applyBorder="1" applyProtection="1"/>
    <xf numFmtId="3" fontId="0" fillId="9" borderId="10" xfId="1" applyNumberFormat="1" applyFont="1" applyFill="1" applyBorder="1" applyProtection="1"/>
    <xf numFmtId="4" fontId="0" fillId="9" borderId="11" xfId="1" applyNumberFormat="1" applyFont="1" applyFill="1" applyBorder="1" applyProtection="1"/>
    <xf numFmtId="4" fontId="0" fillId="9" borderId="10" xfId="1" applyNumberFormat="1" applyFont="1" applyFill="1" applyBorder="1" applyProtection="1"/>
    <xf numFmtId="4" fontId="0" fillId="9" borderId="6" xfId="1" applyNumberFormat="1" applyFont="1" applyFill="1" applyBorder="1" applyProtection="1"/>
    <xf numFmtId="0" fontId="0" fillId="0" borderId="6" xfId="0" applyFill="1" applyBorder="1" applyProtection="1">
      <protection locked="0"/>
    </xf>
    <xf numFmtId="0" fontId="0" fillId="0" borderId="0" xfId="0" applyBorder="1" applyProtection="1">
      <protection locked="0"/>
    </xf>
    <xf numFmtId="0" fontId="0" fillId="0" borderId="9" xfId="0" applyFill="1" applyBorder="1" applyProtection="1">
      <protection locked="0"/>
    </xf>
    <xf numFmtId="39" fontId="0" fillId="0" borderId="9" xfId="1" applyNumberFormat="1" applyFont="1" applyBorder="1" applyProtection="1">
      <protection locked="0"/>
    </xf>
    <xf numFmtId="3" fontId="0" fillId="0" borderId="0" xfId="1" applyNumberFormat="1" applyFont="1" applyBorder="1" applyProtection="1">
      <protection locked="0"/>
    </xf>
    <xf numFmtId="4" fontId="0" fillId="0" borderId="15" xfId="1" applyNumberFormat="1" applyFont="1" applyBorder="1" applyProtection="1">
      <protection locked="0"/>
    </xf>
    <xf numFmtId="3" fontId="0" fillId="0" borderId="0" xfId="1" applyNumberFormat="1" applyFont="1" applyProtection="1">
      <protection locked="0"/>
    </xf>
    <xf numFmtId="2" fontId="0" fillId="0" borderId="0" xfId="0" applyNumberFormat="1" applyProtection="1">
      <protection locked="0"/>
    </xf>
    <xf numFmtId="0" fontId="0" fillId="0" borderId="2" xfId="0" applyBorder="1" applyProtection="1">
      <protection locked="0"/>
    </xf>
    <xf numFmtId="0" fontId="0" fillId="9" borderId="1" xfId="0" applyFill="1" applyBorder="1" applyProtection="1">
      <protection locked="0"/>
    </xf>
    <xf numFmtId="38" fontId="0" fillId="4" borderId="10" xfId="0" applyNumberFormat="1" applyFill="1" applyBorder="1" applyProtection="1">
      <protection locked="0"/>
    </xf>
    <xf numFmtId="38" fontId="0" fillId="9" borderId="10" xfId="0" applyNumberFormat="1" applyFill="1" applyBorder="1" applyProtection="1">
      <protection locked="0"/>
    </xf>
    <xf numFmtId="38" fontId="9" fillId="4" borderId="10" xfId="0" applyNumberFormat="1" applyFont="1" applyFill="1" applyBorder="1" applyProtection="1">
      <protection locked="0"/>
    </xf>
    <xf numFmtId="38" fontId="24" fillId="8" borderId="10" xfId="4" applyNumberFormat="1" applyFont="1" applyFill="1" applyBorder="1" applyAlignment="1" applyProtection="1">
      <alignment horizontal="right" wrapText="1"/>
      <protection locked="0"/>
    </xf>
    <xf numFmtId="38" fontId="24" fillId="10" borderId="10" xfId="4" applyNumberFormat="1" applyFont="1" applyFill="1" applyBorder="1" applyAlignment="1" applyProtection="1">
      <alignment horizontal="right" wrapText="1"/>
      <protection locked="0"/>
    </xf>
    <xf numFmtId="38" fontId="0" fillId="4" borderId="1" xfId="0" applyNumberFormat="1" applyFill="1" applyBorder="1" applyProtection="1">
      <protection locked="0"/>
    </xf>
    <xf numFmtId="38" fontId="0" fillId="9" borderId="1" xfId="0" applyNumberFormat="1" applyFill="1" applyBorder="1" applyProtection="1">
      <protection locked="0"/>
    </xf>
    <xf numFmtId="0" fontId="28" fillId="4" borderId="10" xfId="0" applyFont="1" applyFill="1" applyBorder="1" applyProtection="1">
      <protection locked="0"/>
    </xf>
    <xf numFmtId="0" fontId="28" fillId="9" borderId="10" xfId="0" applyFont="1" applyFill="1" applyBorder="1" applyProtection="1">
      <protection locked="0"/>
    </xf>
    <xf numFmtId="0" fontId="29" fillId="10" borderId="10" xfId="4" applyFont="1" applyFill="1" applyBorder="1" applyAlignment="1" applyProtection="1">
      <alignment horizontal="right" wrapText="1"/>
      <protection locked="0"/>
    </xf>
    <xf numFmtId="0" fontId="23" fillId="9" borderId="10" xfId="0" applyFont="1" applyFill="1" applyBorder="1" applyProtection="1">
      <protection locked="0"/>
    </xf>
    <xf numFmtId="0" fontId="4" fillId="9" borderId="10" xfId="0" applyFont="1" applyFill="1" applyBorder="1" applyProtection="1">
      <protection locked="0"/>
    </xf>
    <xf numFmtId="3" fontId="23" fillId="9" borderId="10" xfId="0" applyNumberFormat="1" applyFont="1" applyFill="1" applyBorder="1" applyProtection="1">
      <protection locked="0"/>
    </xf>
    <xf numFmtId="3" fontId="8" fillId="9" borderId="3" xfId="1" applyNumberFormat="1" applyFont="1" applyFill="1" applyBorder="1" applyProtection="1">
      <protection locked="0"/>
    </xf>
    <xf numFmtId="3" fontId="8" fillId="9" borderId="10" xfId="1" applyNumberFormat="1" applyFont="1" applyFill="1" applyBorder="1" applyProtection="1">
      <protection locked="0"/>
    </xf>
    <xf numFmtId="3" fontId="8" fillId="9" borderId="6" xfId="1" applyNumberFormat="1" applyFont="1" applyFill="1" applyBorder="1" applyProtection="1">
      <protection locked="0"/>
    </xf>
    <xf numFmtId="0" fontId="0" fillId="4" borderId="10" xfId="0" applyFill="1" applyBorder="1" applyAlignment="1" applyProtection="1">
      <alignment horizontal="center"/>
      <protection locked="0"/>
    </xf>
    <xf numFmtId="0" fontId="9" fillId="4" borderId="10" xfId="0" applyFont="1" applyFill="1" applyBorder="1" applyAlignment="1" applyProtection="1">
      <alignment horizontal="center"/>
      <protection locked="0"/>
    </xf>
    <xf numFmtId="0" fontId="24" fillId="8" borderId="10" xfId="4" applyFont="1" applyFill="1" applyBorder="1" applyAlignment="1" applyProtection="1">
      <alignment horizontal="center" wrapText="1"/>
      <protection locked="0"/>
    </xf>
    <xf numFmtId="0" fontId="24" fillId="10" borderId="10" xfId="4" applyFont="1" applyFill="1" applyBorder="1" applyAlignment="1" applyProtection="1">
      <alignment horizontal="center" wrapText="1"/>
      <protection locked="0"/>
    </xf>
    <xf numFmtId="0" fontId="0" fillId="4" borderId="8" xfId="0" applyFill="1" applyBorder="1" applyAlignment="1" applyProtection="1">
      <alignment horizontal="center"/>
      <protection locked="0"/>
    </xf>
    <xf numFmtId="0" fontId="0" fillId="9" borderId="10" xfId="0" applyFill="1" applyBorder="1" applyAlignment="1" applyProtection="1">
      <alignment horizontal="center"/>
      <protection locked="0"/>
    </xf>
    <xf numFmtId="0" fontId="0" fillId="9" borderId="1" xfId="0" applyFill="1" applyBorder="1" applyAlignment="1" applyProtection="1">
      <alignment horizontal="center"/>
      <protection locked="0"/>
    </xf>
    <xf numFmtId="38" fontId="0" fillId="4" borderId="10" xfId="1" applyNumberFormat="1" applyFont="1" applyFill="1" applyBorder="1" applyProtection="1">
      <protection locked="0"/>
    </xf>
    <xf numFmtId="0" fontId="31" fillId="0" borderId="10" xfId="0" applyFont="1" applyBorder="1" applyProtection="1"/>
    <xf numFmtId="40" fontId="0" fillId="4" borderId="10" xfId="1" applyNumberFormat="1" applyFont="1" applyFill="1" applyBorder="1" applyProtection="1">
      <protection locked="0"/>
    </xf>
    <xf numFmtId="40" fontId="0" fillId="4" borderId="11" xfId="1" applyNumberFormat="1" applyFont="1" applyFill="1" applyBorder="1" applyProtection="1">
      <protection locked="0"/>
    </xf>
    <xf numFmtId="40" fontId="0" fillId="4" borderId="3" xfId="1" applyNumberFormat="1" applyFont="1" applyFill="1" applyBorder="1" applyProtection="1">
      <protection locked="0"/>
    </xf>
    <xf numFmtId="40" fontId="0" fillId="4" borderId="19" xfId="1" applyNumberFormat="1" applyFont="1" applyFill="1" applyBorder="1" applyProtection="1">
      <protection locked="0"/>
    </xf>
    <xf numFmtId="0" fontId="30" fillId="0" borderId="10" xfId="0" applyFont="1" applyFill="1" applyBorder="1" applyAlignment="1" applyProtection="1">
      <alignment horizontal="center"/>
      <protection locked="0"/>
    </xf>
    <xf numFmtId="39" fontId="0" fillId="9" borderId="10" xfId="1" applyNumberFormat="1" applyFont="1" applyFill="1" applyBorder="1" applyProtection="1">
      <protection locked="0"/>
    </xf>
    <xf numFmtId="4" fontId="0" fillId="9" borderId="11" xfId="1" applyNumberFormat="1" applyFont="1" applyFill="1" applyBorder="1" applyProtection="1">
      <protection locked="0"/>
    </xf>
    <xf numFmtId="4" fontId="0" fillId="9" borderId="10" xfId="1" applyNumberFormat="1" applyFont="1" applyFill="1" applyBorder="1" applyProtection="1">
      <protection locked="0"/>
    </xf>
    <xf numFmtId="4" fontId="0" fillId="9" borderId="3" xfId="1" applyNumberFormat="1" applyFont="1" applyFill="1" applyBorder="1" applyProtection="1">
      <protection locked="0"/>
    </xf>
    <xf numFmtId="4" fontId="0" fillId="9" borderId="19" xfId="1" applyNumberFormat="1" applyFont="1" applyFill="1" applyBorder="1" applyProtection="1">
      <protection locked="0"/>
    </xf>
    <xf numFmtId="4" fontId="0" fillId="9" borderId="6" xfId="1" applyNumberFormat="1" applyFont="1" applyFill="1" applyBorder="1" applyProtection="1">
      <protection locked="0"/>
    </xf>
    <xf numFmtId="0" fontId="31" fillId="0" borderId="10" xfId="0" applyFont="1" applyBorder="1"/>
    <xf numFmtId="0" fontId="28" fillId="9" borderId="10" xfId="0" applyFont="1" applyFill="1" applyBorder="1" applyProtection="1"/>
    <xf numFmtId="38" fontId="0" fillId="9" borderId="10" xfId="0" applyNumberFormat="1" applyFill="1" applyBorder="1" applyProtection="1"/>
    <xf numFmtId="197" fontId="0" fillId="9" borderId="10" xfId="0" applyNumberFormat="1" applyFill="1" applyBorder="1" applyProtection="1"/>
    <xf numFmtId="0" fontId="22" fillId="0" borderId="10" xfId="0" applyFont="1" applyBorder="1" applyAlignment="1" applyProtection="1">
      <alignment horizontal="center"/>
    </xf>
    <xf numFmtId="0" fontId="22" fillId="9" borderId="10" xfId="0" applyFont="1" applyFill="1" applyBorder="1" applyAlignment="1" applyProtection="1">
      <alignment horizontal="center"/>
    </xf>
    <xf numFmtId="3" fontId="4" fillId="9" borderId="10" xfId="0" applyNumberFormat="1" applyFont="1" applyFill="1" applyBorder="1" applyProtection="1"/>
    <xf numFmtId="197" fontId="4" fillId="9" borderId="3" xfId="0" applyNumberFormat="1" applyFont="1" applyFill="1" applyBorder="1" applyProtection="1"/>
    <xf numFmtId="197" fontId="4" fillId="9" borderId="10" xfId="0" applyNumberFormat="1" applyFont="1" applyFill="1" applyBorder="1" applyProtection="1"/>
    <xf numFmtId="197" fontId="4" fillId="9" borderId="6" xfId="0" applyNumberFormat="1" applyFont="1" applyFill="1" applyBorder="1" applyProtection="1"/>
    <xf numFmtId="0" fontId="32" fillId="0" borderId="10" xfId="0" applyFont="1" applyBorder="1" applyAlignment="1" applyProtection="1">
      <alignment horizontal="center"/>
      <protection locked="0"/>
    </xf>
    <xf numFmtId="0" fontId="5" fillId="0" borderId="0" xfId="3" applyFont="1" applyBorder="1" applyAlignment="1" applyProtection="1">
      <alignment horizontal="left" vertical="center" wrapText="1"/>
    </xf>
    <xf numFmtId="0" fontId="5" fillId="0" borderId="0" xfId="3" applyFont="1" applyBorder="1" applyAlignment="1" applyProtection="1">
      <alignment horizontal="center" vertical="center" wrapText="1"/>
    </xf>
    <xf numFmtId="1" fontId="5" fillId="0" borderId="0" xfId="3" applyNumberFormat="1" applyFont="1" applyBorder="1" applyAlignment="1" applyProtection="1">
      <alignment horizontal="center" vertical="center" wrapText="1"/>
    </xf>
    <xf numFmtId="14" fontId="9" fillId="0" borderId="0" xfId="3" applyNumberFormat="1" applyFont="1" applyAlignment="1" applyProtection="1">
      <alignment vertical="center" wrapText="1"/>
    </xf>
    <xf numFmtId="14" fontId="9" fillId="0" borderId="0" xfId="3" applyNumberFormat="1" applyFont="1" applyFill="1" applyAlignment="1" applyProtection="1">
      <alignment vertical="center" wrapText="1"/>
    </xf>
    <xf numFmtId="0" fontId="0" fillId="0" borderId="0" xfId="0" applyFill="1" applyAlignment="1" applyProtection="1">
      <alignment vertical="center" wrapText="1"/>
    </xf>
    <xf numFmtId="0" fontId="9" fillId="0" borderId="0" xfId="3" applyFont="1" applyFill="1" applyAlignment="1" applyProtection="1">
      <alignment vertical="center" wrapText="1"/>
    </xf>
    <xf numFmtId="0" fontId="34" fillId="0" borderId="0" xfId="0" applyFont="1" applyBorder="1" applyAlignment="1">
      <alignment vertical="distributed" wrapText="1"/>
    </xf>
    <xf numFmtId="0" fontId="0" fillId="0" borderId="0" xfId="0" applyAlignment="1"/>
    <xf numFmtId="0" fontId="0" fillId="7" borderId="6" xfId="0" applyFill="1" applyBorder="1" applyAlignment="1" applyProtection="1">
      <alignment horizontal="center" vertical="center" wrapText="1"/>
    </xf>
    <xf numFmtId="210" fontId="5" fillId="0" borderId="10" xfId="0" applyNumberFormat="1" applyFont="1" applyFill="1" applyBorder="1" applyAlignment="1" applyProtection="1">
      <alignment horizontal="center"/>
    </xf>
    <xf numFmtId="0" fontId="0" fillId="0" borderId="0" xfId="0" applyBorder="1" applyAlignment="1"/>
    <xf numFmtId="0" fontId="16"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wrapText="1"/>
    </xf>
    <xf numFmtId="0" fontId="7" fillId="2" borderId="10" xfId="3" applyFont="1" applyFill="1" applyBorder="1" applyAlignment="1" applyProtection="1">
      <alignment horizontal="center" vertical="center" wrapText="1"/>
    </xf>
    <xf numFmtId="14" fontId="5" fillId="4" borderId="3" xfId="0" applyNumberFormat="1" applyFont="1" applyFill="1" applyBorder="1" applyAlignment="1" applyProtection="1">
      <alignment horizontal="left" vertical="center"/>
      <protection locked="0"/>
    </xf>
    <xf numFmtId="14" fontId="5" fillId="4" borderId="6" xfId="0" applyNumberFormat="1" applyFont="1" applyFill="1" applyBorder="1" applyAlignment="1" applyProtection="1">
      <alignment horizontal="left" vertical="center"/>
      <protection locked="0"/>
    </xf>
    <xf numFmtId="49" fontId="5" fillId="4" borderId="3" xfId="0" applyNumberFormat="1" applyFont="1" applyFill="1" applyBorder="1" applyAlignment="1" applyProtection="1">
      <alignment horizontal="left" vertical="center"/>
      <protection locked="0"/>
    </xf>
    <xf numFmtId="49" fontId="5" fillId="4" borderId="6" xfId="0" applyNumberFormat="1" applyFont="1" applyFill="1" applyBorder="1" applyAlignment="1" applyProtection="1">
      <alignment horizontal="left" vertical="center"/>
      <protection locked="0"/>
    </xf>
    <xf numFmtId="49" fontId="2" fillId="4" borderId="17" xfId="2" applyNumberFormat="1" applyFill="1" applyBorder="1" applyAlignment="1" applyProtection="1">
      <alignment horizontal="left" vertical="center"/>
      <protection locked="0"/>
    </xf>
    <xf numFmtId="49" fontId="5" fillId="4" borderId="8" xfId="0" applyNumberFormat="1" applyFont="1" applyFill="1" applyBorder="1" applyAlignment="1" applyProtection="1">
      <alignment horizontal="left" vertical="center"/>
      <protection locked="0"/>
    </xf>
    <xf numFmtId="0" fontId="9" fillId="0" borderId="0" xfId="3" applyFont="1" applyBorder="1" applyAlignment="1" applyProtection="1">
      <alignment horizontal="center" vertical="center" wrapText="1"/>
    </xf>
    <xf numFmtId="0" fontId="5" fillId="4" borderId="3" xfId="0" applyFont="1" applyFill="1" applyBorder="1" applyAlignment="1" applyProtection="1">
      <alignment vertical="center"/>
      <protection locked="0"/>
    </xf>
    <xf numFmtId="0" fontId="0" fillId="0" borderId="6" xfId="0" applyBorder="1" applyAlignment="1" applyProtection="1">
      <alignment vertical="center"/>
      <protection locked="0"/>
    </xf>
    <xf numFmtId="0" fontId="5" fillId="4" borderId="3" xfId="0" applyFont="1" applyFill="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10" fillId="0" borderId="20" xfId="0" applyFont="1" applyBorder="1" applyAlignment="1" applyProtection="1">
      <alignment horizontal="center" vertical="center"/>
    </xf>
    <xf numFmtId="0" fontId="10" fillId="0" borderId="22"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25" xfId="0" applyFont="1" applyBorder="1" applyAlignment="1" applyProtection="1">
      <alignment horizontal="center" vertical="center"/>
    </xf>
    <xf numFmtId="171" fontId="5" fillId="0" borderId="24" xfId="0" applyNumberFormat="1" applyFont="1" applyBorder="1" applyAlignment="1" applyProtection="1">
      <alignment horizontal="center" vertical="center"/>
    </xf>
    <xf numFmtId="171" fontId="5" fillId="0" borderId="25" xfId="0" applyNumberFormat="1" applyFont="1" applyBorder="1" applyAlignment="1" applyProtection="1">
      <alignment horizontal="center" vertical="center"/>
    </xf>
    <xf numFmtId="14" fontId="0" fillId="0" borderId="27" xfId="0" applyNumberFormat="1" applyBorder="1" applyAlignment="1" applyProtection="1">
      <alignment horizontal="center" vertical="center"/>
    </xf>
    <xf numFmtId="14" fontId="0" fillId="0" borderId="29" xfId="0" applyNumberFormat="1" applyBorder="1" applyAlignment="1" applyProtection="1">
      <alignment horizontal="center" vertical="center"/>
    </xf>
    <xf numFmtId="0" fontId="9" fillId="0" borderId="0" xfId="3" applyFont="1" applyBorder="1" applyAlignment="1" applyProtection="1">
      <alignment horizontal="center" vertical="center"/>
    </xf>
    <xf numFmtId="0" fontId="14"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33" fillId="0" borderId="0" xfId="0" applyFont="1" applyAlignment="1" applyProtection="1">
      <alignment horizontal="center" wrapText="1"/>
    </xf>
    <xf numFmtId="171" fontId="10" fillId="0" borderId="24" xfId="0" applyNumberFormat="1" applyFont="1" applyBorder="1" applyAlignment="1" applyProtection="1">
      <alignment horizontal="center" vertical="center" wrapText="1"/>
    </xf>
    <xf numFmtId="171" fontId="10" fillId="0" borderId="25" xfId="0" applyNumberFormat="1" applyFont="1" applyBorder="1" applyAlignment="1" applyProtection="1">
      <alignment horizontal="center" vertical="center" wrapText="1"/>
    </xf>
    <xf numFmtId="212" fontId="5" fillId="0" borderId="24" xfId="0" applyNumberFormat="1" applyFont="1" applyBorder="1" applyAlignment="1" applyProtection="1">
      <alignment horizontal="center" vertical="center" wrapText="1"/>
    </xf>
    <xf numFmtId="212" fontId="5" fillId="0" borderId="25" xfId="0" applyNumberFormat="1" applyFont="1" applyBorder="1" applyAlignment="1" applyProtection="1">
      <alignment horizontal="center" vertical="center" wrapText="1"/>
    </xf>
    <xf numFmtId="0" fontId="0" fillId="0" borderId="24" xfId="0" applyBorder="1" applyAlignment="1" applyProtection="1">
      <alignment horizontal="center"/>
    </xf>
    <xf numFmtId="0" fontId="0" fillId="0" borderId="25" xfId="0" applyBorder="1" applyAlignment="1" applyProtection="1">
      <alignment horizontal="center"/>
    </xf>
    <xf numFmtId="0" fontId="0" fillId="0" borderId="27" xfId="0" applyBorder="1" applyAlignment="1" applyProtection="1">
      <alignment horizontal="center"/>
    </xf>
    <xf numFmtId="0" fontId="0" fillId="0" borderId="29" xfId="0" applyBorder="1" applyAlignment="1" applyProtection="1">
      <alignment horizontal="center"/>
    </xf>
    <xf numFmtId="0" fontId="3" fillId="0" borderId="3" xfId="0" applyFont="1" applyFill="1" applyBorder="1" applyAlignment="1" applyProtection="1">
      <alignment horizontal="left"/>
      <protection locked="0"/>
    </xf>
    <xf numFmtId="0" fontId="3" fillId="0" borderId="6" xfId="0" applyFont="1" applyFill="1" applyBorder="1" applyAlignment="1" applyProtection="1">
      <alignment horizontal="left"/>
      <protection locked="0"/>
    </xf>
    <xf numFmtId="0" fontId="5" fillId="0" borderId="9" xfId="0" applyFont="1" applyBorder="1" applyAlignment="1" applyProtection="1">
      <alignment horizontal="center"/>
    </xf>
    <xf numFmtId="0" fontId="5" fillId="0" borderId="38" xfId="0" applyFont="1" applyBorder="1" applyAlignment="1" applyProtection="1">
      <alignment horizontal="center"/>
    </xf>
    <xf numFmtId="0" fontId="5" fillId="0" borderId="3" xfId="0" applyFont="1" applyBorder="1" applyAlignment="1" applyProtection="1">
      <alignment horizontal="center"/>
    </xf>
    <xf numFmtId="0" fontId="5" fillId="0" borderId="39" xfId="0" applyFont="1" applyBorder="1" applyAlignment="1" applyProtection="1">
      <alignment horizontal="center"/>
    </xf>
    <xf numFmtId="0" fontId="5" fillId="0" borderId="12" xfId="0" applyFont="1" applyBorder="1" applyAlignment="1" applyProtection="1">
      <alignment horizontal="center"/>
    </xf>
    <xf numFmtId="0" fontId="3" fillId="0" borderId="0" xfId="0" applyFont="1" applyAlignment="1" applyProtection="1">
      <alignment horizontal="center"/>
    </xf>
    <xf numFmtId="0" fontId="0" fillId="0" borderId="0" xfId="0" applyProtection="1"/>
    <xf numFmtId="0" fontId="0" fillId="0" borderId="0" xfId="0" applyFill="1" applyProtection="1"/>
    <xf numFmtId="0" fontId="11" fillId="0" borderId="0" xfId="0" applyFont="1" applyAlignment="1" applyProtection="1">
      <alignment horizontal="center" wrapText="1"/>
    </xf>
    <xf numFmtId="0" fontId="3" fillId="0" borderId="12" xfId="0" applyFont="1" applyBorder="1" applyAlignment="1">
      <alignment horizontal="center"/>
    </xf>
    <xf numFmtId="0" fontId="3" fillId="0" borderId="0" xfId="0" applyFont="1" applyAlignment="1">
      <alignment horizontal="center"/>
    </xf>
    <xf numFmtId="212" fontId="9" fillId="0" borderId="0" xfId="0" applyNumberFormat="1" applyFont="1" applyAlignment="1" applyProtection="1">
      <alignment horizontal="right"/>
    </xf>
    <xf numFmtId="0" fontId="5" fillId="0" borderId="3" xfId="0" applyFont="1" applyBorder="1" applyAlignment="1">
      <alignment horizontal="center"/>
    </xf>
    <xf numFmtId="0" fontId="5" fillId="0" borderId="9" xfId="0" applyFont="1" applyBorder="1" applyAlignment="1">
      <alignment horizontal="center"/>
    </xf>
    <xf numFmtId="0" fontId="5" fillId="0" borderId="38" xfId="0" applyFont="1" applyBorder="1" applyAlignment="1">
      <alignment horizontal="center"/>
    </xf>
    <xf numFmtId="0" fontId="5" fillId="0" borderId="40" xfId="0" applyFont="1" applyBorder="1" applyAlignment="1">
      <alignment horizontal="center"/>
    </xf>
    <xf numFmtId="0" fontId="11" fillId="0" borderId="0" xfId="0" applyFont="1" applyAlignment="1">
      <alignment horizontal="center" wrapText="1"/>
    </xf>
    <xf numFmtId="0" fontId="3" fillId="0" borderId="0" xfId="0" applyFont="1" applyFill="1" applyBorder="1" applyAlignment="1">
      <alignment horizontal="left"/>
    </xf>
    <xf numFmtId="0" fontId="3" fillId="0" borderId="0" xfId="0" applyNumberFormat="1" applyFont="1" applyAlignment="1" applyProtection="1">
      <alignment horizontal="center"/>
    </xf>
    <xf numFmtId="14" fontId="9" fillId="0" borderId="0" xfId="0" quotePrefix="1" applyNumberFormat="1" applyFont="1" applyAlignment="1">
      <alignment horizontal="right"/>
    </xf>
    <xf numFmtId="0" fontId="9" fillId="0" borderId="0" xfId="0" applyFont="1" applyAlignment="1">
      <alignment horizontal="right"/>
    </xf>
    <xf numFmtId="0" fontId="3" fillId="0" borderId="0" xfId="0" applyFont="1" applyAlignment="1" applyProtection="1">
      <alignment horizontal="center" vertical="center"/>
    </xf>
    <xf numFmtId="0" fontId="5" fillId="0" borderId="0" xfId="0" applyFont="1" applyFill="1" applyBorder="1" applyAlignment="1" applyProtection="1">
      <alignment horizontal="center" vertical="center"/>
    </xf>
    <xf numFmtId="0" fontId="0" fillId="0" borderId="0" xfId="0" applyAlignment="1" applyProtection="1"/>
    <xf numFmtId="210" fontId="5" fillId="0" borderId="0" xfId="0" applyNumberFormat="1" applyFont="1" applyAlignment="1" applyProtection="1">
      <alignment horizontal="center" vertical="top"/>
    </xf>
    <xf numFmtId="0" fontId="5" fillId="0" borderId="0" xfId="0" applyFont="1" applyAlignment="1" applyProtection="1">
      <alignment horizontal="center" vertical="top"/>
    </xf>
    <xf numFmtId="0" fontId="22" fillId="0" borderId="0" xfId="0" applyFont="1" applyAlignment="1">
      <alignment horizontal="center"/>
    </xf>
    <xf numFmtId="0" fontId="22" fillId="0" borderId="12" xfId="0" applyFont="1" applyBorder="1" applyAlignment="1">
      <alignment horizontal="center"/>
    </xf>
    <xf numFmtId="0" fontId="22" fillId="0" borderId="0" xfId="0" applyFont="1" applyBorder="1" applyAlignment="1">
      <alignment horizontal="center"/>
    </xf>
    <xf numFmtId="0" fontId="22" fillId="0" borderId="0" xfId="0" applyFont="1" applyAlignment="1" applyProtection="1">
      <alignment horizontal="left"/>
    </xf>
  </cellXfs>
  <cellStyles count="5">
    <cellStyle name="Comma" xfId="1" builtinId="3"/>
    <cellStyle name="Hyperlink" xfId="2" builtinId="8"/>
    <cellStyle name="Normal" xfId="0" builtinId="0"/>
    <cellStyle name="Normal_States" xfId="3"/>
    <cellStyle name="Normal_UI not 208 or 219" xfId="4"/>
  </cellStyles>
  <dxfs count="1">
    <dxf>
      <font>
        <b/>
        <i val="0"/>
        <condense val="0"/>
        <extend val="0"/>
        <color indexed="12"/>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6/relationships/vbaProject" Target="vbaProject.bin"/></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drawings/_rels/vmlDrawing14.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304800</xdr:colOff>
          <xdr:row>1</xdr:row>
          <xdr:rowOff>28575</xdr:rowOff>
        </xdr:from>
        <xdr:to>
          <xdr:col>10</xdr:col>
          <xdr:colOff>590550</xdr:colOff>
          <xdr:row>3</xdr:row>
          <xdr:rowOff>171450</xdr:rowOff>
        </xdr:to>
        <xdr:sp macro="" textlink="">
          <xdr:nvSpPr>
            <xdr:cNvPr id="2078" name="CommandButton1" hidden="1">
              <a:extLst>
                <a:ext uri="{63B3BB69-23CF-44E3-9099-C40C66FF867C}">
                  <a14:compatExt spid="_x0000_s2078"/>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xdr:row>
          <xdr:rowOff>28575</xdr:rowOff>
        </xdr:from>
        <xdr:to>
          <xdr:col>12</xdr:col>
          <xdr:colOff>190500</xdr:colOff>
          <xdr:row>3</xdr:row>
          <xdr:rowOff>161925</xdr:rowOff>
        </xdr:to>
        <xdr:sp macro="" textlink="">
          <xdr:nvSpPr>
            <xdr:cNvPr id="2079" name="CommandButton2" hidden="1">
              <a:extLst>
                <a:ext uri="{63B3BB69-23CF-44E3-9099-C40C66FF867C}">
                  <a14:compatExt spid="_x0000_s2079"/>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xdr:row>
          <xdr:rowOff>38100</xdr:rowOff>
        </xdr:from>
        <xdr:to>
          <xdr:col>13</xdr:col>
          <xdr:colOff>752475</xdr:colOff>
          <xdr:row>3</xdr:row>
          <xdr:rowOff>190500</xdr:rowOff>
        </xdr:to>
        <xdr:sp macro="" textlink="">
          <xdr:nvSpPr>
            <xdr:cNvPr id="2081" name="CommandButton3" hidden="1">
              <a:extLst>
                <a:ext uri="{63B3BB69-23CF-44E3-9099-C40C66FF867C}">
                  <a14:compatExt spid="_x0000_s2081"/>
                </a:ext>
              </a:extLst>
            </xdr:cNvPr>
            <xdr:cNvSpPr/>
          </xdr:nvSpPr>
          <xdr:spPr>
            <a:xfrm>
              <a:off x="0" y="0"/>
              <a:ext cx="0" cy="0"/>
            </a:xfrm>
            <a:prstGeom prst="rect">
              <a:avLst/>
            </a:prstGeom>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647700</xdr:colOff>
          <xdr:row>0</xdr:row>
          <xdr:rowOff>76200</xdr:rowOff>
        </xdr:from>
        <xdr:to>
          <xdr:col>5</xdr:col>
          <xdr:colOff>790575</xdr:colOff>
          <xdr:row>3</xdr:row>
          <xdr:rowOff>66675</xdr:rowOff>
        </xdr:to>
        <xdr:sp macro="" textlink="">
          <xdr:nvSpPr>
            <xdr:cNvPr id="6152" name="CommandButton1" hidden="1">
              <a:extLst>
                <a:ext uri="{63B3BB69-23CF-44E3-9099-C40C66FF867C}">
                  <a14:compatExt spid="_x0000_s6152"/>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923925</xdr:colOff>
          <xdr:row>0</xdr:row>
          <xdr:rowOff>76200</xdr:rowOff>
        </xdr:from>
        <xdr:to>
          <xdr:col>7</xdr:col>
          <xdr:colOff>0</xdr:colOff>
          <xdr:row>3</xdr:row>
          <xdr:rowOff>57150</xdr:rowOff>
        </xdr:to>
        <xdr:sp macro="" textlink="">
          <xdr:nvSpPr>
            <xdr:cNvPr id="6153" name="CommandButton2" hidden="1">
              <a:extLst>
                <a:ext uri="{63B3BB69-23CF-44E3-9099-C40C66FF867C}">
                  <a14:compatExt spid="_x0000_s6153"/>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0</xdr:row>
          <xdr:rowOff>76200</xdr:rowOff>
        </xdr:from>
        <xdr:to>
          <xdr:col>8</xdr:col>
          <xdr:colOff>180975</xdr:colOff>
          <xdr:row>3</xdr:row>
          <xdr:rowOff>95250</xdr:rowOff>
        </xdr:to>
        <xdr:sp macro="" textlink="">
          <xdr:nvSpPr>
            <xdr:cNvPr id="6154" name="CommandButton3" hidden="1">
              <a:extLst>
                <a:ext uri="{63B3BB69-23CF-44E3-9099-C40C66FF867C}">
                  <a14:compatExt spid="_x0000_s6154"/>
                </a:ext>
              </a:extLst>
            </xdr:cNvPr>
            <xdr:cNvSpPr/>
          </xdr:nvSpPr>
          <xdr:spPr>
            <a:xfrm>
              <a:off x="0" y="0"/>
              <a:ext cx="0" cy="0"/>
            </a:xfrm>
            <a:prstGeom prst="rect">
              <a:avLst/>
            </a:prstGeom>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390525</xdr:colOff>
          <xdr:row>0</xdr:row>
          <xdr:rowOff>76200</xdr:rowOff>
        </xdr:from>
        <xdr:to>
          <xdr:col>8</xdr:col>
          <xdr:colOff>314325</xdr:colOff>
          <xdr:row>3</xdr:row>
          <xdr:rowOff>9525</xdr:rowOff>
        </xdr:to>
        <xdr:sp macro="" textlink="">
          <xdr:nvSpPr>
            <xdr:cNvPr id="4099" name="CommandButton1" hidden="1">
              <a:extLst>
                <a:ext uri="{63B3BB69-23CF-44E3-9099-C40C66FF867C}">
                  <a14:compatExt spid="_x0000_s4099"/>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0</xdr:row>
          <xdr:rowOff>66675</xdr:rowOff>
        </xdr:from>
        <xdr:to>
          <xdr:col>10</xdr:col>
          <xdr:colOff>590550</xdr:colOff>
          <xdr:row>2</xdr:row>
          <xdr:rowOff>190500</xdr:rowOff>
        </xdr:to>
        <xdr:sp macro="" textlink="">
          <xdr:nvSpPr>
            <xdr:cNvPr id="4100" name="CommandButton2" hidden="1">
              <a:extLst>
                <a:ext uri="{63B3BB69-23CF-44E3-9099-C40C66FF867C}">
                  <a14:compatExt spid="_x0000_s4100"/>
                </a:ext>
              </a:extLst>
            </xdr:cNvPr>
            <xdr:cNvSpPr/>
          </xdr:nvSpPr>
          <xdr:spPr>
            <a:xfrm>
              <a:off x="0" y="0"/>
              <a:ext cx="0" cy="0"/>
            </a:xfrm>
            <a:prstGeom prst="rect">
              <a:avLst/>
            </a:prstGeom>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workforcesecurity.doleta.gov/OIS/DFAS/RJM/Documents%20and%20Settings/bburris/Local%20Settings/Temporary%20Internet%20Files/Content.IE5/Y3LGS5LE/RJM_2005_Version2%20sep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UP"/>
      <sheetName val="ACCT SUM"/>
      <sheetName val="CROSS PSPB"/>
      <sheetName val="CROSS NPS"/>
      <sheetName val="DATA"/>
      <sheetName val="1-AST"/>
      <sheetName val="1-IC"/>
      <sheetName val="1-WK"/>
      <sheetName val="1-NMD"/>
      <sheetName val="1-APP"/>
      <sheetName val="1-WR"/>
      <sheetName val="1-TAX"/>
      <sheetName val="1-BPC"/>
      <sheetName val="1-UIP"/>
      <sheetName val="1-SUP"/>
      <sheetName val="1-UI"/>
      <sheetName val="1-RATES"/>
      <sheetName val="1-SUM-$"/>
      <sheetName val="2"/>
      <sheetName val="3"/>
      <sheetName val="4-IC"/>
      <sheetName val="4-WK"/>
      <sheetName val="4-NMD"/>
      <sheetName val="4-APP"/>
      <sheetName val="4-WR"/>
      <sheetName val="4-TAX"/>
      <sheetName val="5-LV"/>
      <sheetName val="5-MPU"/>
      <sheetName val="5-BPC"/>
      <sheetName val="5-UIP"/>
      <sheetName val="5-SUP"/>
      <sheetName val="5-AST"/>
      <sheetName val="5-SUM"/>
      <sheetName val="6-RQ"/>
      <sheetName val="6-RQ-$"/>
      <sheetName val="6-RQ-P"/>
      <sheetName val="6-BAL"/>
      <sheetName val="6-LIST"/>
      <sheetName val="Workload"/>
      <sheetName val="7-Export"/>
      <sheetName val="6-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omments" Target="../comments12.xml"/><Relationship Id="rId3" Type="http://schemas.openxmlformats.org/officeDocument/2006/relationships/vmlDrawing" Target="../drawings/vmlDrawing14.vml"/><Relationship Id="rId7" Type="http://schemas.openxmlformats.org/officeDocument/2006/relationships/image" Target="../media/image8.emf"/><Relationship Id="rId2" Type="http://schemas.openxmlformats.org/officeDocument/2006/relationships/drawing" Target="../drawings/drawing3.xml"/><Relationship Id="rId1" Type="http://schemas.openxmlformats.org/officeDocument/2006/relationships/printerSettings" Target="../printerSettings/printerSettings16.bin"/><Relationship Id="rId6" Type="http://schemas.openxmlformats.org/officeDocument/2006/relationships/control" Target="../activeX/activeX8.xml"/><Relationship Id="rId5" Type="http://schemas.openxmlformats.org/officeDocument/2006/relationships/image" Target="../media/image7.emf"/><Relationship Id="rId4" Type="http://schemas.openxmlformats.org/officeDocument/2006/relationships/control" Target="../activeX/activeX7.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ntrol" Target="../activeX/activeX5.xml"/><Relationship Id="rId5" Type="http://schemas.openxmlformats.org/officeDocument/2006/relationships/image" Target="../media/image4.emf"/><Relationship Id="rId4" Type="http://schemas.openxmlformats.org/officeDocument/2006/relationships/control" Target="../activeX/activeX4.xml"/><Relationship Id="rId9" Type="http://schemas.openxmlformats.org/officeDocument/2006/relationships/image" Target="../media/image6.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IV594"/>
  <sheetViews>
    <sheetView tabSelected="1" zoomScaleNormal="100" workbookViewId="0">
      <selection sqref="A1:C1"/>
    </sheetView>
  </sheetViews>
  <sheetFormatPr defaultRowHeight="12.75" x14ac:dyDescent="0.2"/>
  <cols>
    <col min="1" max="1" width="40.85546875" customWidth="1"/>
    <col min="2" max="2" width="21.5703125" customWidth="1"/>
    <col min="3" max="3" width="14.5703125" customWidth="1"/>
    <col min="4" max="4" width="4.85546875" customWidth="1"/>
    <col min="5" max="5" width="35.5703125" customWidth="1"/>
    <col min="6" max="6" width="14.140625" customWidth="1"/>
    <col min="7" max="7" width="61.85546875" customWidth="1"/>
  </cols>
  <sheetData>
    <row r="1" spans="1:256" s="193" customFormat="1" ht="20.25" x14ac:dyDescent="0.2">
      <c r="A1" s="440" t="s">
        <v>164</v>
      </c>
      <c r="B1" s="440"/>
      <c r="C1" s="440"/>
      <c r="D1" s="192"/>
      <c r="E1" s="431" t="s">
        <v>165</v>
      </c>
      <c r="F1" s="432"/>
    </row>
    <row r="2" spans="1:256" s="193" customFormat="1" ht="15" customHeight="1" x14ac:dyDescent="0.2">
      <c r="A2" s="126" t="str">
        <f>"Crosswalk Version: " &amp; TEXT(E3,"0.0")</f>
        <v>Crosswalk Version: 2.4</v>
      </c>
      <c r="B2" s="194"/>
      <c r="C2" s="195" t="s">
        <v>307</v>
      </c>
      <c r="D2" s="192"/>
      <c r="E2" s="433" t="s">
        <v>166</v>
      </c>
      <c r="F2" s="434"/>
    </row>
    <row r="3" spans="1:256" s="193" customFormat="1" ht="18" x14ac:dyDescent="0.2">
      <c r="A3" s="441" t="s">
        <v>167</v>
      </c>
      <c r="B3" s="441"/>
      <c r="C3" s="441"/>
      <c r="D3" s="192"/>
      <c r="E3" s="435">
        <v>2.41</v>
      </c>
      <c r="F3" s="436"/>
      <c r="G3" s="196"/>
      <c r="H3" s="196"/>
      <c r="I3" s="196"/>
      <c r="J3" s="196"/>
    </row>
    <row r="4" spans="1:256" s="193" customFormat="1" ht="20.25" customHeight="1" thickBot="1" x14ac:dyDescent="0.25">
      <c r="A4" s="417"/>
      <c r="B4" s="417"/>
      <c r="C4" s="417"/>
      <c r="D4" s="192"/>
      <c r="E4" s="437">
        <v>39237</v>
      </c>
      <c r="F4" s="438"/>
      <c r="G4" s="196"/>
      <c r="H4" s="196"/>
      <c r="I4" s="196"/>
      <c r="J4" s="196"/>
    </row>
    <row r="5" spans="1:256" s="193" customFormat="1" ht="15" customHeight="1" x14ac:dyDescent="0.2">
      <c r="A5" s="418"/>
      <c r="B5" s="418"/>
      <c r="C5" s="418"/>
      <c r="D5" s="192"/>
      <c r="E5" s="439"/>
      <c r="F5" s="439"/>
    </row>
    <row r="6" spans="1:256" s="193" customFormat="1" x14ac:dyDescent="0.2">
      <c r="A6" s="197" t="s">
        <v>42</v>
      </c>
      <c r="B6" s="427" t="s">
        <v>168</v>
      </c>
      <c r="C6" s="428"/>
      <c r="D6" s="192"/>
      <c r="E6" s="426"/>
      <c r="F6" s="426"/>
    </row>
    <row r="7" spans="1:256" s="193" customFormat="1" ht="12.75" customHeight="1" x14ac:dyDescent="0.2">
      <c r="A7" s="198" t="s">
        <v>169</v>
      </c>
      <c r="B7" s="199" t="str">
        <f>VLOOKUP(STATENAME,StateTBL,2)</f>
        <v>None</v>
      </c>
      <c r="C7" s="200"/>
      <c r="D7" s="192"/>
      <c r="E7" s="412"/>
      <c r="F7" s="416"/>
    </row>
    <row r="8" spans="1:256" s="193" customFormat="1" ht="12.75" customHeight="1" x14ac:dyDescent="0.2">
      <c r="A8" s="201"/>
      <c r="B8" s="202"/>
      <c r="C8" s="201"/>
      <c r="D8" s="192"/>
      <c r="F8" s="413"/>
    </row>
    <row r="9" spans="1:256" s="193" customFormat="1" ht="12.75" customHeight="1" x14ac:dyDescent="0.2">
      <c r="A9" s="203" t="s">
        <v>170</v>
      </c>
      <c r="B9" s="429" t="s">
        <v>170</v>
      </c>
      <c r="C9" s="430"/>
      <c r="D9" s="192"/>
      <c r="E9" s="413"/>
      <c r="F9" s="413"/>
    </row>
    <row r="10" spans="1:256" s="193" customFormat="1" ht="12.75" customHeight="1" x14ac:dyDescent="0.2">
      <c r="A10" s="201"/>
      <c r="B10" s="204"/>
      <c r="C10" s="205"/>
      <c r="D10" s="192"/>
      <c r="E10" s="413"/>
      <c r="F10" s="413"/>
    </row>
    <row r="11" spans="1:256" s="193" customFormat="1" x14ac:dyDescent="0.2">
      <c r="A11" s="203" t="s">
        <v>300</v>
      </c>
      <c r="B11" s="206"/>
      <c r="C11" s="213" t="str">
        <f>CONCATENATE("FY ",$B11)</f>
        <v xml:space="preserve">FY </v>
      </c>
      <c r="D11" s="192"/>
      <c r="E11" s="413"/>
      <c r="F11" s="413"/>
    </row>
    <row r="12" spans="1:256" s="193" customFormat="1" x14ac:dyDescent="0.2">
      <c r="A12" s="201"/>
      <c r="B12" s="207"/>
      <c r="C12" s="208"/>
      <c r="D12" s="192"/>
      <c r="E12" s="413"/>
      <c r="F12" s="413"/>
    </row>
    <row r="13" spans="1:256" s="193" customFormat="1" x14ac:dyDescent="0.2">
      <c r="A13" s="203" t="s">
        <v>171</v>
      </c>
      <c r="B13" s="209"/>
      <c r="C13" s="414"/>
      <c r="D13" s="192"/>
      <c r="E13" s="413"/>
      <c r="F13" s="413"/>
    </row>
    <row r="14" spans="1:256" s="193" customFormat="1" x14ac:dyDescent="0.2">
      <c r="A14" s="210"/>
      <c r="B14" s="210"/>
      <c r="C14" s="210"/>
      <c r="D14" s="192"/>
      <c r="E14" s="413"/>
      <c r="F14" s="413"/>
      <c r="IV14" s="211"/>
    </row>
    <row r="15" spans="1:256" s="193" customFormat="1" x14ac:dyDescent="0.2">
      <c r="A15" s="203" t="s">
        <v>0</v>
      </c>
      <c r="B15" s="212" t="str">
        <f>IF($B$11&gt;0,$B$11-2,"")</f>
        <v/>
      </c>
      <c r="C15" s="213" t="str">
        <f>CONCATENATE("FY ",$B15)</f>
        <v xml:space="preserve">FY </v>
      </c>
      <c r="D15" s="192"/>
      <c r="E15" s="413"/>
      <c r="F15" s="413"/>
    </row>
    <row r="16" spans="1:256" s="193" customFormat="1" x14ac:dyDescent="0.2">
      <c r="A16" s="198" t="s">
        <v>172</v>
      </c>
      <c r="B16" s="214">
        <f ca="1">IF($B$13=0,0,($B$13*OFFSET($A$102,MATCH(B15,$A$103:$A$123,0),1)))</f>
        <v>0</v>
      </c>
      <c r="C16" s="215"/>
      <c r="D16" s="192"/>
      <c r="E16" s="413"/>
      <c r="F16" s="413"/>
    </row>
    <row r="17" spans="1:6" s="193" customFormat="1" x14ac:dyDescent="0.2">
      <c r="A17" s="216"/>
      <c r="B17" s="217"/>
      <c r="C17" s="218"/>
      <c r="D17" s="192"/>
      <c r="E17" s="413"/>
      <c r="F17" s="413"/>
    </row>
    <row r="18" spans="1:6" s="193" customFormat="1" x14ac:dyDescent="0.2">
      <c r="A18" s="203" t="s">
        <v>128</v>
      </c>
      <c r="B18" s="212" t="str">
        <f>IF($B$11&gt;0,$B$11-1,"")</f>
        <v/>
      </c>
      <c r="C18" s="213" t="str">
        <f>CONCATENATE("FY ",$B18)</f>
        <v xml:space="preserve">FY </v>
      </c>
      <c r="D18" s="192"/>
      <c r="E18" s="413"/>
      <c r="F18" s="413"/>
    </row>
    <row r="19" spans="1:6" s="193" customFormat="1" x14ac:dyDescent="0.2">
      <c r="A19" s="198" t="s">
        <v>172</v>
      </c>
      <c r="B19" s="214">
        <f ca="1">IF($B$13=0,0,$B$13*OFFSET($A$102,MATCH(B18,$A$103:$A$123,0),1))</f>
        <v>0</v>
      </c>
      <c r="C19" s="215"/>
      <c r="D19" s="192"/>
      <c r="E19" s="413"/>
      <c r="F19" s="413"/>
    </row>
    <row r="20" spans="1:6" s="193" customFormat="1" x14ac:dyDescent="0.2">
      <c r="A20" s="216"/>
      <c r="B20" s="217"/>
      <c r="C20" s="218"/>
      <c r="D20" s="192"/>
      <c r="E20" s="413"/>
      <c r="F20" s="413"/>
    </row>
    <row r="21" spans="1:6" s="193" customFormat="1" x14ac:dyDescent="0.2">
      <c r="A21" s="203" t="s">
        <v>129</v>
      </c>
      <c r="B21" s="212" t="str">
        <f>IF($B$11&gt;0,$B$11,"")</f>
        <v/>
      </c>
      <c r="C21" s="213" t="str">
        <f>CONCATENATE("FY ",$B21)</f>
        <v xml:space="preserve">FY </v>
      </c>
      <c r="D21" s="192"/>
      <c r="E21" s="413"/>
      <c r="F21" s="413"/>
    </row>
    <row r="22" spans="1:6" s="193" customFormat="1" x14ac:dyDescent="0.2">
      <c r="A22" s="198" t="s">
        <v>172</v>
      </c>
      <c r="B22" s="214">
        <f ca="1">IF($B$13=0,0,$B$13*OFFSET($A$102,MATCH(B21,$A$103:$A$123,0),1))</f>
        <v>0</v>
      </c>
      <c r="C22" s="215"/>
      <c r="D22" s="192"/>
      <c r="E22" s="413"/>
      <c r="F22" s="413"/>
    </row>
    <row r="23" spans="1:6" s="193" customFormat="1" x14ac:dyDescent="0.2">
      <c r="A23" s="201"/>
      <c r="B23" s="217"/>
      <c r="C23" s="218"/>
      <c r="D23" s="192"/>
      <c r="E23" s="412"/>
      <c r="F23" s="412"/>
    </row>
    <row r="24" spans="1:6" s="193" customFormat="1" ht="12.75" hidden="1" customHeight="1" x14ac:dyDescent="0.2">
      <c r="A24" s="203" t="s">
        <v>112</v>
      </c>
      <c r="B24" s="212">
        <f>$B$11+1</f>
        <v>1</v>
      </c>
      <c r="C24" s="213" t="str">
        <f>CONCATENATE("FY ",$B24)</f>
        <v>FY 1</v>
      </c>
      <c r="D24" s="192"/>
      <c r="E24" s="412"/>
      <c r="F24" s="412"/>
    </row>
    <row r="25" spans="1:6" s="193" customFormat="1" ht="12.75" hidden="1" customHeight="1" x14ac:dyDescent="0.2">
      <c r="A25" s="198" t="s">
        <v>172</v>
      </c>
      <c r="B25" s="214" t="e">
        <f ca="1">$B$13*OFFSET($A$102,MATCH(B24,$A$103:$A$123,0),1)</f>
        <v>#N/A</v>
      </c>
      <c r="C25" s="215"/>
      <c r="D25" s="192"/>
      <c r="E25" s="412"/>
      <c r="F25" s="412"/>
    </row>
    <row r="26" spans="1:6" s="193" customFormat="1" x14ac:dyDescent="0.2">
      <c r="A26" s="219"/>
      <c r="B26" s="220"/>
      <c r="C26" s="221"/>
      <c r="D26" s="192"/>
      <c r="E26" s="412"/>
      <c r="F26" s="412"/>
    </row>
    <row r="27" spans="1:6" s="193" customFormat="1" x14ac:dyDescent="0.2">
      <c r="A27" s="203" t="s">
        <v>173</v>
      </c>
      <c r="B27" s="420"/>
      <c r="C27" s="421"/>
      <c r="D27" s="192"/>
      <c r="E27" s="412"/>
      <c r="F27" s="412"/>
    </row>
    <row r="28" spans="1:6" s="193" customFormat="1" x14ac:dyDescent="0.2">
      <c r="A28" s="203" t="s">
        <v>174</v>
      </c>
      <c r="B28" s="422"/>
      <c r="C28" s="423"/>
      <c r="D28" s="192"/>
      <c r="E28" s="412"/>
      <c r="F28" s="412"/>
    </row>
    <row r="29" spans="1:6" s="193" customFormat="1" x14ac:dyDescent="0.2">
      <c r="A29" s="203" t="s">
        <v>175</v>
      </c>
      <c r="B29" s="422"/>
      <c r="C29" s="423"/>
      <c r="D29" s="192"/>
      <c r="E29" s="192"/>
      <c r="F29" s="192"/>
    </row>
    <row r="30" spans="1:6" s="193" customFormat="1" x14ac:dyDescent="0.2">
      <c r="A30" s="203" t="s">
        <v>176</v>
      </c>
      <c r="B30" s="424"/>
      <c r="C30" s="425"/>
      <c r="D30" s="192"/>
      <c r="E30" s="192"/>
      <c r="F30" s="192"/>
    </row>
    <row r="31" spans="1:6" s="193" customFormat="1" x14ac:dyDescent="0.2">
      <c r="A31" s="203" t="s">
        <v>177</v>
      </c>
      <c r="B31" s="422" t="s">
        <v>178</v>
      </c>
      <c r="C31" s="423"/>
      <c r="D31" s="192"/>
      <c r="E31" s="192"/>
      <c r="F31" s="192"/>
    </row>
    <row r="39" spans="1:10" s="193" customFormat="1" x14ac:dyDescent="0.2">
      <c r="A39" s="221"/>
      <c r="B39" s="221"/>
      <c r="C39" s="221"/>
      <c r="D39" s="223"/>
      <c r="E39" s="223"/>
      <c r="F39" s="192"/>
    </row>
    <row r="40" spans="1:10" s="193" customFormat="1" x14ac:dyDescent="0.2">
      <c r="A40" s="221"/>
      <c r="B40" s="221"/>
      <c r="C40" s="221"/>
      <c r="D40" s="223"/>
      <c r="E40" s="223"/>
      <c r="F40" s="192"/>
    </row>
    <row r="41" spans="1:10" s="193" customFormat="1" ht="20.25" x14ac:dyDescent="0.2">
      <c r="A41" s="419" t="s">
        <v>43</v>
      </c>
      <c r="B41" s="419"/>
      <c r="C41" s="419"/>
      <c r="D41" s="192"/>
      <c r="E41" s="192"/>
      <c r="F41" s="224"/>
      <c r="G41" s="225" t="s">
        <v>179</v>
      </c>
      <c r="H41" s="224"/>
      <c r="I41" s="224"/>
      <c r="J41" s="224"/>
    </row>
    <row r="42" spans="1:10" s="193" customFormat="1" x14ac:dyDescent="0.2">
      <c r="A42" s="222"/>
      <c r="B42" s="222"/>
      <c r="C42" s="222"/>
      <c r="D42" s="192"/>
      <c r="E42" s="192"/>
      <c r="F42" s="192"/>
    </row>
    <row r="43" spans="1:10" s="193" customFormat="1" x14ac:dyDescent="0.2">
      <c r="A43" s="226" t="s">
        <v>180</v>
      </c>
      <c r="B43" s="226" t="s">
        <v>181</v>
      </c>
      <c r="C43" s="226" t="s">
        <v>182</v>
      </c>
      <c r="D43" s="192"/>
      <c r="E43" s="192"/>
      <c r="F43" s="192"/>
      <c r="G43" s="227" t="s">
        <v>178</v>
      </c>
    </row>
    <row r="44" spans="1:10" s="193" customFormat="1" x14ac:dyDescent="0.2">
      <c r="A44" s="226">
        <v>1</v>
      </c>
      <c r="B44" s="226">
        <v>2</v>
      </c>
      <c r="C44" s="226">
        <v>3</v>
      </c>
      <c r="D44" s="192"/>
      <c r="E44" s="192"/>
      <c r="F44" s="192"/>
      <c r="G44" s="228" t="s">
        <v>183</v>
      </c>
    </row>
    <row r="45" spans="1:10" s="193" customFormat="1" x14ac:dyDescent="0.2">
      <c r="A45" s="229" t="s">
        <v>44</v>
      </c>
      <c r="B45" s="230" t="s">
        <v>184</v>
      </c>
      <c r="C45" s="231">
        <v>6</v>
      </c>
      <c r="D45" s="192"/>
      <c r="E45" s="192"/>
      <c r="F45" s="192"/>
      <c r="G45" s="228" t="s">
        <v>308</v>
      </c>
    </row>
    <row r="46" spans="1:10" s="193" customFormat="1" x14ac:dyDescent="0.2">
      <c r="A46" s="229" t="s">
        <v>45</v>
      </c>
      <c r="B46" s="230" t="s">
        <v>185</v>
      </c>
      <c r="C46" s="231">
        <v>10</v>
      </c>
      <c r="D46" s="192"/>
      <c r="E46" s="192"/>
      <c r="F46" s="192"/>
      <c r="G46" s="228" t="s">
        <v>309</v>
      </c>
    </row>
    <row r="47" spans="1:10" s="193" customFormat="1" x14ac:dyDescent="0.2">
      <c r="A47" s="229" t="s">
        <v>46</v>
      </c>
      <c r="B47" s="230" t="s">
        <v>186</v>
      </c>
      <c r="C47" s="231">
        <v>11</v>
      </c>
      <c r="D47" s="192"/>
      <c r="E47" s="192"/>
      <c r="F47" s="192"/>
      <c r="G47" s="228" t="s">
        <v>281</v>
      </c>
    </row>
    <row r="48" spans="1:10" s="193" customFormat="1" x14ac:dyDescent="0.2">
      <c r="A48" s="229" t="s">
        <v>47</v>
      </c>
      <c r="B48" s="230" t="s">
        <v>187</v>
      </c>
      <c r="C48" s="231">
        <v>12</v>
      </c>
      <c r="D48" s="192"/>
      <c r="E48" s="192"/>
      <c r="F48" s="192"/>
      <c r="G48" s="228" t="s">
        <v>282</v>
      </c>
    </row>
    <row r="49" spans="1:7" s="193" customFormat="1" x14ac:dyDescent="0.2">
      <c r="A49" s="229" t="s">
        <v>48</v>
      </c>
      <c r="B49" s="230" t="s">
        <v>189</v>
      </c>
      <c r="C49" s="231">
        <v>13</v>
      </c>
      <c r="D49" s="192"/>
      <c r="E49" s="192"/>
      <c r="F49" s="192"/>
      <c r="G49" s="228" t="s">
        <v>188</v>
      </c>
    </row>
    <row r="50" spans="1:7" s="193" customFormat="1" x14ac:dyDescent="0.2">
      <c r="A50" s="229" t="s">
        <v>49</v>
      </c>
      <c r="B50" s="230" t="s">
        <v>191</v>
      </c>
      <c r="C50" s="231">
        <v>14</v>
      </c>
      <c r="D50" s="192"/>
      <c r="E50" s="192"/>
      <c r="F50" s="192"/>
      <c r="G50" s="232" t="s">
        <v>190</v>
      </c>
    </row>
    <row r="51" spans="1:7" s="193" customFormat="1" x14ac:dyDescent="0.2">
      <c r="A51" s="229" t="s">
        <v>50</v>
      </c>
      <c r="B51" s="230" t="s">
        <v>193</v>
      </c>
      <c r="C51" s="231">
        <v>15</v>
      </c>
      <c r="D51" s="192"/>
      <c r="E51" s="192"/>
      <c r="F51" s="192"/>
      <c r="G51" s="232" t="s">
        <v>192</v>
      </c>
    </row>
    <row r="52" spans="1:7" s="193" customFormat="1" x14ac:dyDescent="0.2">
      <c r="A52" s="229" t="s">
        <v>51</v>
      </c>
      <c r="B52" s="230" t="s">
        <v>195</v>
      </c>
      <c r="C52" s="231">
        <v>16</v>
      </c>
      <c r="D52" s="192"/>
      <c r="E52" s="192"/>
      <c r="F52" s="192"/>
      <c r="G52" s="232" t="s">
        <v>283</v>
      </c>
    </row>
    <row r="53" spans="1:7" s="193" customFormat="1" x14ac:dyDescent="0.2">
      <c r="A53" s="229" t="s">
        <v>52</v>
      </c>
      <c r="B53" s="230" t="s">
        <v>197</v>
      </c>
      <c r="C53" s="231">
        <v>61</v>
      </c>
      <c r="D53" s="192"/>
      <c r="E53" s="192"/>
      <c r="F53" s="192"/>
      <c r="G53" s="228" t="s">
        <v>194</v>
      </c>
    </row>
    <row r="54" spans="1:7" s="193" customFormat="1" x14ac:dyDescent="0.2">
      <c r="A54" s="229" t="s">
        <v>53</v>
      </c>
      <c r="B54" s="230" t="s">
        <v>198</v>
      </c>
      <c r="C54" s="231">
        <v>17</v>
      </c>
      <c r="D54" s="192"/>
      <c r="E54" s="192"/>
      <c r="F54" s="192"/>
      <c r="G54" s="228" t="s">
        <v>196</v>
      </c>
    </row>
    <row r="55" spans="1:7" s="193" customFormat="1" x14ac:dyDescent="0.2">
      <c r="A55" s="229" t="s">
        <v>54</v>
      </c>
      <c r="B55" s="230" t="s">
        <v>199</v>
      </c>
      <c r="C55" s="231">
        <v>18</v>
      </c>
      <c r="D55" s="192"/>
      <c r="E55" s="192"/>
      <c r="F55" s="192"/>
    </row>
    <row r="56" spans="1:7" s="193" customFormat="1" x14ac:dyDescent="0.2">
      <c r="A56" s="229" t="s">
        <v>55</v>
      </c>
      <c r="B56" s="230" t="s">
        <v>200</v>
      </c>
      <c r="C56" s="231">
        <v>19</v>
      </c>
      <c r="D56" s="192"/>
      <c r="E56" s="192"/>
      <c r="F56" s="192"/>
    </row>
    <row r="57" spans="1:7" s="193" customFormat="1" x14ac:dyDescent="0.2">
      <c r="A57" s="229" t="s">
        <v>56</v>
      </c>
      <c r="B57" s="230" t="s">
        <v>201</v>
      </c>
      <c r="C57" s="231">
        <v>20</v>
      </c>
      <c r="D57" s="192"/>
      <c r="E57" s="192"/>
      <c r="F57" s="192"/>
    </row>
    <row r="58" spans="1:7" s="193" customFormat="1" x14ac:dyDescent="0.2">
      <c r="A58" s="229" t="s">
        <v>57</v>
      </c>
      <c r="B58" s="230" t="s">
        <v>202</v>
      </c>
      <c r="C58" s="231">
        <v>21</v>
      </c>
      <c r="D58" s="192"/>
      <c r="E58" s="192"/>
      <c r="F58" s="192"/>
    </row>
    <row r="59" spans="1:7" s="193" customFormat="1" x14ac:dyDescent="0.2">
      <c r="A59" s="229" t="s">
        <v>58</v>
      </c>
      <c r="B59" s="230" t="s">
        <v>203</v>
      </c>
      <c r="C59" s="231">
        <v>22</v>
      </c>
      <c r="D59" s="192"/>
      <c r="E59" s="192"/>
      <c r="F59" s="192"/>
    </row>
    <row r="60" spans="1:7" s="193" customFormat="1" x14ac:dyDescent="0.2">
      <c r="A60" s="229" t="s">
        <v>59</v>
      </c>
      <c r="B60" s="230" t="s">
        <v>204</v>
      </c>
      <c r="C60" s="231">
        <v>23</v>
      </c>
      <c r="D60" s="192"/>
      <c r="E60" s="192"/>
      <c r="F60" s="192"/>
    </row>
    <row r="61" spans="1:7" s="193" customFormat="1" x14ac:dyDescent="0.2">
      <c r="A61" s="229" t="s">
        <v>60</v>
      </c>
      <c r="B61" s="230" t="s">
        <v>205</v>
      </c>
      <c r="C61" s="231">
        <v>24</v>
      </c>
      <c r="D61" s="192"/>
      <c r="E61" s="192"/>
      <c r="F61" s="192"/>
    </row>
    <row r="62" spans="1:7" s="193" customFormat="1" x14ac:dyDescent="0.2">
      <c r="A62" s="229" t="s">
        <v>61</v>
      </c>
      <c r="B62" s="230" t="s">
        <v>206</v>
      </c>
      <c r="C62" s="231">
        <v>25</v>
      </c>
      <c r="D62" s="192"/>
      <c r="E62" s="192"/>
      <c r="F62" s="192"/>
    </row>
    <row r="63" spans="1:7" s="193" customFormat="1" x14ac:dyDescent="0.2">
      <c r="A63" s="229" t="s">
        <v>62</v>
      </c>
      <c r="B63" s="230" t="s">
        <v>207</v>
      </c>
      <c r="C63" s="231">
        <v>26</v>
      </c>
      <c r="D63" s="192"/>
      <c r="E63" s="192"/>
      <c r="F63" s="192"/>
    </row>
    <row r="64" spans="1:7" s="193" customFormat="1" x14ac:dyDescent="0.2">
      <c r="A64" s="229" t="s">
        <v>63</v>
      </c>
      <c r="B64" s="230" t="s">
        <v>208</v>
      </c>
      <c r="C64" s="231">
        <v>27</v>
      </c>
      <c r="D64" s="192"/>
      <c r="E64" s="192"/>
      <c r="F64" s="192"/>
    </row>
    <row r="65" spans="1:6" s="193" customFormat="1" x14ac:dyDescent="0.2">
      <c r="A65" s="229" t="s">
        <v>64</v>
      </c>
      <c r="B65" s="230" t="s">
        <v>209</v>
      </c>
      <c r="C65" s="231">
        <v>28</v>
      </c>
      <c r="D65" s="192"/>
      <c r="E65" s="192"/>
      <c r="F65" s="192"/>
    </row>
    <row r="66" spans="1:6" s="193" customFormat="1" x14ac:dyDescent="0.2">
      <c r="A66" s="229" t="s">
        <v>65</v>
      </c>
      <c r="B66" s="230" t="s">
        <v>210</v>
      </c>
      <c r="C66" s="231">
        <v>29</v>
      </c>
      <c r="D66" s="192"/>
      <c r="E66" s="192"/>
      <c r="F66" s="192"/>
    </row>
    <row r="67" spans="1:6" s="193" customFormat="1" x14ac:dyDescent="0.2">
      <c r="A67" s="229" t="s">
        <v>66</v>
      </c>
      <c r="B67" s="230" t="s">
        <v>211</v>
      </c>
      <c r="C67" s="231">
        <v>30</v>
      </c>
      <c r="D67" s="192"/>
      <c r="E67" s="192"/>
      <c r="F67" s="192"/>
    </row>
    <row r="68" spans="1:6" s="193" customFormat="1" x14ac:dyDescent="0.2">
      <c r="A68" s="229" t="s">
        <v>67</v>
      </c>
      <c r="B68" s="230" t="s">
        <v>212</v>
      </c>
      <c r="C68" s="231">
        <v>31</v>
      </c>
      <c r="D68" s="192"/>
      <c r="E68" s="192"/>
      <c r="F68" s="192"/>
    </row>
    <row r="69" spans="1:6" s="193" customFormat="1" x14ac:dyDescent="0.2">
      <c r="A69" s="229" t="s">
        <v>68</v>
      </c>
      <c r="B69" s="230" t="s">
        <v>213</v>
      </c>
      <c r="C69" s="231">
        <v>32</v>
      </c>
      <c r="D69" s="192"/>
      <c r="E69" s="192"/>
      <c r="F69" s="192"/>
    </row>
    <row r="70" spans="1:6" s="193" customFormat="1" x14ac:dyDescent="0.2">
      <c r="A70" s="229" t="s">
        <v>69</v>
      </c>
      <c r="B70" s="230" t="s">
        <v>214</v>
      </c>
      <c r="C70" s="231">
        <v>33</v>
      </c>
      <c r="D70" s="192"/>
      <c r="E70" s="192"/>
      <c r="F70" s="192"/>
    </row>
    <row r="71" spans="1:6" s="193" customFormat="1" x14ac:dyDescent="0.2">
      <c r="A71" s="229" t="s">
        <v>70</v>
      </c>
      <c r="B71" s="230" t="s">
        <v>215</v>
      </c>
      <c r="C71" s="231">
        <v>34</v>
      </c>
      <c r="D71" s="192"/>
      <c r="E71" s="192"/>
      <c r="F71" s="192"/>
    </row>
    <row r="72" spans="1:6" s="193" customFormat="1" x14ac:dyDescent="0.2">
      <c r="A72" s="229" t="s">
        <v>71</v>
      </c>
      <c r="B72" s="230" t="s">
        <v>216</v>
      </c>
      <c r="C72" s="231">
        <v>35</v>
      </c>
      <c r="D72" s="192"/>
      <c r="E72" s="192"/>
      <c r="F72" s="192"/>
    </row>
    <row r="73" spans="1:6" s="193" customFormat="1" x14ac:dyDescent="0.2">
      <c r="A73" s="229" t="s">
        <v>72</v>
      </c>
      <c r="B73" s="230" t="s">
        <v>217</v>
      </c>
      <c r="C73" s="231">
        <v>36</v>
      </c>
      <c r="D73" s="192"/>
      <c r="E73" s="192"/>
      <c r="F73" s="192"/>
    </row>
    <row r="74" spans="1:6" s="193" customFormat="1" x14ac:dyDescent="0.2">
      <c r="A74" s="229" t="s">
        <v>73</v>
      </c>
      <c r="B74" s="230" t="s">
        <v>218</v>
      </c>
      <c r="C74" s="231">
        <v>37</v>
      </c>
      <c r="D74" s="192"/>
      <c r="E74" s="192"/>
      <c r="F74" s="192"/>
    </row>
    <row r="75" spans="1:6" s="193" customFormat="1" x14ac:dyDescent="0.2">
      <c r="A75" s="229" t="s">
        <v>74</v>
      </c>
      <c r="B75" s="230" t="s">
        <v>219</v>
      </c>
      <c r="C75" s="231">
        <v>38</v>
      </c>
      <c r="D75" s="192"/>
      <c r="E75" s="192"/>
      <c r="F75" s="192"/>
    </row>
    <row r="76" spans="1:6" s="193" customFormat="1" x14ac:dyDescent="0.2">
      <c r="A76" s="229" t="s">
        <v>75</v>
      </c>
      <c r="B76" s="230" t="s">
        <v>220</v>
      </c>
      <c r="C76" s="231">
        <v>39</v>
      </c>
      <c r="D76" s="192"/>
      <c r="E76" s="192"/>
      <c r="F76" s="192"/>
    </row>
    <row r="77" spans="1:6" s="193" customFormat="1" x14ac:dyDescent="0.2">
      <c r="A77" s="229" t="s">
        <v>76</v>
      </c>
      <c r="B77" s="230" t="s">
        <v>221</v>
      </c>
      <c r="C77" s="231">
        <v>40</v>
      </c>
      <c r="D77" s="192"/>
      <c r="E77" s="192"/>
      <c r="F77" s="192"/>
    </row>
    <row r="78" spans="1:6" s="193" customFormat="1" x14ac:dyDescent="0.2">
      <c r="A78" s="229" t="s">
        <v>77</v>
      </c>
      <c r="B78" s="230" t="s">
        <v>222</v>
      </c>
      <c r="C78" s="231">
        <v>41</v>
      </c>
      <c r="D78" s="192"/>
      <c r="E78" s="192"/>
      <c r="F78" s="192"/>
    </row>
    <row r="79" spans="1:6" s="193" customFormat="1" x14ac:dyDescent="0.2">
      <c r="A79" s="229" t="s">
        <v>78</v>
      </c>
      <c r="B79" s="230" t="s">
        <v>223</v>
      </c>
      <c r="C79" s="231">
        <v>42</v>
      </c>
      <c r="D79" s="192"/>
      <c r="E79" s="192"/>
      <c r="F79" s="192"/>
    </row>
    <row r="80" spans="1:6" s="193" customFormat="1" x14ac:dyDescent="0.2">
      <c r="A80" s="229" t="s">
        <v>79</v>
      </c>
      <c r="B80" s="230" t="s">
        <v>224</v>
      </c>
      <c r="C80" s="231">
        <v>1</v>
      </c>
      <c r="D80" s="192"/>
      <c r="E80" s="192"/>
      <c r="F80" s="192"/>
    </row>
    <row r="81" spans="1:6" s="193" customFormat="1" x14ac:dyDescent="0.2">
      <c r="A81" s="229" t="s">
        <v>80</v>
      </c>
      <c r="B81" s="230" t="s">
        <v>225</v>
      </c>
      <c r="C81" s="231">
        <v>8</v>
      </c>
      <c r="D81" s="192"/>
      <c r="E81" s="192"/>
      <c r="F81" s="192"/>
    </row>
    <row r="82" spans="1:6" s="193" customFormat="1" x14ac:dyDescent="0.2">
      <c r="A82" s="229" t="s">
        <v>81</v>
      </c>
      <c r="B82" s="230" t="s">
        <v>226</v>
      </c>
      <c r="C82" s="231">
        <v>45</v>
      </c>
      <c r="D82" s="192"/>
      <c r="E82" s="192"/>
      <c r="F82" s="192"/>
    </row>
    <row r="83" spans="1:6" s="193" customFormat="1" x14ac:dyDescent="0.2">
      <c r="A83" s="229" t="s">
        <v>82</v>
      </c>
      <c r="B83" s="230" t="s">
        <v>227</v>
      </c>
      <c r="C83" s="231">
        <v>46</v>
      </c>
      <c r="D83" s="192"/>
      <c r="E83" s="192"/>
      <c r="F83" s="192"/>
    </row>
    <row r="84" spans="1:6" s="193" customFormat="1" x14ac:dyDescent="0.2">
      <c r="A84" s="229" t="s">
        <v>83</v>
      </c>
      <c r="B84" s="230" t="s">
        <v>228</v>
      </c>
      <c r="C84" s="231">
        <v>59</v>
      </c>
      <c r="D84" s="192"/>
      <c r="E84" s="192"/>
      <c r="F84" s="192"/>
    </row>
    <row r="85" spans="1:6" s="193" customFormat="1" x14ac:dyDescent="0.2">
      <c r="A85" s="229" t="s">
        <v>84</v>
      </c>
      <c r="B85" s="230" t="s">
        <v>229</v>
      </c>
      <c r="C85" s="231">
        <v>47</v>
      </c>
      <c r="D85" s="192"/>
      <c r="E85" s="192"/>
      <c r="F85" s="192"/>
    </row>
    <row r="86" spans="1:6" s="193" customFormat="1" x14ac:dyDescent="0.2">
      <c r="A86" s="229" t="s">
        <v>85</v>
      </c>
      <c r="B86" s="230" t="s">
        <v>230</v>
      </c>
      <c r="C86" s="231">
        <v>48</v>
      </c>
      <c r="D86" s="192"/>
      <c r="E86" s="192"/>
      <c r="F86" s="192"/>
    </row>
    <row r="87" spans="1:6" s="193" customFormat="1" x14ac:dyDescent="0.2">
      <c r="A87" s="229" t="s">
        <v>86</v>
      </c>
      <c r="B87" s="230" t="s">
        <v>231</v>
      </c>
      <c r="C87" s="231">
        <v>49</v>
      </c>
      <c r="D87" s="192"/>
      <c r="E87" s="192"/>
      <c r="F87" s="192"/>
    </row>
    <row r="88" spans="1:6" s="193" customFormat="1" x14ac:dyDescent="0.2">
      <c r="A88" s="229" t="s">
        <v>87</v>
      </c>
      <c r="B88" s="230" t="s">
        <v>232</v>
      </c>
      <c r="C88" s="231">
        <v>50</v>
      </c>
      <c r="D88" s="192"/>
      <c r="E88" s="192"/>
      <c r="F88" s="192"/>
    </row>
    <row r="89" spans="1:6" s="193" customFormat="1" x14ac:dyDescent="0.2">
      <c r="A89" s="229" t="s">
        <v>88</v>
      </c>
      <c r="B89" s="230" t="s">
        <v>233</v>
      </c>
      <c r="C89" s="231">
        <v>51</v>
      </c>
      <c r="D89" s="192"/>
      <c r="E89" s="192"/>
      <c r="F89" s="192"/>
    </row>
    <row r="90" spans="1:6" s="193" customFormat="1" x14ac:dyDescent="0.2">
      <c r="A90" s="229" t="s">
        <v>89</v>
      </c>
      <c r="B90" s="230" t="s">
        <v>234</v>
      </c>
      <c r="C90" s="231">
        <v>52</v>
      </c>
      <c r="D90" s="192"/>
      <c r="E90" s="192"/>
      <c r="F90" s="192"/>
    </row>
    <row r="91" spans="1:6" s="193" customFormat="1" x14ac:dyDescent="0.2">
      <c r="A91" s="229" t="s">
        <v>90</v>
      </c>
      <c r="B91" s="230" t="s">
        <v>235</v>
      </c>
      <c r="C91" s="231">
        <v>53</v>
      </c>
      <c r="D91" s="192"/>
      <c r="E91" s="192"/>
      <c r="F91" s="192"/>
    </row>
    <row r="92" spans="1:6" s="193" customFormat="1" x14ac:dyDescent="0.2">
      <c r="A92" s="229" t="s">
        <v>91</v>
      </c>
      <c r="B92" s="230" t="s">
        <v>236</v>
      </c>
      <c r="C92" s="231">
        <v>63</v>
      </c>
      <c r="D92" s="192"/>
      <c r="E92" s="192"/>
      <c r="F92" s="192"/>
    </row>
    <row r="93" spans="1:6" s="193" customFormat="1" x14ac:dyDescent="0.2">
      <c r="A93" s="229" t="s">
        <v>92</v>
      </c>
      <c r="B93" s="230" t="s">
        <v>237</v>
      </c>
      <c r="C93" s="231">
        <v>54</v>
      </c>
      <c r="D93" s="192"/>
      <c r="E93" s="192"/>
      <c r="F93" s="192"/>
    </row>
    <row r="94" spans="1:6" s="193" customFormat="1" x14ac:dyDescent="0.2">
      <c r="A94" s="229" t="s">
        <v>93</v>
      </c>
      <c r="B94" s="230" t="s">
        <v>238</v>
      </c>
      <c r="C94" s="231">
        <v>55</v>
      </c>
      <c r="D94" s="192"/>
      <c r="E94" s="192"/>
      <c r="F94" s="192"/>
    </row>
    <row r="95" spans="1:6" s="193" customFormat="1" x14ac:dyDescent="0.2">
      <c r="A95" s="229" t="s">
        <v>94</v>
      </c>
      <c r="B95" s="230" t="s">
        <v>239</v>
      </c>
      <c r="C95" s="231">
        <v>56</v>
      </c>
      <c r="D95" s="192"/>
      <c r="E95" s="192"/>
      <c r="F95" s="192"/>
    </row>
    <row r="96" spans="1:6" s="193" customFormat="1" x14ac:dyDescent="0.2">
      <c r="A96" s="229" t="s">
        <v>95</v>
      </c>
      <c r="B96" s="230" t="s">
        <v>240</v>
      </c>
      <c r="C96" s="231">
        <v>57</v>
      </c>
      <c r="D96" s="192"/>
      <c r="E96" s="192"/>
      <c r="F96" s="192"/>
    </row>
    <row r="97" spans="1:6" s="193" customFormat="1" x14ac:dyDescent="0.2">
      <c r="A97" s="229" t="s">
        <v>96</v>
      </c>
      <c r="B97" s="230" t="s">
        <v>241</v>
      </c>
      <c r="C97" s="231">
        <v>58</v>
      </c>
      <c r="D97" s="192"/>
      <c r="E97" s="192"/>
      <c r="F97" s="192"/>
    </row>
    <row r="98" spans="1:6" s="193" customFormat="1" x14ac:dyDescent="0.2">
      <c r="A98" s="233" t="s">
        <v>168</v>
      </c>
      <c r="B98" s="226" t="s">
        <v>242</v>
      </c>
      <c r="C98" s="234">
        <v>65</v>
      </c>
      <c r="D98" s="192"/>
      <c r="E98" s="192"/>
      <c r="F98" s="192"/>
    </row>
    <row r="99" spans="1:6" s="193" customFormat="1" ht="12.75" customHeight="1" x14ac:dyDescent="0.2">
      <c r="A99" s="405"/>
      <c r="B99" s="406"/>
      <c r="C99" s="407"/>
      <c r="D99" s="192"/>
      <c r="E99" s="192"/>
      <c r="F99" s="192"/>
    </row>
    <row r="100" spans="1:6" s="193" customFormat="1" ht="12.75" customHeight="1" x14ac:dyDescent="0.2">
      <c r="D100" s="192"/>
      <c r="E100" s="192"/>
      <c r="F100" s="192"/>
    </row>
    <row r="101" spans="1:6" s="193" customFormat="1" ht="12.75" customHeight="1" x14ac:dyDescent="0.2">
      <c r="A101" s="235" t="s">
        <v>243</v>
      </c>
      <c r="D101" s="192"/>
      <c r="E101" s="192"/>
      <c r="F101" s="192"/>
    </row>
    <row r="102" spans="1:6" s="193" customFormat="1" ht="12.75" customHeight="1" x14ac:dyDescent="0.2">
      <c r="A102" s="236" t="s">
        <v>244</v>
      </c>
      <c r="B102" s="237" t="s">
        <v>245</v>
      </c>
      <c r="D102" s="192"/>
      <c r="E102" s="192"/>
      <c r="F102" s="192"/>
    </row>
    <row r="103" spans="1:6" s="193" customFormat="1" ht="12.75" customHeight="1" x14ac:dyDescent="0.2">
      <c r="A103" s="193">
        <v>2002</v>
      </c>
      <c r="B103" s="193">
        <v>261</v>
      </c>
      <c r="D103" s="192"/>
      <c r="E103" s="408"/>
      <c r="F103" s="408"/>
    </row>
    <row r="104" spans="1:6" s="193" customFormat="1" ht="12.75" customHeight="1" x14ac:dyDescent="0.2">
      <c r="A104" s="193">
        <v>2003</v>
      </c>
      <c r="B104" s="193">
        <v>261</v>
      </c>
      <c r="D104" s="192"/>
      <c r="E104" s="408"/>
      <c r="F104" s="408"/>
    </row>
    <row r="105" spans="1:6" s="193" customFormat="1" ht="12.75" customHeight="1" x14ac:dyDescent="0.2">
      <c r="A105" s="193">
        <v>2004</v>
      </c>
      <c r="B105" s="193">
        <v>262</v>
      </c>
      <c r="D105" s="192"/>
      <c r="E105" s="408"/>
      <c r="F105" s="408"/>
    </row>
    <row r="106" spans="1:6" s="193" customFormat="1" ht="12.75" customHeight="1" x14ac:dyDescent="0.2">
      <c r="A106" s="193">
        <v>2005</v>
      </c>
      <c r="B106" s="410">
        <v>261</v>
      </c>
      <c r="C106" s="410"/>
      <c r="D106" s="411"/>
      <c r="E106" s="409"/>
      <c r="F106" s="409"/>
    </row>
    <row r="107" spans="1:6" s="193" customFormat="1" ht="12.75" customHeight="1" x14ac:dyDescent="0.2">
      <c r="A107" s="193">
        <v>2006</v>
      </c>
      <c r="B107" s="410">
        <v>260</v>
      </c>
      <c r="C107" s="410"/>
      <c r="D107" s="411"/>
      <c r="E107" s="409"/>
      <c r="F107" s="409"/>
    </row>
    <row r="108" spans="1:6" s="193" customFormat="1" ht="12.75" customHeight="1" x14ac:dyDescent="0.2">
      <c r="A108" s="193">
        <v>2007</v>
      </c>
      <c r="B108" s="410">
        <v>260</v>
      </c>
      <c r="C108" s="410"/>
      <c r="D108" s="411"/>
      <c r="E108" s="409"/>
      <c r="F108" s="409"/>
    </row>
    <row r="109" spans="1:6" s="193" customFormat="1" ht="12.75" customHeight="1" x14ac:dyDescent="0.2">
      <c r="A109" s="193">
        <v>2008</v>
      </c>
      <c r="B109" s="193">
        <v>262</v>
      </c>
      <c r="D109" s="192"/>
      <c r="E109" s="408"/>
      <c r="F109" s="408"/>
    </row>
    <row r="110" spans="1:6" s="193" customFormat="1" ht="12.75" customHeight="1" x14ac:dyDescent="0.2">
      <c r="A110" s="193">
        <v>2009</v>
      </c>
      <c r="B110" s="193">
        <v>261</v>
      </c>
      <c r="D110" s="192"/>
      <c r="E110" s="408"/>
      <c r="F110" s="408"/>
    </row>
    <row r="111" spans="1:6" s="193" customFormat="1" ht="12.75" customHeight="1" x14ac:dyDescent="0.2">
      <c r="A111" s="193">
        <v>2010</v>
      </c>
      <c r="B111" s="193">
        <v>261</v>
      </c>
      <c r="D111" s="192"/>
      <c r="E111" s="408"/>
      <c r="F111" s="408"/>
    </row>
    <row r="112" spans="1:6" s="193" customFormat="1" ht="12.75" customHeight="1" x14ac:dyDescent="0.2">
      <c r="A112" s="193">
        <v>2011</v>
      </c>
      <c r="B112" s="193">
        <v>261</v>
      </c>
      <c r="D112" s="192"/>
      <c r="E112" s="408"/>
      <c r="F112" s="408"/>
    </row>
    <row r="113" spans="1:6" s="193" customFormat="1" ht="12.75" customHeight="1" x14ac:dyDescent="0.2">
      <c r="A113" s="193">
        <v>2012</v>
      </c>
      <c r="B113" s="193">
        <v>260</v>
      </c>
      <c r="D113" s="192"/>
      <c r="E113" s="408"/>
      <c r="F113" s="408"/>
    </row>
    <row r="114" spans="1:6" s="193" customFormat="1" ht="12.75" customHeight="1" x14ac:dyDescent="0.2">
      <c r="A114" s="193">
        <v>2013</v>
      </c>
      <c r="B114" s="193">
        <v>261</v>
      </c>
      <c r="D114" s="192"/>
      <c r="E114" s="409"/>
      <c r="F114" s="408"/>
    </row>
    <row r="115" spans="1:6" s="193" customFormat="1" ht="12.75" customHeight="1" x14ac:dyDescent="0.2">
      <c r="A115" s="193">
        <v>2014</v>
      </c>
      <c r="B115" s="193">
        <v>261</v>
      </c>
      <c r="D115" s="192"/>
      <c r="E115" s="408"/>
      <c r="F115" s="408"/>
    </row>
    <row r="116" spans="1:6" s="193" customFormat="1" ht="12.75" customHeight="1" x14ac:dyDescent="0.2">
      <c r="A116" s="193">
        <v>2015</v>
      </c>
      <c r="B116" s="193">
        <v>261</v>
      </c>
      <c r="D116" s="192"/>
      <c r="E116" s="408"/>
      <c r="F116" s="408"/>
    </row>
    <row r="117" spans="1:6" s="193" customFormat="1" ht="12.75" customHeight="1" x14ac:dyDescent="0.2">
      <c r="A117" s="193">
        <v>2016</v>
      </c>
      <c r="B117" s="193">
        <v>262</v>
      </c>
      <c r="D117" s="192"/>
      <c r="E117" s="408"/>
      <c r="F117" s="408"/>
    </row>
    <row r="118" spans="1:6" s="193" customFormat="1" ht="12.75" customHeight="1" x14ac:dyDescent="0.2">
      <c r="A118" s="193">
        <v>2017</v>
      </c>
      <c r="B118" s="193">
        <v>260</v>
      </c>
      <c r="D118" s="192"/>
      <c r="E118" s="408"/>
      <c r="F118" s="408"/>
    </row>
    <row r="119" spans="1:6" s="193" customFormat="1" ht="12.75" customHeight="1" x14ac:dyDescent="0.2">
      <c r="A119" s="193">
        <v>2018</v>
      </c>
      <c r="B119" s="193">
        <v>260</v>
      </c>
      <c r="D119" s="192"/>
      <c r="E119" s="408"/>
      <c r="F119" s="408"/>
    </row>
    <row r="120" spans="1:6" s="193" customFormat="1" ht="12.75" customHeight="1" x14ac:dyDescent="0.2">
      <c r="A120" s="193">
        <v>2019</v>
      </c>
      <c r="B120" s="193">
        <v>261</v>
      </c>
      <c r="D120" s="192"/>
      <c r="E120" s="408"/>
      <c r="F120" s="408"/>
    </row>
    <row r="121" spans="1:6" s="193" customFormat="1" ht="12.75" customHeight="1" x14ac:dyDescent="0.2">
      <c r="A121" s="193">
        <v>2020</v>
      </c>
      <c r="B121" s="193">
        <v>262</v>
      </c>
      <c r="D121" s="192"/>
      <c r="E121" s="408"/>
      <c r="F121" s="408"/>
    </row>
    <row r="122" spans="1:6" s="193" customFormat="1" ht="12.75" customHeight="1" x14ac:dyDescent="0.2">
      <c r="A122" s="193">
        <v>2021</v>
      </c>
      <c r="B122" s="193">
        <v>261</v>
      </c>
      <c r="D122" s="192"/>
      <c r="E122" s="408"/>
      <c r="F122" s="408"/>
    </row>
    <row r="123" spans="1:6" s="193" customFormat="1" ht="12.75" customHeight="1" x14ac:dyDescent="0.2">
      <c r="A123" s="193">
        <v>2022</v>
      </c>
      <c r="B123" s="193">
        <v>261</v>
      </c>
      <c r="D123" s="192"/>
      <c r="E123" s="408"/>
      <c r="F123" s="408"/>
    </row>
    <row r="124" spans="1:6" s="193" customFormat="1" ht="12.75" customHeight="1" x14ac:dyDescent="0.2">
      <c r="A124" s="238" t="s">
        <v>246</v>
      </c>
      <c r="D124" s="192"/>
      <c r="E124" s="192"/>
      <c r="F124" s="192"/>
    </row>
    <row r="125" spans="1:6" s="193" customFormat="1" ht="12.75" customHeight="1" x14ac:dyDescent="0.2">
      <c r="D125" s="192"/>
      <c r="E125" s="192"/>
      <c r="F125" s="192"/>
    </row>
    <row r="126" spans="1:6" s="193" customFormat="1" ht="12.75" customHeight="1" x14ac:dyDescent="0.2">
      <c r="D126" s="192"/>
      <c r="E126" s="192"/>
      <c r="F126" s="192"/>
    </row>
    <row r="127" spans="1:6" s="193" customFormat="1" ht="12.75" customHeight="1" x14ac:dyDescent="0.2">
      <c r="D127" s="192"/>
      <c r="E127" s="192"/>
      <c r="F127" s="192"/>
    </row>
    <row r="128" spans="1:6" s="193" customFormat="1" ht="12.75" customHeight="1" x14ac:dyDescent="0.2">
      <c r="D128" s="192"/>
      <c r="E128" s="192"/>
      <c r="F128" s="192"/>
    </row>
    <row r="129" spans="4:6" s="193" customFormat="1" ht="12.75" customHeight="1" x14ac:dyDescent="0.2">
      <c r="D129" s="192"/>
      <c r="E129" s="192"/>
      <c r="F129" s="192"/>
    </row>
    <row r="130" spans="4:6" s="193" customFormat="1" ht="12.75" customHeight="1" x14ac:dyDescent="0.2">
      <c r="D130" s="192"/>
      <c r="E130" s="192"/>
      <c r="F130" s="192"/>
    </row>
    <row r="131" spans="4:6" s="193" customFormat="1" ht="12.75" customHeight="1" x14ac:dyDescent="0.2">
      <c r="D131" s="192"/>
      <c r="E131" s="192"/>
      <c r="F131" s="192"/>
    </row>
    <row r="132" spans="4:6" s="193" customFormat="1" ht="12.75" customHeight="1" x14ac:dyDescent="0.2">
      <c r="D132" s="192"/>
      <c r="E132" s="192"/>
      <c r="F132" s="192"/>
    </row>
    <row r="133" spans="4:6" s="193" customFormat="1" ht="12.75" customHeight="1" x14ac:dyDescent="0.2">
      <c r="D133" s="192"/>
      <c r="E133" s="192"/>
      <c r="F133" s="192"/>
    </row>
    <row r="134" spans="4:6" s="193" customFormat="1" ht="12.75" customHeight="1" x14ac:dyDescent="0.2">
      <c r="D134" s="192"/>
      <c r="E134" s="192"/>
      <c r="F134" s="192"/>
    </row>
    <row r="135" spans="4:6" s="193" customFormat="1" ht="12.75" customHeight="1" x14ac:dyDescent="0.2">
      <c r="D135" s="192"/>
      <c r="E135" s="192"/>
      <c r="F135" s="192"/>
    </row>
    <row r="136" spans="4:6" s="193" customFormat="1" ht="12.75" customHeight="1" x14ac:dyDescent="0.2">
      <c r="D136" s="192"/>
      <c r="E136" s="192"/>
      <c r="F136" s="192"/>
    </row>
    <row r="137" spans="4:6" s="193" customFormat="1" x14ac:dyDescent="0.2">
      <c r="D137" s="192"/>
      <c r="E137" s="192"/>
      <c r="F137" s="192"/>
    </row>
    <row r="138" spans="4:6" s="193" customFormat="1" x14ac:dyDescent="0.2">
      <c r="D138" s="192"/>
      <c r="E138" s="192"/>
      <c r="F138" s="192"/>
    </row>
    <row r="139" spans="4:6" s="193" customFormat="1" x14ac:dyDescent="0.2">
      <c r="D139" s="192"/>
      <c r="E139" s="192"/>
      <c r="F139" s="192"/>
    </row>
    <row r="140" spans="4:6" s="193" customFormat="1" x14ac:dyDescent="0.2">
      <c r="D140" s="192"/>
      <c r="E140" s="192"/>
      <c r="F140" s="192"/>
    </row>
    <row r="141" spans="4:6" s="193" customFormat="1" x14ac:dyDescent="0.2">
      <c r="D141" s="192"/>
      <c r="E141" s="192"/>
      <c r="F141" s="192"/>
    </row>
    <row r="142" spans="4:6" s="193" customFormat="1" x14ac:dyDescent="0.2">
      <c r="D142" s="192"/>
      <c r="E142" s="192"/>
      <c r="F142" s="192"/>
    </row>
    <row r="143" spans="4:6" s="193" customFormat="1" x14ac:dyDescent="0.2">
      <c r="D143" s="192"/>
      <c r="E143" s="192"/>
      <c r="F143" s="192"/>
    </row>
    <row r="144" spans="4:6" s="193" customFormat="1" x14ac:dyDescent="0.2">
      <c r="D144" s="192"/>
      <c r="E144" s="192"/>
      <c r="F144" s="192"/>
    </row>
    <row r="145" spans="4:6" s="193" customFormat="1" x14ac:dyDescent="0.2">
      <c r="D145" s="192"/>
      <c r="E145" s="192"/>
      <c r="F145" s="192"/>
    </row>
    <row r="146" spans="4:6" s="193" customFormat="1" x14ac:dyDescent="0.2">
      <c r="D146" s="192"/>
      <c r="E146" s="192"/>
      <c r="F146" s="192"/>
    </row>
    <row r="147" spans="4:6" s="193" customFormat="1" x14ac:dyDescent="0.2">
      <c r="D147" s="192"/>
      <c r="E147" s="192"/>
      <c r="F147" s="192"/>
    </row>
    <row r="148" spans="4:6" s="193" customFormat="1" x14ac:dyDescent="0.2">
      <c r="D148" s="192"/>
      <c r="E148" s="192"/>
      <c r="F148" s="192"/>
    </row>
    <row r="149" spans="4:6" s="193" customFormat="1" x14ac:dyDescent="0.2">
      <c r="D149" s="192"/>
      <c r="E149" s="192"/>
      <c r="F149" s="192"/>
    </row>
    <row r="150" spans="4:6" s="193" customFormat="1" x14ac:dyDescent="0.2">
      <c r="D150" s="192"/>
      <c r="E150" s="192"/>
      <c r="F150" s="192"/>
    </row>
    <row r="151" spans="4:6" s="193" customFormat="1" x14ac:dyDescent="0.2">
      <c r="D151" s="192"/>
      <c r="E151" s="192"/>
      <c r="F151" s="192"/>
    </row>
    <row r="152" spans="4:6" s="193" customFormat="1" x14ac:dyDescent="0.2">
      <c r="D152" s="192"/>
      <c r="E152" s="192"/>
      <c r="F152" s="192"/>
    </row>
    <row r="153" spans="4:6" s="193" customFormat="1" x14ac:dyDescent="0.2">
      <c r="D153" s="192"/>
      <c r="E153" s="192"/>
      <c r="F153" s="192"/>
    </row>
    <row r="154" spans="4:6" s="193" customFormat="1" x14ac:dyDescent="0.2">
      <c r="D154" s="192"/>
      <c r="E154" s="192"/>
      <c r="F154" s="192"/>
    </row>
    <row r="155" spans="4:6" s="193" customFormat="1" x14ac:dyDescent="0.2">
      <c r="D155" s="192"/>
      <c r="E155" s="192"/>
      <c r="F155" s="192"/>
    </row>
    <row r="156" spans="4:6" s="193" customFormat="1" x14ac:dyDescent="0.2">
      <c r="D156" s="192"/>
      <c r="E156" s="192"/>
      <c r="F156" s="192"/>
    </row>
    <row r="157" spans="4:6" s="193" customFormat="1" x14ac:dyDescent="0.2">
      <c r="D157" s="192"/>
      <c r="E157" s="192"/>
      <c r="F157" s="192"/>
    </row>
    <row r="158" spans="4:6" s="193" customFormat="1" x14ac:dyDescent="0.2">
      <c r="D158" s="192"/>
      <c r="E158" s="192"/>
      <c r="F158" s="192"/>
    </row>
    <row r="159" spans="4:6" s="193" customFormat="1" x14ac:dyDescent="0.2">
      <c r="D159" s="192"/>
      <c r="E159" s="192"/>
      <c r="F159" s="192"/>
    </row>
    <row r="160" spans="4:6" s="193" customFormat="1" x14ac:dyDescent="0.2">
      <c r="D160" s="192"/>
      <c r="E160" s="192"/>
      <c r="F160" s="192"/>
    </row>
    <row r="161" spans="4:6" s="193" customFormat="1" x14ac:dyDescent="0.2">
      <c r="D161" s="192"/>
      <c r="E161" s="192"/>
      <c r="F161" s="192"/>
    </row>
    <row r="162" spans="4:6" s="193" customFormat="1" x14ac:dyDescent="0.2">
      <c r="D162" s="192"/>
      <c r="E162" s="192"/>
      <c r="F162" s="192"/>
    </row>
    <row r="163" spans="4:6" s="193" customFormat="1" x14ac:dyDescent="0.2">
      <c r="D163" s="192"/>
      <c r="E163" s="192"/>
      <c r="F163" s="192"/>
    </row>
    <row r="164" spans="4:6" s="193" customFormat="1" x14ac:dyDescent="0.2">
      <c r="D164" s="192"/>
      <c r="E164" s="192"/>
      <c r="F164" s="192"/>
    </row>
    <row r="165" spans="4:6" s="193" customFormat="1" x14ac:dyDescent="0.2">
      <c r="D165" s="192"/>
      <c r="E165" s="192"/>
      <c r="F165" s="192"/>
    </row>
    <row r="166" spans="4:6" s="193" customFormat="1" x14ac:dyDescent="0.2">
      <c r="D166" s="192"/>
      <c r="E166" s="192"/>
      <c r="F166" s="192"/>
    </row>
    <row r="167" spans="4:6" s="193" customFormat="1" x14ac:dyDescent="0.2">
      <c r="D167" s="192"/>
      <c r="E167" s="192"/>
      <c r="F167" s="192"/>
    </row>
    <row r="168" spans="4:6" s="193" customFormat="1" x14ac:dyDescent="0.2">
      <c r="D168" s="192"/>
      <c r="E168" s="192"/>
      <c r="F168" s="192"/>
    </row>
    <row r="169" spans="4:6" s="193" customFormat="1" x14ac:dyDescent="0.2">
      <c r="D169" s="192"/>
      <c r="E169" s="192"/>
      <c r="F169" s="192"/>
    </row>
    <row r="170" spans="4:6" s="193" customFormat="1" x14ac:dyDescent="0.2">
      <c r="D170" s="192"/>
      <c r="E170" s="192"/>
      <c r="F170" s="192"/>
    </row>
    <row r="171" spans="4:6" s="193" customFormat="1" x14ac:dyDescent="0.2">
      <c r="D171" s="192"/>
      <c r="E171" s="192"/>
      <c r="F171" s="192"/>
    </row>
    <row r="172" spans="4:6" s="193" customFormat="1" x14ac:dyDescent="0.2">
      <c r="D172" s="192"/>
      <c r="E172" s="192"/>
      <c r="F172" s="192"/>
    </row>
    <row r="173" spans="4:6" s="193" customFormat="1" x14ac:dyDescent="0.2">
      <c r="D173" s="192"/>
      <c r="E173" s="192"/>
      <c r="F173" s="192"/>
    </row>
    <row r="174" spans="4:6" s="193" customFormat="1" x14ac:dyDescent="0.2">
      <c r="D174" s="192"/>
      <c r="E174" s="192"/>
      <c r="F174" s="192"/>
    </row>
    <row r="175" spans="4:6" s="193" customFormat="1" x14ac:dyDescent="0.2">
      <c r="D175" s="192"/>
      <c r="E175" s="192"/>
      <c r="F175" s="192"/>
    </row>
    <row r="176" spans="4:6" s="193" customFormat="1" x14ac:dyDescent="0.2">
      <c r="D176" s="192"/>
      <c r="E176" s="192"/>
      <c r="F176" s="192"/>
    </row>
    <row r="177" spans="4:6" s="193" customFormat="1" x14ac:dyDescent="0.2">
      <c r="D177" s="192"/>
      <c r="E177" s="192"/>
      <c r="F177" s="192"/>
    </row>
    <row r="178" spans="4:6" s="193" customFormat="1" x14ac:dyDescent="0.2">
      <c r="D178" s="192"/>
      <c r="E178" s="192"/>
      <c r="F178" s="192"/>
    </row>
    <row r="179" spans="4:6" s="193" customFormat="1" x14ac:dyDescent="0.2">
      <c r="D179" s="192"/>
      <c r="E179" s="192"/>
      <c r="F179" s="192"/>
    </row>
    <row r="180" spans="4:6" s="193" customFormat="1" x14ac:dyDescent="0.2">
      <c r="D180" s="192"/>
      <c r="E180" s="192"/>
      <c r="F180" s="192"/>
    </row>
    <row r="181" spans="4:6" s="193" customFormat="1" x14ac:dyDescent="0.2">
      <c r="D181" s="192"/>
      <c r="E181" s="192"/>
      <c r="F181" s="192"/>
    </row>
    <row r="182" spans="4:6" s="193" customFormat="1" x14ac:dyDescent="0.2">
      <c r="D182" s="192"/>
      <c r="E182" s="192"/>
      <c r="F182" s="192"/>
    </row>
    <row r="183" spans="4:6" s="193" customFormat="1" x14ac:dyDescent="0.2">
      <c r="D183" s="192"/>
      <c r="E183" s="192"/>
      <c r="F183" s="192"/>
    </row>
    <row r="184" spans="4:6" s="193" customFormat="1" x14ac:dyDescent="0.2">
      <c r="D184" s="192"/>
      <c r="E184" s="192"/>
      <c r="F184" s="192"/>
    </row>
    <row r="185" spans="4:6" s="193" customFormat="1" x14ac:dyDescent="0.2">
      <c r="D185" s="192"/>
      <c r="E185" s="192"/>
      <c r="F185" s="192"/>
    </row>
    <row r="186" spans="4:6" s="193" customFormat="1" x14ac:dyDescent="0.2">
      <c r="D186" s="192"/>
      <c r="E186" s="192"/>
      <c r="F186" s="192"/>
    </row>
    <row r="187" spans="4:6" s="193" customFormat="1" x14ac:dyDescent="0.2">
      <c r="D187" s="192"/>
      <c r="E187" s="192"/>
      <c r="F187" s="192"/>
    </row>
    <row r="188" spans="4:6" s="193" customFormat="1" x14ac:dyDescent="0.2">
      <c r="D188" s="192"/>
      <c r="E188" s="192"/>
      <c r="F188" s="192"/>
    </row>
    <row r="189" spans="4:6" s="193" customFormat="1" x14ac:dyDescent="0.2">
      <c r="D189" s="192"/>
      <c r="E189" s="192"/>
      <c r="F189" s="192"/>
    </row>
    <row r="190" spans="4:6" s="193" customFormat="1" x14ac:dyDescent="0.2">
      <c r="D190" s="192"/>
      <c r="E190" s="192"/>
      <c r="F190" s="192"/>
    </row>
    <row r="191" spans="4:6" s="193" customFormat="1" x14ac:dyDescent="0.2">
      <c r="D191" s="192"/>
      <c r="E191" s="192"/>
      <c r="F191" s="192"/>
    </row>
    <row r="192" spans="4:6" s="193" customFormat="1" x14ac:dyDescent="0.2">
      <c r="D192" s="192"/>
      <c r="E192" s="192"/>
      <c r="F192" s="192"/>
    </row>
    <row r="193" spans="4:6" s="193" customFormat="1" x14ac:dyDescent="0.2">
      <c r="D193" s="192"/>
      <c r="E193" s="192"/>
      <c r="F193" s="192"/>
    </row>
    <row r="194" spans="4:6" s="193" customFormat="1" x14ac:dyDescent="0.2">
      <c r="D194" s="192"/>
      <c r="E194" s="192"/>
      <c r="F194" s="192"/>
    </row>
    <row r="195" spans="4:6" s="193" customFormat="1" x14ac:dyDescent="0.2">
      <c r="D195" s="192"/>
      <c r="E195" s="192"/>
      <c r="F195" s="192"/>
    </row>
    <row r="196" spans="4:6" s="193" customFormat="1" x14ac:dyDescent="0.2">
      <c r="D196" s="192"/>
      <c r="E196" s="192"/>
      <c r="F196" s="192"/>
    </row>
    <row r="197" spans="4:6" s="193" customFormat="1" x14ac:dyDescent="0.2">
      <c r="D197" s="192"/>
      <c r="E197" s="192"/>
      <c r="F197" s="192"/>
    </row>
    <row r="198" spans="4:6" s="193" customFormat="1" x14ac:dyDescent="0.2">
      <c r="D198" s="192"/>
      <c r="E198" s="192"/>
      <c r="F198" s="192"/>
    </row>
    <row r="199" spans="4:6" s="193" customFormat="1" x14ac:dyDescent="0.2">
      <c r="D199" s="192"/>
      <c r="E199" s="192"/>
      <c r="F199" s="192"/>
    </row>
    <row r="200" spans="4:6" s="193" customFormat="1" x14ac:dyDescent="0.2">
      <c r="D200" s="192"/>
      <c r="E200" s="192"/>
      <c r="F200" s="192"/>
    </row>
    <row r="201" spans="4:6" s="193" customFormat="1" x14ac:dyDescent="0.2">
      <c r="D201" s="192"/>
      <c r="E201" s="192"/>
      <c r="F201" s="192"/>
    </row>
    <row r="202" spans="4:6" s="193" customFormat="1" x14ac:dyDescent="0.2">
      <c r="D202" s="192"/>
      <c r="E202" s="192"/>
      <c r="F202" s="192"/>
    </row>
    <row r="203" spans="4:6" s="193" customFormat="1" x14ac:dyDescent="0.2">
      <c r="D203" s="192"/>
      <c r="E203" s="192"/>
      <c r="F203" s="192"/>
    </row>
    <row r="204" spans="4:6" s="193" customFormat="1" x14ac:dyDescent="0.2">
      <c r="D204" s="192"/>
      <c r="E204" s="192"/>
      <c r="F204" s="192"/>
    </row>
    <row r="205" spans="4:6" s="193" customFormat="1" x14ac:dyDescent="0.2">
      <c r="D205" s="192"/>
      <c r="E205" s="192"/>
      <c r="F205" s="192"/>
    </row>
    <row r="206" spans="4:6" s="193" customFormat="1" x14ac:dyDescent="0.2">
      <c r="D206" s="192"/>
      <c r="E206" s="192"/>
      <c r="F206" s="192"/>
    </row>
    <row r="207" spans="4:6" s="193" customFormat="1" x14ac:dyDescent="0.2">
      <c r="D207" s="192"/>
      <c r="E207" s="192"/>
      <c r="F207" s="192"/>
    </row>
    <row r="208" spans="4:6" s="193" customFormat="1" x14ac:dyDescent="0.2">
      <c r="D208" s="192"/>
      <c r="E208" s="192"/>
      <c r="F208" s="192"/>
    </row>
    <row r="209" spans="4:6" s="193" customFormat="1" x14ac:dyDescent="0.2">
      <c r="D209" s="192"/>
      <c r="E209" s="192"/>
      <c r="F209" s="192"/>
    </row>
    <row r="210" spans="4:6" s="193" customFormat="1" x14ac:dyDescent="0.2">
      <c r="D210" s="192"/>
      <c r="E210" s="192"/>
      <c r="F210" s="192"/>
    </row>
    <row r="211" spans="4:6" s="193" customFormat="1" x14ac:dyDescent="0.2">
      <c r="D211" s="192"/>
      <c r="E211" s="192"/>
      <c r="F211" s="192"/>
    </row>
    <row r="212" spans="4:6" s="193" customFormat="1" x14ac:dyDescent="0.2">
      <c r="D212" s="192"/>
      <c r="E212" s="192"/>
      <c r="F212" s="192"/>
    </row>
    <row r="213" spans="4:6" s="193" customFormat="1" x14ac:dyDescent="0.2">
      <c r="D213" s="192"/>
      <c r="E213" s="192"/>
      <c r="F213" s="192"/>
    </row>
    <row r="214" spans="4:6" s="193" customFormat="1" x14ac:dyDescent="0.2">
      <c r="D214" s="192"/>
      <c r="E214" s="192"/>
      <c r="F214" s="192"/>
    </row>
    <row r="215" spans="4:6" s="193" customFormat="1" x14ac:dyDescent="0.2">
      <c r="D215" s="192"/>
      <c r="E215" s="192"/>
      <c r="F215" s="192"/>
    </row>
    <row r="216" spans="4:6" s="193" customFormat="1" x14ac:dyDescent="0.2">
      <c r="D216" s="192"/>
      <c r="E216" s="192"/>
      <c r="F216" s="192"/>
    </row>
    <row r="217" spans="4:6" s="193" customFormat="1" x14ac:dyDescent="0.2">
      <c r="D217" s="192"/>
      <c r="E217" s="192"/>
      <c r="F217" s="192"/>
    </row>
    <row r="218" spans="4:6" s="193" customFormat="1" x14ac:dyDescent="0.2">
      <c r="D218" s="192"/>
      <c r="E218" s="192"/>
      <c r="F218" s="192"/>
    </row>
    <row r="219" spans="4:6" s="193" customFormat="1" x14ac:dyDescent="0.2">
      <c r="D219" s="192"/>
      <c r="E219" s="192"/>
      <c r="F219" s="192"/>
    </row>
    <row r="220" spans="4:6" s="193" customFormat="1" x14ac:dyDescent="0.2">
      <c r="D220" s="192"/>
      <c r="E220" s="192"/>
      <c r="F220" s="192"/>
    </row>
    <row r="221" spans="4:6" s="193" customFormat="1" x14ac:dyDescent="0.2">
      <c r="D221" s="192"/>
      <c r="E221" s="192"/>
      <c r="F221" s="192"/>
    </row>
    <row r="222" spans="4:6" s="193" customFormat="1" x14ac:dyDescent="0.2">
      <c r="D222" s="192"/>
      <c r="E222" s="192"/>
      <c r="F222" s="192"/>
    </row>
    <row r="223" spans="4:6" s="193" customFormat="1" x14ac:dyDescent="0.2">
      <c r="D223" s="192"/>
      <c r="E223" s="192"/>
      <c r="F223" s="192"/>
    </row>
    <row r="224" spans="4:6" s="193" customFormat="1" x14ac:dyDescent="0.2">
      <c r="D224" s="192"/>
      <c r="E224" s="192"/>
      <c r="F224" s="192"/>
    </row>
    <row r="225" spans="4:6" s="193" customFormat="1" x14ac:dyDescent="0.2">
      <c r="D225" s="192"/>
      <c r="E225" s="192"/>
      <c r="F225" s="192"/>
    </row>
    <row r="226" spans="4:6" s="193" customFormat="1" x14ac:dyDescent="0.2">
      <c r="D226" s="192"/>
      <c r="E226" s="192"/>
      <c r="F226" s="192"/>
    </row>
    <row r="227" spans="4:6" s="193" customFormat="1" x14ac:dyDescent="0.2">
      <c r="D227" s="192"/>
      <c r="E227" s="192"/>
      <c r="F227" s="192"/>
    </row>
    <row r="228" spans="4:6" s="193" customFormat="1" x14ac:dyDescent="0.2">
      <c r="D228" s="192"/>
      <c r="E228" s="192"/>
      <c r="F228" s="192"/>
    </row>
    <row r="229" spans="4:6" s="193" customFormat="1" x14ac:dyDescent="0.2">
      <c r="D229" s="192"/>
      <c r="E229" s="192"/>
      <c r="F229" s="192"/>
    </row>
    <row r="230" spans="4:6" s="193" customFormat="1" x14ac:dyDescent="0.2">
      <c r="D230" s="192"/>
      <c r="E230" s="192"/>
      <c r="F230" s="192"/>
    </row>
    <row r="231" spans="4:6" s="193" customFormat="1" x14ac:dyDescent="0.2">
      <c r="D231" s="192"/>
      <c r="E231" s="192"/>
      <c r="F231" s="192"/>
    </row>
    <row r="232" spans="4:6" s="193" customFormat="1" x14ac:dyDescent="0.2">
      <c r="D232" s="192"/>
      <c r="E232" s="192"/>
      <c r="F232" s="192"/>
    </row>
    <row r="233" spans="4:6" s="193" customFormat="1" x14ac:dyDescent="0.2">
      <c r="D233" s="192"/>
      <c r="E233" s="192"/>
      <c r="F233" s="192"/>
    </row>
    <row r="234" spans="4:6" s="193" customFormat="1" x14ac:dyDescent="0.2">
      <c r="D234" s="192"/>
      <c r="E234" s="192"/>
      <c r="F234" s="192"/>
    </row>
    <row r="235" spans="4:6" s="193" customFormat="1" x14ac:dyDescent="0.2">
      <c r="D235" s="192"/>
      <c r="E235" s="192"/>
      <c r="F235" s="192"/>
    </row>
    <row r="236" spans="4:6" s="193" customFormat="1" x14ac:dyDescent="0.2">
      <c r="D236" s="192"/>
      <c r="E236" s="192"/>
      <c r="F236" s="192"/>
    </row>
    <row r="237" spans="4:6" s="193" customFormat="1" x14ac:dyDescent="0.2">
      <c r="D237" s="192"/>
      <c r="E237" s="192"/>
      <c r="F237" s="192"/>
    </row>
    <row r="238" spans="4:6" s="193" customFormat="1" x14ac:dyDescent="0.2">
      <c r="D238" s="192"/>
      <c r="E238" s="192"/>
      <c r="F238" s="192"/>
    </row>
    <row r="239" spans="4:6" s="193" customFormat="1" x14ac:dyDescent="0.2">
      <c r="D239" s="192"/>
      <c r="E239" s="192"/>
      <c r="F239" s="192"/>
    </row>
    <row r="240" spans="4:6" s="193" customFormat="1" x14ac:dyDescent="0.2">
      <c r="D240" s="192"/>
      <c r="E240" s="192"/>
      <c r="F240" s="192"/>
    </row>
    <row r="241" spans="4:6" s="193" customFormat="1" x14ac:dyDescent="0.2">
      <c r="D241" s="192"/>
      <c r="E241" s="192"/>
      <c r="F241" s="192"/>
    </row>
    <row r="242" spans="4:6" s="193" customFormat="1" x14ac:dyDescent="0.2">
      <c r="D242" s="192"/>
      <c r="E242" s="192"/>
      <c r="F242" s="192"/>
    </row>
    <row r="243" spans="4:6" s="193" customFormat="1" x14ac:dyDescent="0.2">
      <c r="D243" s="192"/>
      <c r="E243" s="192"/>
      <c r="F243" s="192"/>
    </row>
    <row r="244" spans="4:6" s="193" customFormat="1" x14ac:dyDescent="0.2">
      <c r="D244" s="192"/>
      <c r="E244" s="192"/>
      <c r="F244" s="192"/>
    </row>
    <row r="245" spans="4:6" s="193" customFormat="1" x14ac:dyDescent="0.2">
      <c r="D245" s="192"/>
      <c r="E245" s="192"/>
      <c r="F245" s="192"/>
    </row>
    <row r="246" spans="4:6" s="193" customFormat="1" x14ac:dyDescent="0.2">
      <c r="D246" s="192"/>
      <c r="E246" s="192"/>
      <c r="F246" s="192"/>
    </row>
    <row r="247" spans="4:6" s="193" customFormat="1" x14ac:dyDescent="0.2">
      <c r="D247" s="192"/>
      <c r="E247" s="192"/>
      <c r="F247" s="192"/>
    </row>
    <row r="248" spans="4:6" s="193" customFormat="1" x14ac:dyDescent="0.2">
      <c r="D248" s="192"/>
      <c r="E248" s="192"/>
      <c r="F248" s="192"/>
    </row>
    <row r="249" spans="4:6" s="193" customFormat="1" x14ac:dyDescent="0.2">
      <c r="D249" s="192"/>
      <c r="E249" s="192"/>
      <c r="F249" s="192"/>
    </row>
    <row r="250" spans="4:6" s="193" customFormat="1" x14ac:dyDescent="0.2">
      <c r="D250" s="192"/>
      <c r="E250" s="192"/>
      <c r="F250" s="192"/>
    </row>
    <row r="251" spans="4:6" s="193" customFormat="1" x14ac:dyDescent="0.2">
      <c r="D251" s="192"/>
      <c r="E251" s="192"/>
      <c r="F251" s="192"/>
    </row>
    <row r="252" spans="4:6" s="193" customFormat="1" x14ac:dyDescent="0.2">
      <c r="D252" s="192"/>
      <c r="E252" s="192"/>
      <c r="F252" s="192"/>
    </row>
    <row r="253" spans="4:6" s="193" customFormat="1" x14ac:dyDescent="0.2">
      <c r="D253" s="192"/>
      <c r="E253" s="192"/>
      <c r="F253" s="192"/>
    </row>
    <row r="254" spans="4:6" s="193" customFormat="1" x14ac:dyDescent="0.2">
      <c r="D254" s="192"/>
      <c r="E254" s="192"/>
      <c r="F254" s="192"/>
    </row>
    <row r="255" spans="4:6" s="193" customFormat="1" x14ac:dyDescent="0.2">
      <c r="D255" s="192"/>
      <c r="E255" s="192"/>
      <c r="F255" s="192"/>
    </row>
    <row r="256" spans="4:6" s="193" customFormat="1" x14ac:dyDescent="0.2">
      <c r="D256" s="192"/>
      <c r="E256" s="192"/>
      <c r="F256" s="192"/>
    </row>
    <row r="257" spans="4:6" s="193" customFormat="1" x14ac:dyDescent="0.2">
      <c r="D257" s="192"/>
      <c r="E257" s="192"/>
      <c r="F257" s="192"/>
    </row>
    <row r="258" spans="4:6" s="193" customFormat="1" x14ac:dyDescent="0.2">
      <c r="D258" s="192"/>
      <c r="E258" s="192"/>
      <c r="F258" s="192"/>
    </row>
    <row r="259" spans="4:6" s="193" customFormat="1" x14ac:dyDescent="0.2">
      <c r="D259" s="192"/>
      <c r="E259" s="192"/>
      <c r="F259" s="192"/>
    </row>
    <row r="260" spans="4:6" s="193" customFormat="1" x14ac:dyDescent="0.2">
      <c r="D260" s="192"/>
      <c r="E260" s="192"/>
      <c r="F260" s="192"/>
    </row>
    <row r="261" spans="4:6" s="193" customFormat="1" x14ac:dyDescent="0.2">
      <c r="D261" s="192"/>
      <c r="E261" s="192"/>
      <c r="F261" s="192"/>
    </row>
    <row r="262" spans="4:6" s="193" customFormat="1" x14ac:dyDescent="0.2">
      <c r="D262" s="192"/>
      <c r="E262" s="192"/>
      <c r="F262" s="192"/>
    </row>
    <row r="263" spans="4:6" s="193" customFormat="1" x14ac:dyDescent="0.2">
      <c r="D263" s="192"/>
      <c r="E263" s="192"/>
      <c r="F263" s="192"/>
    </row>
    <row r="264" spans="4:6" s="193" customFormat="1" x14ac:dyDescent="0.2">
      <c r="D264" s="192"/>
      <c r="E264" s="192"/>
      <c r="F264" s="192"/>
    </row>
    <row r="265" spans="4:6" s="193" customFormat="1" x14ac:dyDescent="0.2">
      <c r="D265" s="192"/>
      <c r="E265" s="192"/>
      <c r="F265" s="192"/>
    </row>
    <row r="266" spans="4:6" s="193" customFormat="1" x14ac:dyDescent="0.2">
      <c r="D266" s="192"/>
      <c r="E266" s="192"/>
      <c r="F266" s="192"/>
    </row>
    <row r="267" spans="4:6" s="193" customFormat="1" x14ac:dyDescent="0.2">
      <c r="D267" s="192"/>
      <c r="E267" s="192"/>
      <c r="F267" s="192"/>
    </row>
    <row r="268" spans="4:6" s="193" customFormat="1" x14ac:dyDescent="0.2">
      <c r="D268" s="192"/>
      <c r="E268" s="192"/>
      <c r="F268" s="192"/>
    </row>
    <row r="269" spans="4:6" s="193" customFormat="1" x14ac:dyDescent="0.2">
      <c r="D269" s="192"/>
      <c r="E269" s="192"/>
      <c r="F269" s="192"/>
    </row>
    <row r="270" spans="4:6" s="193" customFormat="1" x14ac:dyDescent="0.2">
      <c r="D270" s="192"/>
      <c r="E270" s="192"/>
      <c r="F270" s="192"/>
    </row>
    <row r="271" spans="4:6" s="193" customFormat="1" x14ac:dyDescent="0.2">
      <c r="D271" s="192"/>
      <c r="E271" s="192"/>
      <c r="F271" s="192"/>
    </row>
    <row r="272" spans="4:6" s="193" customFormat="1" x14ac:dyDescent="0.2">
      <c r="D272" s="192"/>
      <c r="E272" s="192"/>
      <c r="F272" s="192"/>
    </row>
    <row r="273" spans="4:6" s="193" customFormat="1" x14ac:dyDescent="0.2">
      <c r="D273" s="192"/>
      <c r="E273" s="192"/>
      <c r="F273" s="192"/>
    </row>
    <row r="274" spans="4:6" s="193" customFormat="1" x14ac:dyDescent="0.2">
      <c r="D274" s="192"/>
      <c r="E274" s="192"/>
      <c r="F274" s="192"/>
    </row>
    <row r="275" spans="4:6" s="193" customFormat="1" x14ac:dyDescent="0.2">
      <c r="D275" s="192"/>
      <c r="E275" s="192"/>
      <c r="F275" s="192"/>
    </row>
    <row r="276" spans="4:6" s="193" customFormat="1" x14ac:dyDescent="0.2">
      <c r="D276" s="192"/>
      <c r="E276" s="192"/>
      <c r="F276" s="192"/>
    </row>
    <row r="277" spans="4:6" s="193" customFormat="1" x14ac:dyDescent="0.2">
      <c r="D277" s="192"/>
      <c r="E277" s="192"/>
      <c r="F277" s="192"/>
    </row>
    <row r="278" spans="4:6" s="193" customFormat="1" x14ac:dyDescent="0.2">
      <c r="D278" s="192"/>
      <c r="E278" s="192"/>
      <c r="F278" s="192"/>
    </row>
    <row r="279" spans="4:6" s="193" customFormat="1" x14ac:dyDescent="0.2">
      <c r="D279" s="192"/>
      <c r="E279" s="192"/>
      <c r="F279" s="192"/>
    </row>
    <row r="280" spans="4:6" s="193" customFormat="1" x14ac:dyDescent="0.2">
      <c r="D280" s="192"/>
      <c r="E280" s="192"/>
      <c r="F280" s="192"/>
    </row>
    <row r="281" spans="4:6" s="193" customFormat="1" x14ac:dyDescent="0.2">
      <c r="D281" s="192"/>
      <c r="E281" s="192"/>
      <c r="F281" s="192"/>
    </row>
    <row r="282" spans="4:6" s="193" customFormat="1" x14ac:dyDescent="0.2">
      <c r="D282" s="192"/>
      <c r="E282" s="192"/>
      <c r="F282" s="192"/>
    </row>
    <row r="283" spans="4:6" s="193" customFormat="1" x14ac:dyDescent="0.2">
      <c r="D283" s="192"/>
      <c r="E283" s="192"/>
      <c r="F283" s="192"/>
    </row>
    <row r="284" spans="4:6" s="193" customFormat="1" x14ac:dyDescent="0.2">
      <c r="D284" s="192"/>
      <c r="E284" s="192"/>
      <c r="F284" s="192"/>
    </row>
    <row r="285" spans="4:6" s="193" customFormat="1" x14ac:dyDescent="0.2">
      <c r="D285" s="192"/>
      <c r="E285" s="192"/>
      <c r="F285" s="192"/>
    </row>
    <row r="286" spans="4:6" s="193" customFormat="1" x14ac:dyDescent="0.2">
      <c r="D286" s="192"/>
      <c r="E286" s="192"/>
      <c r="F286" s="192"/>
    </row>
    <row r="287" spans="4:6" s="193" customFormat="1" x14ac:dyDescent="0.2">
      <c r="D287" s="192"/>
      <c r="E287" s="192"/>
      <c r="F287" s="192"/>
    </row>
    <row r="288" spans="4:6" s="193" customFormat="1" x14ac:dyDescent="0.2">
      <c r="D288" s="192"/>
      <c r="E288" s="192"/>
      <c r="F288" s="192"/>
    </row>
    <row r="289" spans="4:6" s="193" customFormat="1" x14ac:dyDescent="0.2">
      <c r="D289" s="192"/>
      <c r="E289" s="192"/>
      <c r="F289" s="192"/>
    </row>
    <row r="290" spans="4:6" s="193" customFormat="1" x14ac:dyDescent="0.2">
      <c r="D290" s="192"/>
      <c r="E290" s="192"/>
      <c r="F290" s="192"/>
    </row>
    <row r="291" spans="4:6" s="193" customFormat="1" x14ac:dyDescent="0.2">
      <c r="D291" s="192"/>
      <c r="E291" s="192"/>
      <c r="F291" s="192"/>
    </row>
    <row r="292" spans="4:6" s="193" customFormat="1" x14ac:dyDescent="0.2">
      <c r="D292" s="192"/>
      <c r="E292" s="192"/>
      <c r="F292" s="192"/>
    </row>
    <row r="293" spans="4:6" s="193" customFormat="1" x14ac:dyDescent="0.2">
      <c r="D293" s="192"/>
      <c r="E293" s="192"/>
      <c r="F293" s="192"/>
    </row>
    <row r="294" spans="4:6" s="193" customFormat="1" x14ac:dyDescent="0.2">
      <c r="D294" s="192"/>
      <c r="E294" s="192"/>
      <c r="F294" s="192"/>
    </row>
    <row r="295" spans="4:6" s="193" customFormat="1" x14ac:dyDescent="0.2">
      <c r="D295" s="192"/>
      <c r="E295" s="192"/>
      <c r="F295" s="192"/>
    </row>
    <row r="296" spans="4:6" s="193" customFormat="1" x14ac:dyDescent="0.2">
      <c r="D296" s="192"/>
      <c r="E296" s="192"/>
      <c r="F296" s="192"/>
    </row>
    <row r="297" spans="4:6" s="193" customFormat="1" x14ac:dyDescent="0.2">
      <c r="D297" s="192"/>
      <c r="E297" s="192"/>
      <c r="F297" s="192"/>
    </row>
    <row r="298" spans="4:6" s="193" customFormat="1" x14ac:dyDescent="0.2">
      <c r="D298" s="192"/>
      <c r="E298" s="192"/>
      <c r="F298" s="192"/>
    </row>
    <row r="299" spans="4:6" s="193" customFormat="1" x14ac:dyDescent="0.2">
      <c r="D299" s="192"/>
      <c r="E299" s="192"/>
      <c r="F299" s="192"/>
    </row>
    <row r="300" spans="4:6" s="193" customFormat="1" x14ac:dyDescent="0.2">
      <c r="D300" s="192"/>
      <c r="E300" s="192"/>
      <c r="F300" s="192"/>
    </row>
    <row r="301" spans="4:6" s="193" customFormat="1" x14ac:dyDescent="0.2">
      <c r="D301" s="192"/>
      <c r="E301" s="192"/>
      <c r="F301" s="192"/>
    </row>
    <row r="302" spans="4:6" s="193" customFormat="1" x14ac:dyDescent="0.2">
      <c r="D302" s="192"/>
      <c r="E302" s="192"/>
      <c r="F302" s="192"/>
    </row>
    <row r="303" spans="4:6" s="193" customFormat="1" x14ac:dyDescent="0.2">
      <c r="D303" s="192"/>
      <c r="E303" s="192"/>
      <c r="F303" s="192"/>
    </row>
    <row r="304" spans="4:6" s="193" customFormat="1" x14ac:dyDescent="0.2">
      <c r="D304" s="192"/>
      <c r="E304" s="192"/>
      <c r="F304" s="192"/>
    </row>
    <row r="305" spans="4:6" s="193" customFormat="1" x14ac:dyDescent="0.2">
      <c r="D305" s="192"/>
      <c r="E305" s="192"/>
      <c r="F305" s="192"/>
    </row>
    <row r="306" spans="4:6" s="193" customFormat="1" x14ac:dyDescent="0.2">
      <c r="D306" s="192"/>
      <c r="E306" s="192"/>
      <c r="F306" s="192"/>
    </row>
    <row r="307" spans="4:6" s="193" customFormat="1" x14ac:dyDescent="0.2">
      <c r="D307" s="192"/>
      <c r="E307" s="192"/>
      <c r="F307" s="192"/>
    </row>
    <row r="308" spans="4:6" s="193" customFormat="1" x14ac:dyDescent="0.2">
      <c r="D308" s="192"/>
      <c r="E308" s="192"/>
      <c r="F308" s="192"/>
    </row>
    <row r="309" spans="4:6" s="193" customFormat="1" x14ac:dyDescent="0.2">
      <c r="D309" s="192"/>
      <c r="E309" s="192"/>
      <c r="F309" s="192"/>
    </row>
    <row r="310" spans="4:6" s="193" customFormat="1" x14ac:dyDescent="0.2">
      <c r="D310" s="192"/>
      <c r="E310" s="192"/>
      <c r="F310" s="192"/>
    </row>
    <row r="311" spans="4:6" s="193" customFormat="1" x14ac:dyDescent="0.2">
      <c r="D311" s="192"/>
      <c r="E311" s="192"/>
      <c r="F311" s="192"/>
    </row>
    <row r="312" spans="4:6" s="193" customFormat="1" x14ac:dyDescent="0.2">
      <c r="D312" s="192"/>
      <c r="E312" s="192"/>
      <c r="F312" s="192"/>
    </row>
    <row r="313" spans="4:6" s="193" customFormat="1" x14ac:dyDescent="0.2">
      <c r="D313" s="192"/>
      <c r="E313" s="192"/>
      <c r="F313" s="192"/>
    </row>
    <row r="314" spans="4:6" s="193" customFormat="1" x14ac:dyDescent="0.2">
      <c r="D314" s="192"/>
      <c r="E314" s="192"/>
      <c r="F314" s="192"/>
    </row>
    <row r="315" spans="4:6" s="193" customFormat="1" x14ac:dyDescent="0.2">
      <c r="D315" s="192"/>
      <c r="E315" s="192"/>
      <c r="F315" s="192"/>
    </row>
    <row r="316" spans="4:6" s="193" customFormat="1" x14ac:dyDescent="0.2">
      <c r="D316" s="192"/>
      <c r="E316" s="192"/>
      <c r="F316" s="192"/>
    </row>
    <row r="317" spans="4:6" s="193" customFormat="1" x14ac:dyDescent="0.2">
      <c r="D317" s="192"/>
      <c r="E317" s="192"/>
      <c r="F317" s="192"/>
    </row>
    <row r="318" spans="4:6" s="193" customFormat="1" x14ac:dyDescent="0.2">
      <c r="D318" s="192"/>
      <c r="E318" s="192"/>
      <c r="F318" s="192"/>
    </row>
    <row r="319" spans="4:6" s="193" customFormat="1" x14ac:dyDescent="0.2">
      <c r="D319" s="192"/>
      <c r="E319" s="192"/>
      <c r="F319" s="192"/>
    </row>
    <row r="320" spans="4:6" s="193" customFormat="1" x14ac:dyDescent="0.2">
      <c r="D320" s="192"/>
      <c r="E320" s="192"/>
      <c r="F320" s="192"/>
    </row>
    <row r="321" spans="4:6" s="193" customFormat="1" x14ac:dyDescent="0.2">
      <c r="D321" s="192"/>
      <c r="E321" s="192"/>
      <c r="F321" s="192"/>
    </row>
    <row r="322" spans="4:6" s="193" customFormat="1" x14ac:dyDescent="0.2">
      <c r="D322" s="192"/>
      <c r="E322" s="192"/>
      <c r="F322" s="192"/>
    </row>
    <row r="323" spans="4:6" s="193" customFormat="1" x14ac:dyDescent="0.2">
      <c r="D323" s="192"/>
      <c r="E323" s="192"/>
      <c r="F323" s="192"/>
    </row>
    <row r="324" spans="4:6" s="193" customFormat="1" x14ac:dyDescent="0.2">
      <c r="D324" s="192"/>
      <c r="E324" s="192"/>
      <c r="F324" s="192"/>
    </row>
    <row r="325" spans="4:6" s="193" customFormat="1" x14ac:dyDescent="0.2">
      <c r="D325" s="192"/>
      <c r="E325" s="192"/>
      <c r="F325" s="192"/>
    </row>
    <row r="326" spans="4:6" s="193" customFormat="1" x14ac:dyDescent="0.2">
      <c r="D326" s="192"/>
      <c r="E326" s="192"/>
      <c r="F326" s="192"/>
    </row>
    <row r="327" spans="4:6" s="193" customFormat="1" x14ac:dyDescent="0.2">
      <c r="D327" s="192"/>
      <c r="E327" s="192"/>
      <c r="F327" s="192"/>
    </row>
    <row r="328" spans="4:6" s="193" customFormat="1" x14ac:dyDescent="0.2">
      <c r="D328" s="192"/>
      <c r="E328" s="192"/>
      <c r="F328" s="192"/>
    </row>
    <row r="329" spans="4:6" s="193" customFormat="1" x14ac:dyDescent="0.2">
      <c r="D329" s="192"/>
      <c r="E329" s="192"/>
      <c r="F329" s="192"/>
    </row>
    <row r="330" spans="4:6" s="193" customFormat="1" x14ac:dyDescent="0.2">
      <c r="D330" s="192"/>
      <c r="E330" s="192"/>
      <c r="F330" s="192"/>
    </row>
    <row r="331" spans="4:6" s="193" customFormat="1" x14ac:dyDescent="0.2">
      <c r="D331" s="192"/>
      <c r="E331" s="192"/>
      <c r="F331" s="192"/>
    </row>
    <row r="332" spans="4:6" s="193" customFormat="1" x14ac:dyDescent="0.2">
      <c r="D332" s="192"/>
      <c r="E332" s="192"/>
      <c r="F332" s="192"/>
    </row>
    <row r="333" spans="4:6" s="193" customFormat="1" x14ac:dyDescent="0.2">
      <c r="D333" s="192"/>
      <c r="E333" s="192"/>
      <c r="F333" s="192"/>
    </row>
    <row r="334" spans="4:6" s="193" customFormat="1" x14ac:dyDescent="0.2">
      <c r="D334" s="192"/>
      <c r="E334" s="192"/>
      <c r="F334" s="192"/>
    </row>
    <row r="335" spans="4:6" s="193" customFormat="1" x14ac:dyDescent="0.2">
      <c r="D335" s="192"/>
      <c r="E335" s="192"/>
      <c r="F335" s="192"/>
    </row>
    <row r="336" spans="4:6" s="193" customFormat="1" x14ac:dyDescent="0.2">
      <c r="D336" s="192"/>
      <c r="E336" s="192"/>
      <c r="F336" s="192"/>
    </row>
    <row r="337" spans="4:6" s="193" customFormat="1" x14ac:dyDescent="0.2">
      <c r="D337" s="192"/>
      <c r="E337" s="192"/>
      <c r="F337" s="192"/>
    </row>
    <row r="338" spans="4:6" s="193" customFormat="1" x14ac:dyDescent="0.2">
      <c r="D338" s="192"/>
      <c r="E338" s="192"/>
      <c r="F338" s="192"/>
    </row>
    <row r="339" spans="4:6" s="193" customFormat="1" x14ac:dyDescent="0.2">
      <c r="D339" s="192"/>
      <c r="E339" s="192"/>
      <c r="F339" s="192"/>
    </row>
    <row r="340" spans="4:6" s="193" customFormat="1" x14ac:dyDescent="0.2">
      <c r="D340" s="192"/>
      <c r="E340" s="192"/>
      <c r="F340" s="192"/>
    </row>
    <row r="341" spans="4:6" s="193" customFormat="1" x14ac:dyDescent="0.2">
      <c r="D341" s="192"/>
      <c r="E341" s="192"/>
      <c r="F341" s="192"/>
    </row>
    <row r="342" spans="4:6" s="193" customFormat="1" x14ac:dyDescent="0.2">
      <c r="D342" s="192"/>
      <c r="E342" s="192"/>
      <c r="F342" s="192"/>
    </row>
    <row r="343" spans="4:6" s="193" customFormat="1" x14ac:dyDescent="0.2">
      <c r="D343" s="192"/>
      <c r="E343" s="192"/>
      <c r="F343" s="192"/>
    </row>
    <row r="344" spans="4:6" s="193" customFormat="1" x14ac:dyDescent="0.2">
      <c r="D344" s="192"/>
      <c r="E344" s="192"/>
      <c r="F344" s="192"/>
    </row>
    <row r="345" spans="4:6" s="193" customFormat="1" x14ac:dyDescent="0.2">
      <c r="D345" s="192"/>
      <c r="E345" s="192"/>
      <c r="F345" s="192"/>
    </row>
    <row r="346" spans="4:6" s="193" customFormat="1" x14ac:dyDescent="0.2">
      <c r="D346" s="192"/>
      <c r="E346" s="192"/>
      <c r="F346" s="192"/>
    </row>
    <row r="347" spans="4:6" s="193" customFormat="1" x14ac:dyDescent="0.2">
      <c r="D347" s="192"/>
      <c r="E347" s="192"/>
      <c r="F347" s="192"/>
    </row>
    <row r="348" spans="4:6" s="193" customFormat="1" x14ac:dyDescent="0.2">
      <c r="D348" s="192"/>
      <c r="E348" s="192"/>
      <c r="F348" s="192"/>
    </row>
    <row r="349" spans="4:6" s="193" customFormat="1" x14ac:dyDescent="0.2">
      <c r="D349" s="192"/>
      <c r="E349" s="192"/>
      <c r="F349" s="192"/>
    </row>
    <row r="350" spans="4:6" s="193" customFormat="1" x14ac:dyDescent="0.2">
      <c r="D350" s="192"/>
      <c r="E350" s="192"/>
      <c r="F350" s="192"/>
    </row>
    <row r="351" spans="4:6" s="193" customFormat="1" x14ac:dyDescent="0.2">
      <c r="D351" s="192"/>
      <c r="E351" s="192"/>
      <c r="F351" s="192"/>
    </row>
    <row r="352" spans="4:6" s="193" customFormat="1" x14ac:dyDescent="0.2">
      <c r="D352" s="192"/>
      <c r="E352" s="192"/>
      <c r="F352" s="192"/>
    </row>
    <row r="353" spans="4:6" s="193" customFormat="1" x14ac:dyDescent="0.2">
      <c r="D353" s="192"/>
      <c r="E353" s="192"/>
      <c r="F353" s="192"/>
    </row>
    <row r="354" spans="4:6" s="193" customFormat="1" x14ac:dyDescent="0.2">
      <c r="D354" s="192"/>
      <c r="E354" s="192"/>
      <c r="F354" s="192"/>
    </row>
    <row r="355" spans="4:6" s="193" customFormat="1" x14ac:dyDescent="0.2">
      <c r="D355" s="192"/>
      <c r="E355" s="192"/>
      <c r="F355" s="192"/>
    </row>
    <row r="356" spans="4:6" s="193" customFormat="1" x14ac:dyDescent="0.2">
      <c r="D356" s="192"/>
      <c r="E356" s="192"/>
      <c r="F356" s="192"/>
    </row>
    <row r="357" spans="4:6" s="193" customFormat="1" x14ac:dyDescent="0.2">
      <c r="D357" s="192"/>
      <c r="E357" s="192"/>
      <c r="F357" s="192"/>
    </row>
    <row r="358" spans="4:6" s="193" customFormat="1" x14ac:dyDescent="0.2">
      <c r="D358" s="192"/>
      <c r="E358" s="192"/>
      <c r="F358" s="192"/>
    </row>
    <row r="359" spans="4:6" s="193" customFormat="1" x14ac:dyDescent="0.2">
      <c r="D359" s="192"/>
      <c r="E359" s="192"/>
      <c r="F359" s="192"/>
    </row>
    <row r="360" spans="4:6" s="193" customFormat="1" x14ac:dyDescent="0.2">
      <c r="D360" s="192"/>
      <c r="E360" s="192"/>
      <c r="F360" s="192"/>
    </row>
    <row r="361" spans="4:6" s="193" customFormat="1" x14ac:dyDescent="0.2">
      <c r="D361" s="192"/>
      <c r="E361" s="192"/>
      <c r="F361" s="192"/>
    </row>
    <row r="362" spans="4:6" s="193" customFormat="1" x14ac:dyDescent="0.2">
      <c r="D362" s="192"/>
      <c r="E362" s="192"/>
      <c r="F362" s="192"/>
    </row>
    <row r="363" spans="4:6" s="193" customFormat="1" x14ac:dyDescent="0.2">
      <c r="D363" s="192"/>
      <c r="E363" s="192"/>
      <c r="F363" s="192"/>
    </row>
    <row r="364" spans="4:6" s="193" customFormat="1" x14ac:dyDescent="0.2">
      <c r="D364" s="192"/>
      <c r="E364" s="192"/>
      <c r="F364" s="192"/>
    </row>
    <row r="365" spans="4:6" s="193" customFormat="1" x14ac:dyDescent="0.2">
      <c r="D365" s="192"/>
      <c r="E365" s="192"/>
      <c r="F365" s="192"/>
    </row>
    <row r="366" spans="4:6" s="193" customFormat="1" x14ac:dyDescent="0.2">
      <c r="D366" s="192"/>
      <c r="E366" s="192"/>
      <c r="F366" s="192"/>
    </row>
    <row r="367" spans="4:6" s="193" customFormat="1" x14ac:dyDescent="0.2">
      <c r="D367" s="192"/>
      <c r="E367" s="192"/>
      <c r="F367" s="192"/>
    </row>
    <row r="368" spans="4:6" s="193" customFormat="1" x14ac:dyDescent="0.2">
      <c r="D368" s="192"/>
      <c r="E368" s="192"/>
      <c r="F368" s="192"/>
    </row>
    <row r="369" spans="4:6" s="193" customFormat="1" x14ac:dyDescent="0.2">
      <c r="D369" s="192"/>
      <c r="E369" s="192"/>
      <c r="F369" s="192"/>
    </row>
    <row r="370" spans="4:6" s="193" customFormat="1" x14ac:dyDescent="0.2">
      <c r="D370" s="192"/>
      <c r="E370" s="192"/>
      <c r="F370" s="192"/>
    </row>
    <row r="371" spans="4:6" s="193" customFormat="1" x14ac:dyDescent="0.2">
      <c r="D371" s="192"/>
      <c r="E371" s="192"/>
      <c r="F371" s="192"/>
    </row>
    <row r="372" spans="4:6" s="193" customFormat="1" x14ac:dyDescent="0.2">
      <c r="D372" s="192"/>
      <c r="E372" s="192"/>
      <c r="F372" s="192"/>
    </row>
    <row r="373" spans="4:6" s="193" customFormat="1" x14ac:dyDescent="0.2">
      <c r="D373" s="192"/>
      <c r="E373" s="192"/>
      <c r="F373" s="192"/>
    </row>
    <row r="374" spans="4:6" s="193" customFormat="1" x14ac:dyDescent="0.2">
      <c r="D374" s="192"/>
      <c r="E374" s="192"/>
      <c r="F374" s="192"/>
    </row>
    <row r="375" spans="4:6" s="193" customFormat="1" x14ac:dyDescent="0.2">
      <c r="D375" s="192"/>
      <c r="E375" s="192"/>
      <c r="F375" s="192"/>
    </row>
    <row r="376" spans="4:6" s="193" customFormat="1" x14ac:dyDescent="0.2">
      <c r="D376" s="192"/>
      <c r="E376" s="192"/>
      <c r="F376" s="192"/>
    </row>
    <row r="377" spans="4:6" s="193" customFormat="1" x14ac:dyDescent="0.2">
      <c r="D377" s="192"/>
      <c r="E377" s="192"/>
      <c r="F377" s="192"/>
    </row>
    <row r="378" spans="4:6" s="193" customFormat="1" x14ac:dyDescent="0.2">
      <c r="D378" s="192"/>
      <c r="E378" s="192"/>
      <c r="F378" s="192"/>
    </row>
    <row r="379" spans="4:6" s="193" customFormat="1" x14ac:dyDescent="0.2">
      <c r="D379" s="192"/>
      <c r="E379" s="192"/>
      <c r="F379" s="192"/>
    </row>
    <row r="380" spans="4:6" s="193" customFormat="1" x14ac:dyDescent="0.2">
      <c r="D380" s="192"/>
      <c r="E380" s="192"/>
      <c r="F380" s="192"/>
    </row>
    <row r="381" spans="4:6" s="193" customFormat="1" x14ac:dyDescent="0.2">
      <c r="D381" s="192"/>
      <c r="E381" s="192"/>
      <c r="F381" s="192"/>
    </row>
    <row r="382" spans="4:6" s="193" customFormat="1" x14ac:dyDescent="0.2">
      <c r="D382" s="192"/>
      <c r="E382" s="192"/>
      <c r="F382" s="192"/>
    </row>
    <row r="383" spans="4:6" s="193" customFormat="1" x14ac:dyDescent="0.2">
      <c r="D383" s="192"/>
      <c r="E383" s="192"/>
      <c r="F383" s="192"/>
    </row>
    <row r="384" spans="4:6" s="193" customFormat="1" x14ac:dyDescent="0.2">
      <c r="D384" s="192"/>
      <c r="E384" s="192"/>
      <c r="F384" s="192"/>
    </row>
    <row r="385" spans="4:6" s="193" customFormat="1" x14ac:dyDescent="0.2">
      <c r="D385" s="192"/>
      <c r="E385" s="192"/>
      <c r="F385" s="192"/>
    </row>
    <row r="386" spans="4:6" s="193" customFormat="1" x14ac:dyDescent="0.2">
      <c r="D386" s="192"/>
      <c r="E386" s="192"/>
      <c r="F386" s="192"/>
    </row>
    <row r="387" spans="4:6" s="193" customFormat="1" x14ac:dyDescent="0.2">
      <c r="D387" s="192"/>
      <c r="E387" s="192"/>
      <c r="F387" s="192"/>
    </row>
    <row r="388" spans="4:6" s="193" customFormat="1" x14ac:dyDescent="0.2">
      <c r="D388" s="192"/>
      <c r="E388" s="192"/>
      <c r="F388" s="192"/>
    </row>
    <row r="389" spans="4:6" s="193" customFormat="1" x14ac:dyDescent="0.2">
      <c r="D389" s="192"/>
      <c r="E389" s="192"/>
      <c r="F389" s="192"/>
    </row>
    <row r="390" spans="4:6" s="193" customFormat="1" x14ac:dyDescent="0.2">
      <c r="D390" s="192"/>
      <c r="E390" s="192"/>
      <c r="F390" s="192"/>
    </row>
    <row r="391" spans="4:6" s="193" customFormat="1" x14ac:dyDescent="0.2">
      <c r="D391" s="192"/>
      <c r="E391" s="192"/>
      <c r="F391" s="192"/>
    </row>
    <row r="392" spans="4:6" s="193" customFormat="1" x14ac:dyDescent="0.2">
      <c r="D392" s="192"/>
      <c r="E392" s="192"/>
      <c r="F392" s="192"/>
    </row>
    <row r="393" spans="4:6" s="193" customFormat="1" x14ac:dyDescent="0.2">
      <c r="D393" s="192"/>
      <c r="E393" s="192"/>
      <c r="F393" s="192"/>
    </row>
    <row r="394" spans="4:6" s="193" customFormat="1" x14ac:dyDescent="0.2">
      <c r="D394" s="192"/>
      <c r="E394" s="192"/>
      <c r="F394" s="192"/>
    </row>
    <row r="395" spans="4:6" s="193" customFormat="1" x14ac:dyDescent="0.2">
      <c r="D395" s="192"/>
      <c r="E395" s="192"/>
      <c r="F395" s="192"/>
    </row>
    <row r="396" spans="4:6" s="193" customFormat="1" x14ac:dyDescent="0.2">
      <c r="D396" s="192"/>
      <c r="E396" s="192"/>
      <c r="F396" s="192"/>
    </row>
    <row r="397" spans="4:6" s="193" customFormat="1" x14ac:dyDescent="0.2">
      <c r="D397" s="192"/>
      <c r="E397" s="192"/>
      <c r="F397" s="192"/>
    </row>
    <row r="398" spans="4:6" s="193" customFormat="1" x14ac:dyDescent="0.2">
      <c r="D398" s="192"/>
      <c r="E398" s="192"/>
      <c r="F398" s="192"/>
    </row>
    <row r="399" spans="4:6" s="193" customFormat="1" x14ac:dyDescent="0.2">
      <c r="D399" s="192"/>
      <c r="E399" s="192"/>
      <c r="F399" s="192"/>
    </row>
    <row r="400" spans="4:6" s="193" customFormat="1" x14ac:dyDescent="0.2">
      <c r="D400" s="192"/>
      <c r="E400" s="192"/>
      <c r="F400" s="192"/>
    </row>
    <row r="401" spans="4:6" s="193" customFormat="1" x14ac:dyDescent="0.2">
      <c r="D401" s="192"/>
      <c r="E401" s="192"/>
      <c r="F401" s="192"/>
    </row>
    <row r="402" spans="4:6" s="193" customFormat="1" x14ac:dyDescent="0.2">
      <c r="D402" s="192"/>
      <c r="E402" s="192"/>
      <c r="F402" s="192"/>
    </row>
    <row r="403" spans="4:6" s="193" customFormat="1" x14ac:dyDescent="0.2">
      <c r="D403" s="192"/>
      <c r="E403" s="192"/>
      <c r="F403" s="192"/>
    </row>
    <row r="404" spans="4:6" s="193" customFormat="1" x14ac:dyDescent="0.2">
      <c r="D404" s="192"/>
      <c r="E404" s="192"/>
      <c r="F404" s="192"/>
    </row>
    <row r="405" spans="4:6" s="193" customFormat="1" x14ac:dyDescent="0.2">
      <c r="D405" s="192"/>
      <c r="E405" s="192"/>
      <c r="F405" s="192"/>
    </row>
    <row r="406" spans="4:6" s="193" customFormat="1" x14ac:dyDescent="0.2">
      <c r="D406" s="192"/>
      <c r="E406" s="192"/>
      <c r="F406" s="192"/>
    </row>
    <row r="407" spans="4:6" s="193" customFormat="1" x14ac:dyDescent="0.2">
      <c r="D407" s="192"/>
      <c r="E407" s="192"/>
      <c r="F407" s="192"/>
    </row>
    <row r="408" spans="4:6" s="193" customFormat="1" x14ac:dyDescent="0.2">
      <c r="D408" s="192"/>
      <c r="E408" s="192"/>
      <c r="F408" s="192"/>
    </row>
    <row r="409" spans="4:6" s="193" customFormat="1" x14ac:dyDescent="0.2">
      <c r="D409" s="192"/>
      <c r="E409" s="192"/>
      <c r="F409" s="192"/>
    </row>
    <row r="410" spans="4:6" s="193" customFormat="1" x14ac:dyDescent="0.2">
      <c r="D410" s="192"/>
      <c r="E410" s="192"/>
      <c r="F410" s="192"/>
    </row>
    <row r="411" spans="4:6" s="193" customFormat="1" x14ac:dyDescent="0.2">
      <c r="D411" s="192"/>
      <c r="E411" s="192"/>
      <c r="F411" s="192"/>
    </row>
    <row r="412" spans="4:6" s="193" customFormat="1" x14ac:dyDescent="0.2">
      <c r="D412" s="192"/>
      <c r="E412" s="192"/>
      <c r="F412" s="192"/>
    </row>
    <row r="413" spans="4:6" s="193" customFormat="1" x14ac:dyDescent="0.2">
      <c r="D413" s="192"/>
      <c r="E413" s="192"/>
      <c r="F413" s="192"/>
    </row>
    <row r="414" spans="4:6" s="193" customFormat="1" x14ac:dyDescent="0.2">
      <c r="D414" s="192"/>
      <c r="E414" s="192"/>
      <c r="F414" s="192"/>
    </row>
    <row r="415" spans="4:6" s="193" customFormat="1" x14ac:dyDescent="0.2">
      <c r="D415" s="192"/>
      <c r="E415" s="192"/>
      <c r="F415" s="192"/>
    </row>
    <row r="416" spans="4:6" s="193" customFormat="1" x14ac:dyDescent="0.2">
      <c r="D416" s="192"/>
      <c r="E416" s="192"/>
      <c r="F416" s="192"/>
    </row>
    <row r="417" spans="4:6" s="193" customFormat="1" x14ac:dyDescent="0.2">
      <c r="D417" s="192"/>
      <c r="E417" s="192"/>
      <c r="F417" s="192"/>
    </row>
    <row r="418" spans="4:6" s="193" customFormat="1" x14ac:dyDescent="0.2">
      <c r="D418" s="192"/>
      <c r="E418" s="192"/>
      <c r="F418" s="192"/>
    </row>
    <row r="419" spans="4:6" s="193" customFormat="1" x14ac:dyDescent="0.2">
      <c r="D419" s="192"/>
      <c r="E419" s="192"/>
      <c r="F419" s="192"/>
    </row>
    <row r="420" spans="4:6" s="193" customFormat="1" x14ac:dyDescent="0.2">
      <c r="D420" s="192"/>
      <c r="E420" s="192"/>
      <c r="F420" s="192"/>
    </row>
    <row r="421" spans="4:6" s="193" customFormat="1" x14ac:dyDescent="0.2">
      <c r="D421" s="192"/>
      <c r="E421" s="192"/>
      <c r="F421" s="192"/>
    </row>
    <row r="422" spans="4:6" s="193" customFormat="1" x14ac:dyDescent="0.2">
      <c r="D422" s="192"/>
      <c r="E422" s="192"/>
      <c r="F422" s="192"/>
    </row>
    <row r="423" spans="4:6" s="193" customFormat="1" x14ac:dyDescent="0.2">
      <c r="D423" s="192"/>
      <c r="E423" s="192"/>
      <c r="F423" s="192"/>
    </row>
    <row r="424" spans="4:6" s="193" customFormat="1" x14ac:dyDescent="0.2">
      <c r="D424" s="192"/>
      <c r="E424" s="192"/>
      <c r="F424" s="192"/>
    </row>
    <row r="425" spans="4:6" s="193" customFormat="1" x14ac:dyDescent="0.2">
      <c r="D425" s="192"/>
      <c r="E425" s="192"/>
      <c r="F425" s="192"/>
    </row>
    <row r="426" spans="4:6" s="193" customFormat="1" x14ac:dyDescent="0.2">
      <c r="D426" s="192"/>
      <c r="E426" s="192"/>
      <c r="F426" s="192"/>
    </row>
    <row r="427" spans="4:6" s="193" customFormat="1" x14ac:dyDescent="0.2">
      <c r="D427" s="192"/>
      <c r="E427" s="192"/>
      <c r="F427" s="192"/>
    </row>
    <row r="428" spans="4:6" s="193" customFormat="1" x14ac:dyDescent="0.2">
      <c r="D428" s="192"/>
      <c r="E428" s="192"/>
      <c r="F428" s="192"/>
    </row>
    <row r="429" spans="4:6" s="193" customFormat="1" x14ac:dyDescent="0.2">
      <c r="D429" s="192"/>
      <c r="E429" s="192"/>
      <c r="F429" s="192"/>
    </row>
    <row r="430" spans="4:6" s="193" customFormat="1" x14ac:dyDescent="0.2">
      <c r="D430" s="192"/>
      <c r="E430" s="192"/>
      <c r="F430" s="192"/>
    </row>
    <row r="431" spans="4:6" s="193" customFormat="1" x14ac:dyDescent="0.2">
      <c r="D431" s="192"/>
      <c r="E431" s="192"/>
      <c r="F431" s="192"/>
    </row>
    <row r="432" spans="4:6" s="193" customFormat="1" x14ac:dyDescent="0.2">
      <c r="D432" s="192"/>
      <c r="E432" s="192"/>
      <c r="F432" s="192"/>
    </row>
    <row r="433" spans="4:6" s="193" customFormat="1" x14ac:dyDescent="0.2">
      <c r="D433" s="192"/>
      <c r="E433" s="192"/>
      <c r="F433" s="192"/>
    </row>
    <row r="434" spans="4:6" s="193" customFormat="1" x14ac:dyDescent="0.2">
      <c r="D434" s="192"/>
      <c r="E434" s="192"/>
      <c r="F434" s="192"/>
    </row>
    <row r="435" spans="4:6" s="193" customFormat="1" x14ac:dyDescent="0.2">
      <c r="D435" s="192"/>
      <c r="E435" s="192"/>
      <c r="F435" s="192"/>
    </row>
    <row r="436" spans="4:6" s="193" customFormat="1" x14ac:dyDescent="0.2">
      <c r="D436" s="192"/>
      <c r="E436" s="192"/>
      <c r="F436" s="192"/>
    </row>
    <row r="437" spans="4:6" s="193" customFormat="1" x14ac:dyDescent="0.2">
      <c r="D437" s="192"/>
      <c r="E437" s="192"/>
      <c r="F437" s="192"/>
    </row>
    <row r="438" spans="4:6" s="193" customFormat="1" x14ac:dyDescent="0.2">
      <c r="D438" s="192"/>
      <c r="E438" s="192"/>
      <c r="F438" s="192"/>
    </row>
    <row r="439" spans="4:6" s="193" customFormat="1" x14ac:dyDescent="0.2">
      <c r="D439" s="192"/>
      <c r="E439" s="192"/>
      <c r="F439" s="192"/>
    </row>
    <row r="440" spans="4:6" s="193" customFormat="1" x14ac:dyDescent="0.2">
      <c r="D440" s="192"/>
      <c r="E440" s="192"/>
      <c r="F440" s="192"/>
    </row>
    <row r="441" spans="4:6" s="193" customFormat="1" x14ac:dyDescent="0.2">
      <c r="D441" s="192"/>
      <c r="E441" s="192"/>
      <c r="F441" s="192"/>
    </row>
    <row r="442" spans="4:6" s="193" customFormat="1" x14ac:dyDescent="0.2">
      <c r="D442" s="192"/>
      <c r="E442" s="192"/>
      <c r="F442" s="192"/>
    </row>
    <row r="443" spans="4:6" s="193" customFormat="1" x14ac:dyDescent="0.2">
      <c r="D443" s="192"/>
      <c r="E443" s="192"/>
      <c r="F443" s="192"/>
    </row>
    <row r="444" spans="4:6" s="193" customFormat="1" x14ac:dyDescent="0.2">
      <c r="D444" s="192"/>
      <c r="E444" s="192"/>
      <c r="F444" s="192"/>
    </row>
    <row r="445" spans="4:6" s="193" customFormat="1" x14ac:dyDescent="0.2">
      <c r="D445" s="192"/>
      <c r="E445" s="192"/>
      <c r="F445" s="192"/>
    </row>
    <row r="446" spans="4:6" s="193" customFormat="1" x14ac:dyDescent="0.2">
      <c r="D446" s="192"/>
      <c r="E446" s="192"/>
      <c r="F446" s="192"/>
    </row>
    <row r="447" spans="4:6" s="193" customFormat="1" x14ac:dyDescent="0.2">
      <c r="D447" s="192"/>
      <c r="E447" s="192"/>
      <c r="F447" s="192"/>
    </row>
    <row r="448" spans="4:6" s="193" customFormat="1" x14ac:dyDescent="0.2">
      <c r="D448" s="192"/>
      <c r="E448" s="192"/>
      <c r="F448" s="192"/>
    </row>
    <row r="449" spans="4:6" s="193" customFormat="1" x14ac:dyDescent="0.2">
      <c r="D449" s="192"/>
      <c r="E449" s="192"/>
      <c r="F449" s="192"/>
    </row>
    <row r="450" spans="4:6" s="193" customFormat="1" x14ac:dyDescent="0.2">
      <c r="D450" s="192"/>
      <c r="E450" s="192"/>
      <c r="F450" s="192"/>
    </row>
    <row r="451" spans="4:6" s="193" customFormat="1" x14ac:dyDescent="0.2">
      <c r="D451" s="192"/>
      <c r="E451" s="192"/>
      <c r="F451" s="192"/>
    </row>
    <row r="452" spans="4:6" s="193" customFormat="1" x14ac:dyDescent="0.2">
      <c r="D452" s="192"/>
      <c r="E452" s="192"/>
      <c r="F452" s="192"/>
    </row>
    <row r="453" spans="4:6" s="193" customFormat="1" x14ac:dyDescent="0.2">
      <c r="D453" s="192"/>
      <c r="E453" s="192"/>
      <c r="F453" s="192"/>
    </row>
    <row r="454" spans="4:6" s="193" customFormat="1" x14ac:dyDescent="0.2">
      <c r="D454" s="192"/>
      <c r="E454" s="192"/>
      <c r="F454" s="192"/>
    </row>
    <row r="455" spans="4:6" s="193" customFormat="1" x14ac:dyDescent="0.2">
      <c r="D455" s="192"/>
      <c r="E455" s="192"/>
      <c r="F455" s="192"/>
    </row>
    <row r="456" spans="4:6" s="193" customFormat="1" x14ac:dyDescent="0.2">
      <c r="D456" s="192"/>
      <c r="E456" s="192"/>
      <c r="F456" s="192"/>
    </row>
    <row r="457" spans="4:6" s="193" customFormat="1" x14ac:dyDescent="0.2">
      <c r="D457" s="192"/>
      <c r="E457" s="192"/>
      <c r="F457" s="192"/>
    </row>
    <row r="458" spans="4:6" s="193" customFormat="1" x14ac:dyDescent="0.2">
      <c r="D458" s="192"/>
      <c r="E458" s="192"/>
      <c r="F458" s="192"/>
    </row>
    <row r="459" spans="4:6" s="193" customFormat="1" x14ac:dyDescent="0.2">
      <c r="D459" s="192"/>
      <c r="E459" s="192"/>
      <c r="F459" s="192"/>
    </row>
    <row r="460" spans="4:6" s="193" customFormat="1" x14ac:dyDescent="0.2">
      <c r="D460" s="192"/>
      <c r="E460" s="192"/>
      <c r="F460" s="192"/>
    </row>
    <row r="461" spans="4:6" s="193" customFormat="1" x14ac:dyDescent="0.2">
      <c r="D461" s="192"/>
      <c r="E461" s="192"/>
      <c r="F461" s="192"/>
    </row>
    <row r="462" spans="4:6" s="193" customFormat="1" x14ac:dyDescent="0.2">
      <c r="D462" s="192"/>
      <c r="E462" s="192"/>
      <c r="F462" s="192"/>
    </row>
    <row r="463" spans="4:6" s="193" customFormat="1" x14ac:dyDescent="0.2">
      <c r="D463" s="192"/>
      <c r="E463" s="192"/>
      <c r="F463" s="192"/>
    </row>
    <row r="464" spans="4:6" s="193" customFormat="1" x14ac:dyDescent="0.2">
      <c r="D464" s="192"/>
      <c r="E464" s="192"/>
      <c r="F464" s="192"/>
    </row>
    <row r="465" spans="4:6" s="193" customFormat="1" x14ac:dyDescent="0.2">
      <c r="D465" s="192"/>
      <c r="E465" s="192"/>
      <c r="F465" s="192"/>
    </row>
    <row r="466" spans="4:6" s="193" customFormat="1" x14ac:dyDescent="0.2">
      <c r="D466" s="192"/>
      <c r="E466" s="192"/>
      <c r="F466" s="192"/>
    </row>
    <row r="467" spans="4:6" s="193" customFormat="1" x14ac:dyDescent="0.2">
      <c r="D467" s="192"/>
      <c r="E467" s="192"/>
      <c r="F467" s="192"/>
    </row>
    <row r="468" spans="4:6" s="193" customFormat="1" x14ac:dyDescent="0.2">
      <c r="D468" s="192"/>
      <c r="E468" s="192"/>
      <c r="F468" s="192"/>
    </row>
    <row r="469" spans="4:6" s="193" customFormat="1" x14ac:dyDescent="0.2">
      <c r="D469" s="192"/>
      <c r="E469" s="192"/>
      <c r="F469" s="192"/>
    </row>
    <row r="470" spans="4:6" s="193" customFormat="1" x14ac:dyDescent="0.2">
      <c r="D470" s="192"/>
      <c r="E470" s="192"/>
      <c r="F470" s="192"/>
    </row>
    <row r="471" spans="4:6" s="193" customFormat="1" x14ac:dyDescent="0.2">
      <c r="D471" s="192"/>
      <c r="E471" s="192"/>
      <c r="F471" s="192"/>
    </row>
    <row r="472" spans="4:6" s="193" customFormat="1" x14ac:dyDescent="0.2">
      <c r="D472" s="192"/>
      <c r="E472" s="192"/>
      <c r="F472" s="192"/>
    </row>
    <row r="473" spans="4:6" s="193" customFormat="1" x14ac:dyDescent="0.2">
      <c r="D473" s="192"/>
      <c r="E473" s="192"/>
      <c r="F473" s="192"/>
    </row>
    <row r="474" spans="4:6" s="193" customFormat="1" x14ac:dyDescent="0.2">
      <c r="D474" s="192"/>
      <c r="E474" s="192"/>
      <c r="F474" s="192"/>
    </row>
    <row r="475" spans="4:6" s="193" customFormat="1" x14ac:dyDescent="0.2">
      <c r="D475" s="192"/>
      <c r="E475" s="192"/>
      <c r="F475" s="192"/>
    </row>
    <row r="476" spans="4:6" s="193" customFormat="1" x14ac:dyDescent="0.2">
      <c r="D476" s="192"/>
      <c r="E476" s="192"/>
      <c r="F476" s="192"/>
    </row>
    <row r="477" spans="4:6" s="193" customFormat="1" x14ac:dyDescent="0.2">
      <c r="D477" s="192"/>
      <c r="E477" s="192"/>
      <c r="F477" s="192"/>
    </row>
    <row r="478" spans="4:6" s="193" customFormat="1" x14ac:dyDescent="0.2">
      <c r="D478" s="192"/>
      <c r="E478" s="192"/>
      <c r="F478" s="192"/>
    </row>
    <row r="479" spans="4:6" s="193" customFormat="1" x14ac:dyDescent="0.2">
      <c r="D479" s="192"/>
      <c r="E479" s="192"/>
      <c r="F479" s="192"/>
    </row>
    <row r="480" spans="4:6" s="193" customFormat="1" x14ac:dyDescent="0.2">
      <c r="D480" s="192"/>
      <c r="E480" s="192"/>
      <c r="F480" s="192"/>
    </row>
    <row r="481" spans="4:6" s="193" customFormat="1" x14ac:dyDescent="0.2">
      <c r="D481" s="192"/>
      <c r="E481" s="192"/>
      <c r="F481" s="192"/>
    </row>
    <row r="482" spans="4:6" s="193" customFormat="1" x14ac:dyDescent="0.2">
      <c r="D482" s="192"/>
      <c r="E482" s="192"/>
      <c r="F482" s="192"/>
    </row>
    <row r="483" spans="4:6" s="193" customFormat="1" x14ac:dyDescent="0.2">
      <c r="D483" s="192"/>
      <c r="E483" s="192"/>
      <c r="F483" s="192"/>
    </row>
    <row r="484" spans="4:6" s="193" customFormat="1" x14ac:dyDescent="0.2">
      <c r="D484" s="192"/>
      <c r="E484" s="192"/>
      <c r="F484" s="192"/>
    </row>
    <row r="485" spans="4:6" s="193" customFormat="1" x14ac:dyDescent="0.2">
      <c r="D485" s="192"/>
      <c r="E485" s="192"/>
      <c r="F485" s="192"/>
    </row>
    <row r="486" spans="4:6" s="193" customFormat="1" x14ac:dyDescent="0.2">
      <c r="D486" s="192"/>
      <c r="E486" s="192"/>
      <c r="F486" s="192"/>
    </row>
    <row r="487" spans="4:6" s="193" customFormat="1" x14ac:dyDescent="0.2">
      <c r="D487" s="192"/>
      <c r="E487" s="192"/>
      <c r="F487" s="192"/>
    </row>
    <row r="488" spans="4:6" s="193" customFormat="1" x14ac:dyDescent="0.2">
      <c r="D488" s="192"/>
      <c r="E488" s="192"/>
      <c r="F488" s="192"/>
    </row>
    <row r="489" spans="4:6" s="193" customFormat="1" x14ac:dyDescent="0.2">
      <c r="D489" s="192"/>
      <c r="E489" s="192"/>
      <c r="F489" s="192"/>
    </row>
    <row r="490" spans="4:6" s="193" customFormat="1" x14ac:dyDescent="0.2">
      <c r="D490" s="192"/>
      <c r="E490" s="192"/>
      <c r="F490" s="192"/>
    </row>
    <row r="491" spans="4:6" s="193" customFormat="1" x14ac:dyDescent="0.2">
      <c r="D491" s="192"/>
      <c r="E491" s="192"/>
      <c r="F491" s="192"/>
    </row>
    <row r="492" spans="4:6" s="193" customFormat="1" x14ac:dyDescent="0.2">
      <c r="D492" s="192"/>
      <c r="E492" s="192"/>
      <c r="F492" s="192"/>
    </row>
    <row r="493" spans="4:6" s="193" customFormat="1" x14ac:dyDescent="0.2">
      <c r="D493" s="192"/>
      <c r="E493" s="192"/>
      <c r="F493" s="192"/>
    </row>
    <row r="494" spans="4:6" s="193" customFormat="1" x14ac:dyDescent="0.2">
      <c r="D494" s="192"/>
      <c r="E494" s="192"/>
      <c r="F494" s="192"/>
    </row>
    <row r="495" spans="4:6" s="193" customFormat="1" x14ac:dyDescent="0.2">
      <c r="D495" s="192"/>
      <c r="E495" s="192"/>
      <c r="F495" s="192"/>
    </row>
    <row r="496" spans="4:6" s="193" customFormat="1" x14ac:dyDescent="0.2">
      <c r="D496" s="192"/>
      <c r="E496" s="192"/>
      <c r="F496" s="192"/>
    </row>
    <row r="497" spans="4:6" s="193" customFormat="1" x14ac:dyDescent="0.2">
      <c r="D497" s="192"/>
      <c r="E497" s="192"/>
      <c r="F497" s="192"/>
    </row>
    <row r="498" spans="4:6" s="193" customFormat="1" x14ac:dyDescent="0.2">
      <c r="D498" s="192"/>
      <c r="E498" s="192"/>
      <c r="F498" s="192"/>
    </row>
    <row r="499" spans="4:6" s="193" customFormat="1" x14ac:dyDescent="0.2">
      <c r="D499" s="192"/>
      <c r="E499" s="192"/>
      <c r="F499" s="192"/>
    </row>
    <row r="500" spans="4:6" s="193" customFormat="1" x14ac:dyDescent="0.2">
      <c r="D500" s="192"/>
      <c r="E500" s="192"/>
      <c r="F500" s="192"/>
    </row>
    <row r="501" spans="4:6" s="193" customFormat="1" x14ac:dyDescent="0.2">
      <c r="D501" s="192"/>
      <c r="E501" s="192"/>
      <c r="F501" s="192"/>
    </row>
    <row r="502" spans="4:6" s="193" customFormat="1" x14ac:dyDescent="0.2">
      <c r="D502" s="192"/>
      <c r="E502" s="192"/>
      <c r="F502" s="192"/>
    </row>
    <row r="503" spans="4:6" s="193" customFormat="1" x14ac:dyDescent="0.2">
      <c r="D503" s="192"/>
      <c r="E503" s="192"/>
      <c r="F503" s="192"/>
    </row>
    <row r="504" spans="4:6" s="193" customFormat="1" x14ac:dyDescent="0.2">
      <c r="D504" s="192"/>
      <c r="E504" s="192"/>
      <c r="F504" s="192"/>
    </row>
    <row r="505" spans="4:6" s="193" customFormat="1" x14ac:dyDescent="0.2">
      <c r="D505" s="192"/>
      <c r="E505" s="192"/>
      <c r="F505" s="192"/>
    </row>
    <row r="506" spans="4:6" s="193" customFormat="1" x14ac:dyDescent="0.2">
      <c r="D506" s="192"/>
      <c r="E506" s="192"/>
      <c r="F506" s="192"/>
    </row>
    <row r="507" spans="4:6" s="193" customFormat="1" x14ac:dyDescent="0.2">
      <c r="D507" s="192"/>
      <c r="E507" s="192"/>
      <c r="F507" s="192"/>
    </row>
    <row r="508" spans="4:6" s="193" customFormat="1" x14ac:dyDescent="0.2">
      <c r="D508" s="192"/>
      <c r="E508" s="192"/>
      <c r="F508" s="192"/>
    </row>
    <row r="509" spans="4:6" s="193" customFormat="1" x14ac:dyDescent="0.2">
      <c r="D509" s="192"/>
      <c r="E509" s="192"/>
      <c r="F509" s="192"/>
    </row>
    <row r="510" spans="4:6" s="193" customFormat="1" x14ac:dyDescent="0.2">
      <c r="D510" s="192"/>
      <c r="E510" s="192"/>
      <c r="F510" s="192"/>
    </row>
    <row r="511" spans="4:6" s="193" customFormat="1" x14ac:dyDescent="0.2">
      <c r="D511" s="192"/>
      <c r="E511" s="192"/>
      <c r="F511" s="192"/>
    </row>
    <row r="512" spans="4:6" s="193" customFormat="1" x14ac:dyDescent="0.2">
      <c r="D512" s="192"/>
      <c r="E512" s="192"/>
      <c r="F512" s="192"/>
    </row>
    <row r="513" spans="4:6" s="193" customFormat="1" x14ac:dyDescent="0.2">
      <c r="D513" s="192"/>
      <c r="E513" s="192"/>
      <c r="F513" s="192"/>
    </row>
    <row r="514" spans="4:6" s="193" customFormat="1" x14ac:dyDescent="0.2">
      <c r="D514" s="192"/>
      <c r="E514" s="192"/>
      <c r="F514" s="192"/>
    </row>
    <row r="515" spans="4:6" s="193" customFormat="1" x14ac:dyDescent="0.2">
      <c r="D515" s="192"/>
      <c r="E515" s="192"/>
      <c r="F515" s="192"/>
    </row>
    <row r="516" spans="4:6" s="193" customFormat="1" x14ac:dyDescent="0.2">
      <c r="D516" s="192"/>
      <c r="E516" s="192"/>
      <c r="F516" s="192"/>
    </row>
    <row r="517" spans="4:6" s="193" customFormat="1" x14ac:dyDescent="0.2">
      <c r="D517" s="192"/>
      <c r="E517" s="192"/>
      <c r="F517" s="192"/>
    </row>
    <row r="518" spans="4:6" s="193" customFormat="1" x14ac:dyDescent="0.2">
      <c r="D518" s="192"/>
      <c r="E518" s="192"/>
      <c r="F518" s="192"/>
    </row>
    <row r="519" spans="4:6" s="193" customFormat="1" x14ac:dyDescent="0.2">
      <c r="D519" s="192"/>
      <c r="E519" s="192"/>
      <c r="F519" s="192"/>
    </row>
    <row r="520" spans="4:6" s="193" customFormat="1" x14ac:dyDescent="0.2">
      <c r="D520" s="192"/>
      <c r="E520" s="192"/>
      <c r="F520" s="192"/>
    </row>
    <row r="521" spans="4:6" s="193" customFormat="1" x14ac:dyDescent="0.2">
      <c r="D521" s="192"/>
      <c r="E521" s="192"/>
      <c r="F521" s="192"/>
    </row>
    <row r="522" spans="4:6" s="193" customFormat="1" x14ac:dyDescent="0.2">
      <c r="D522" s="192"/>
      <c r="E522" s="192"/>
      <c r="F522" s="192"/>
    </row>
    <row r="523" spans="4:6" s="193" customFormat="1" x14ac:dyDescent="0.2">
      <c r="D523" s="192"/>
      <c r="E523" s="192"/>
      <c r="F523" s="192"/>
    </row>
    <row r="524" spans="4:6" s="193" customFormat="1" x14ac:dyDescent="0.2">
      <c r="D524" s="192"/>
      <c r="E524" s="192"/>
      <c r="F524" s="192"/>
    </row>
    <row r="525" spans="4:6" s="193" customFormat="1" x14ac:dyDescent="0.2">
      <c r="D525" s="192"/>
      <c r="E525" s="192"/>
      <c r="F525" s="192"/>
    </row>
    <row r="526" spans="4:6" s="193" customFormat="1" x14ac:dyDescent="0.2">
      <c r="D526" s="192"/>
      <c r="E526" s="192"/>
      <c r="F526" s="192"/>
    </row>
    <row r="527" spans="4:6" s="193" customFormat="1" x14ac:dyDescent="0.2">
      <c r="D527" s="192"/>
      <c r="E527" s="192"/>
      <c r="F527" s="192"/>
    </row>
    <row r="528" spans="4:6" s="193" customFormat="1" x14ac:dyDescent="0.2">
      <c r="D528" s="192"/>
      <c r="E528" s="192"/>
      <c r="F528" s="192"/>
    </row>
    <row r="529" spans="4:6" s="193" customFormat="1" x14ac:dyDescent="0.2">
      <c r="D529" s="192"/>
      <c r="E529" s="192"/>
      <c r="F529" s="192"/>
    </row>
    <row r="530" spans="4:6" s="193" customFormat="1" x14ac:dyDescent="0.2">
      <c r="D530" s="192"/>
      <c r="E530" s="192"/>
      <c r="F530" s="192"/>
    </row>
    <row r="531" spans="4:6" s="193" customFormat="1" x14ac:dyDescent="0.2">
      <c r="D531" s="192"/>
      <c r="E531" s="192"/>
      <c r="F531" s="192"/>
    </row>
    <row r="532" spans="4:6" s="193" customFormat="1" x14ac:dyDescent="0.2">
      <c r="D532" s="192"/>
      <c r="E532" s="192"/>
      <c r="F532" s="192"/>
    </row>
    <row r="533" spans="4:6" s="193" customFormat="1" x14ac:dyDescent="0.2">
      <c r="D533" s="192"/>
      <c r="E533" s="192"/>
      <c r="F533" s="192"/>
    </row>
    <row r="534" spans="4:6" s="193" customFormat="1" x14ac:dyDescent="0.2">
      <c r="D534" s="192"/>
      <c r="E534" s="192"/>
      <c r="F534" s="192"/>
    </row>
    <row r="535" spans="4:6" s="193" customFormat="1" x14ac:dyDescent="0.2">
      <c r="D535" s="192"/>
      <c r="E535" s="192"/>
      <c r="F535" s="192"/>
    </row>
    <row r="536" spans="4:6" s="193" customFormat="1" x14ac:dyDescent="0.2">
      <c r="D536" s="192"/>
      <c r="E536" s="192"/>
      <c r="F536" s="192"/>
    </row>
    <row r="537" spans="4:6" s="193" customFormat="1" x14ac:dyDescent="0.2">
      <c r="D537" s="192"/>
      <c r="E537" s="192"/>
      <c r="F537" s="192"/>
    </row>
    <row r="538" spans="4:6" s="193" customFormat="1" x14ac:dyDescent="0.2">
      <c r="D538" s="192"/>
      <c r="E538" s="192"/>
      <c r="F538" s="192"/>
    </row>
    <row r="539" spans="4:6" s="193" customFormat="1" x14ac:dyDescent="0.2">
      <c r="D539" s="192"/>
      <c r="E539" s="192"/>
      <c r="F539" s="192"/>
    </row>
    <row r="540" spans="4:6" s="193" customFormat="1" x14ac:dyDescent="0.2">
      <c r="D540" s="192"/>
      <c r="E540" s="192"/>
      <c r="F540" s="192"/>
    </row>
    <row r="541" spans="4:6" s="193" customFormat="1" x14ac:dyDescent="0.2">
      <c r="D541" s="192"/>
      <c r="E541" s="192"/>
      <c r="F541" s="192"/>
    </row>
    <row r="542" spans="4:6" s="193" customFormat="1" x14ac:dyDescent="0.2">
      <c r="D542" s="192"/>
      <c r="E542" s="192"/>
      <c r="F542" s="192"/>
    </row>
    <row r="543" spans="4:6" s="193" customFormat="1" x14ac:dyDescent="0.2">
      <c r="D543" s="192"/>
      <c r="E543" s="192"/>
      <c r="F543" s="192"/>
    </row>
    <row r="544" spans="4:6" s="193" customFormat="1" x14ac:dyDescent="0.2">
      <c r="D544" s="192"/>
      <c r="E544" s="192"/>
      <c r="F544" s="192"/>
    </row>
    <row r="545" spans="4:6" s="193" customFormat="1" x14ac:dyDescent="0.2">
      <c r="D545" s="192"/>
      <c r="E545" s="192"/>
      <c r="F545" s="192"/>
    </row>
    <row r="546" spans="4:6" s="193" customFormat="1" x14ac:dyDescent="0.2">
      <c r="D546" s="192"/>
      <c r="E546" s="192"/>
      <c r="F546" s="192"/>
    </row>
    <row r="547" spans="4:6" s="193" customFormat="1" x14ac:dyDescent="0.2">
      <c r="D547" s="192"/>
      <c r="E547" s="192"/>
      <c r="F547" s="192"/>
    </row>
    <row r="548" spans="4:6" s="193" customFormat="1" x14ac:dyDescent="0.2">
      <c r="D548" s="192"/>
      <c r="E548" s="192"/>
      <c r="F548" s="192"/>
    </row>
    <row r="549" spans="4:6" s="193" customFormat="1" x14ac:dyDescent="0.2">
      <c r="D549" s="192"/>
      <c r="E549" s="192"/>
      <c r="F549" s="192"/>
    </row>
    <row r="550" spans="4:6" s="193" customFormat="1" x14ac:dyDescent="0.2">
      <c r="D550" s="192"/>
      <c r="E550" s="192"/>
      <c r="F550" s="192"/>
    </row>
    <row r="551" spans="4:6" s="193" customFormat="1" x14ac:dyDescent="0.2">
      <c r="D551" s="192"/>
      <c r="E551" s="192"/>
      <c r="F551" s="192"/>
    </row>
    <row r="552" spans="4:6" s="193" customFormat="1" x14ac:dyDescent="0.2">
      <c r="D552" s="192"/>
      <c r="E552" s="192"/>
      <c r="F552" s="192"/>
    </row>
    <row r="553" spans="4:6" s="193" customFormat="1" x14ac:dyDescent="0.2">
      <c r="D553" s="192"/>
      <c r="E553" s="192"/>
      <c r="F553" s="192"/>
    </row>
    <row r="554" spans="4:6" s="193" customFormat="1" x14ac:dyDescent="0.2">
      <c r="D554" s="192"/>
      <c r="E554" s="192"/>
      <c r="F554" s="192"/>
    </row>
    <row r="555" spans="4:6" s="193" customFormat="1" x14ac:dyDescent="0.2">
      <c r="D555" s="192"/>
      <c r="E555" s="192"/>
      <c r="F555" s="192"/>
    </row>
    <row r="556" spans="4:6" s="193" customFormat="1" x14ac:dyDescent="0.2">
      <c r="D556" s="192"/>
      <c r="E556" s="192"/>
      <c r="F556" s="192"/>
    </row>
    <row r="557" spans="4:6" s="193" customFormat="1" x14ac:dyDescent="0.2">
      <c r="D557" s="192"/>
      <c r="E557" s="192"/>
      <c r="F557" s="192"/>
    </row>
    <row r="558" spans="4:6" s="193" customFormat="1" x14ac:dyDescent="0.2">
      <c r="D558" s="192"/>
      <c r="E558" s="192"/>
      <c r="F558" s="192"/>
    </row>
    <row r="559" spans="4:6" s="193" customFormat="1" x14ac:dyDescent="0.2">
      <c r="D559" s="192"/>
      <c r="E559" s="192"/>
      <c r="F559" s="192"/>
    </row>
    <row r="560" spans="4:6" s="193" customFormat="1" x14ac:dyDescent="0.2">
      <c r="D560" s="192"/>
      <c r="E560" s="192"/>
      <c r="F560" s="192"/>
    </row>
    <row r="561" spans="1:6" s="193" customFormat="1" x14ac:dyDescent="0.2">
      <c r="A561"/>
      <c r="B561"/>
      <c r="C561"/>
      <c r="D561" s="192"/>
      <c r="E561" s="192"/>
      <c r="F561" s="192"/>
    </row>
    <row r="562" spans="1:6" s="193" customFormat="1" x14ac:dyDescent="0.2">
      <c r="A562"/>
      <c r="B562"/>
      <c r="C562"/>
      <c r="D562" s="192"/>
      <c r="E562" s="192"/>
      <c r="F562" s="192"/>
    </row>
    <row r="563" spans="1:6" s="193" customFormat="1" x14ac:dyDescent="0.2">
      <c r="A563"/>
      <c r="B563"/>
      <c r="C563"/>
      <c r="D563" s="192"/>
      <c r="E563" s="192"/>
      <c r="F563" s="192"/>
    </row>
    <row r="564" spans="1:6" s="193" customFormat="1" x14ac:dyDescent="0.2">
      <c r="A564"/>
      <c r="B564"/>
      <c r="C564"/>
      <c r="D564" s="192"/>
      <c r="E564" s="192"/>
      <c r="F564" s="192"/>
    </row>
    <row r="565" spans="1:6" s="193" customFormat="1" x14ac:dyDescent="0.2">
      <c r="A565"/>
      <c r="B565"/>
      <c r="C565"/>
      <c r="D565" s="192"/>
      <c r="E565" s="192"/>
      <c r="F565" s="192"/>
    </row>
    <row r="566" spans="1:6" s="193" customFormat="1" x14ac:dyDescent="0.2">
      <c r="A566"/>
      <c r="B566"/>
      <c r="C566"/>
      <c r="D566" s="192"/>
      <c r="E566" s="192"/>
      <c r="F566" s="192"/>
    </row>
    <row r="567" spans="1:6" s="193" customFormat="1" x14ac:dyDescent="0.2">
      <c r="A567"/>
      <c r="B567"/>
      <c r="C567"/>
      <c r="D567" s="192"/>
      <c r="E567" s="192"/>
      <c r="F567" s="192"/>
    </row>
    <row r="568" spans="1:6" s="193" customFormat="1" x14ac:dyDescent="0.2">
      <c r="A568"/>
      <c r="B568"/>
      <c r="C568"/>
      <c r="D568" s="192"/>
      <c r="E568" s="192"/>
      <c r="F568" s="192"/>
    </row>
    <row r="569" spans="1:6" s="193" customFormat="1" x14ac:dyDescent="0.2">
      <c r="A569"/>
      <c r="B569"/>
      <c r="C569"/>
      <c r="D569" s="192"/>
      <c r="E569" s="192"/>
      <c r="F569" s="192"/>
    </row>
    <row r="570" spans="1:6" s="193" customFormat="1" x14ac:dyDescent="0.2">
      <c r="A570"/>
      <c r="B570"/>
      <c r="C570"/>
      <c r="D570" s="192"/>
      <c r="E570" s="192"/>
      <c r="F570" s="192"/>
    </row>
    <row r="571" spans="1:6" s="193" customFormat="1" x14ac:dyDescent="0.2">
      <c r="A571"/>
      <c r="B571"/>
      <c r="C571"/>
      <c r="D571" s="192"/>
      <c r="E571" s="192"/>
      <c r="F571" s="192"/>
    </row>
    <row r="572" spans="1:6" s="193" customFormat="1" x14ac:dyDescent="0.2">
      <c r="A572"/>
      <c r="B572"/>
      <c r="C572"/>
      <c r="D572" s="192"/>
      <c r="E572" s="192"/>
      <c r="F572" s="192"/>
    </row>
    <row r="573" spans="1:6" s="193" customFormat="1" x14ac:dyDescent="0.2">
      <c r="A573"/>
      <c r="B573"/>
      <c r="C573"/>
      <c r="D573" s="192"/>
      <c r="E573" s="192"/>
      <c r="F573" s="192"/>
    </row>
    <row r="574" spans="1:6" s="193" customFormat="1" x14ac:dyDescent="0.2">
      <c r="A574"/>
      <c r="B574"/>
      <c r="C574"/>
      <c r="D574" s="192"/>
      <c r="E574" s="192"/>
      <c r="F574" s="192"/>
    </row>
    <row r="575" spans="1:6" s="193" customFormat="1" x14ac:dyDescent="0.2">
      <c r="A575"/>
      <c r="B575"/>
      <c r="C575"/>
      <c r="D575" s="192"/>
      <c r="E575" s="192"/>
      <c r="F575" s="192"/>
    </row>
    <row r="576" spans="1:6" s="193" customFormat="1" x14ac:dyDescent="0.2">
      <c r="A576"/>
      <c r="B576"/>
      <c r="C576"/>
      <c r="D576" s="192"/>
      <c r="E576" s="192"/>
      <c r="F576" s="192"/>
    </row>
    <row r="577" spans="1:6" s="193" customFormat="1" x14ac:dyDescent="0.2">
      <c r="A577"/>
      <c r="B577"/>
      <c r="C577"/>
      <c r="D577" s="192"/>
      <c r="E577" s="192"/>
      <c r="F577" s="192"/>
    </row>
    <row r="578" spans="1:6" s="193" customFormat="1" x14ac:dyDescent="0.2">
      <c r="A578"/>
      <c r="B578"/>
      <c r="C578"/>
      <c r="D578" s="192"/>
      <c r="E578" s="192"/>
      <c r="F578" s="192"/>
    </row>
    <row r="579" spans="1:6" s="193" customFormat="1" x14ac:dyDescent="0.2">
      <c r="A579"/>
      <c r="B579"/>
      <c r="C579"/>
      <c r="D579" s="192"/>
      <c r="E579" s="192"/>
      <c r="F579" s="192"/>
    </row>
    <row r="580" spans="1:6" s="193" customFormat="1" x14ac:dyDescent="0.2">
      <c r="A580"/>
      <c r="B580"/>
      <c r="C580"/>
      <c r="D580" s="192"/>
      <c r="E580" s="192"/>
      <c r="F580" s="192"/>
    </row>
    <row r="581" spans="1:6" s="193" customFormat="1" x14ac:dyDescent="0.2">
      <c r="A581"/>
      <c r="B581"/>
      <c r="C581"/>
      <c r="D581" s="192"/>
      <c r="E581" s="192"/>
      <c r="F581" s="192"/>
    </row>
    <row r="582" spans="1:6" s="193" customFormat="1" x14ac:dyDescent="0.2">
      <c r="A582"/>
      <c r="B582"/>
      <c r="C582"/>
      <c r="D582" s="192"/>
      <c r="E582" s="192"/>
      <c r="F582" s="192"/>
    </row>
    <row r="583" spans="1:6" s="193" customFormat="1" x14ac:dyDescent="0.2">
      <c r="A583"/>
      <c r="B583"/>
      <c r="C583"/>
      <c r="D583" s="192"/>
      <c r="E583" s="192"/>
      <c r="F583" s="192"/>
    </row>
    <row r="584" spans="1:6" s="193" customFormat="1" x14ac:dyDescent="0.2">
      <c r="A584"/>
      <c r="B584"/>
      <c r="C584"/>
      <c r="D584" s="192"/>
      <c r="E584" s="192"/>
      <c r="F584" s="192"/>
    </row>
    <row r="585" spans="1:6" s="193" customFormat="1" x14ac:dyDescent="0.2">
      <c r="A585"/>
      <c r="B585"/>
      <c r="C585"/>
      <c r="D585" s="192"/>
      <c r="E585" s="192"/>
      <c r="F585" s="192"/>
    </row>
    <row r="586" spans="1:6" s="193" customFormat="1" x14ac:dyDescent="0.2">
      <c r="A586"/>
      <c r="B586"/>
      <c r="C586"/>
      <c r="D586" s="192"/>
      <c r="E586" s="192"/>
      <c r="F586" s="192"/>
    </row>
    <row r="587" spans="1:6" s="193" customFormat="1" x14ac:dyDescent="0.2">
      <c r="A587"/>
      <c r="B587"/>
      <c r="C587"/>
      <c r="D587" s="192"/>
      <c r="E587" s="192"/>
      <c r="F587" s="192"/>
    </row>
    <row r="588" spans="1:6" s="193" customFormat="1" x14ac:dyDescent="0.2">
      <c r="A588"/>
      <c r="B588"/>
      <c r="C588"/>
      <c r="D588" s="192"/>
      <c r="E588" s="192"/>
      <c r="F588" s="192"/>
    </row>
    <row r="589" spans="1:6" s="193" customFormat="1" x14ac:dyDescent="0.2">
      <c r="A589"/>
      <c r="B589"/>
      <c r="C589"/>
      <c r="D589" s="192"/>
      <c r="E589" s="192"/>
      <c r="F589" s="192"/>
    </row>
    <row r="590" spans="1:6" s="193" customFormat="1" x14ac:dyDescent="0.2">
      <c r="A590"/>
      <c r="B590"/>
      <c r="C590"/>
      <c r="D590" s="192"/>
      <c r="E590" s="192"/>
      <c r="F590" s="192"/>
    </row>
    <row r="591" spans="1:6" s="193" customFormat="1" x14ac:dyDescent="0.2">
      <c r="A591"/>
      <c r="B591"/>
      <c r="C591"/>
      <c r="D591" s="192"/>
      <c r="E591" s="192"/>
      <c r="F591" s="192"/>
    </row>
    <row r="592" spans="1:6" s="193" customFormat="1" x14ac:dyDescent="0.2">
      <c r="A592"/>
      <c r="B592"/>
      <c r="C592"/>
      <c r="D592" s="192"/>
      <c r="E592" s="192"/>
      <c r="F592" s="192"/>
    </row>
    <row r="593" spans="7:7" x14ac:dyDescent="0.2">
      <c r="G593" s="193"/>
    </row>
    <row r="594" spans="7:7" x14ac:dyDescent="0.2">
      <c r="G594" s="193"/>
    </row>
  </sheetData>
  <sheetProtection password="EBC7" sheet="1" objects="1" scenarios="1"/>
  <mergeCells count="18">
    <mergeCell ref="E6:F6"/>
    <mergeCell ref="B6:C6"/>
    <mergeCell ref="B9:C9"/>
    <mergeCell ref="E1:F1"/>
    <mergeCell ref="E2:F2"/>
    <mergeCell ref="E3:F3"/>
    <mergeCell ref="E4:F4"/>
    <mergeCell ref="E5:F5"/>
    <mergeCell ref="A1:C1"/>
    <mergeCell ref="A3:C3"/>
    <mergeCell ref="A4:C4"/>
    <mergeCell ref="A5:C5"/>
    <mergeCell ref="A41:C41"/>
    <mergeCell ref="B27:C27"/>
    <mergeCell ref="B28:C28"/>
    <mergeCell ref="B29:C29"/>
    <mergeCell ref="B30:C30"/>
    <mergeCell ref="B31:C31"/>
  </mergeCells>
  <phoneticPr fontId="8" type="noConversion"/>
  <conditionalFormatting sqref="A29">
    <cfRule type="cellIs" dxfId="0" priority="1" stopIfTrue="1" operator="equal">
      <formula>"DATE OF SUBMISSION"</formula>
    </cfRule>
  </conditionalFormatting>
  <dataValidations count="4">
    <dataValidation allowBlank="1" sqref="A1:A31 E29:F31 B7:C8 B10:C30 G1:IV31 B1:C5 H39:IV592 G39:G594 D1:D31 E1:E6 D39:F592 A39:C560"/>
    <dataValidation type="list" allowBlank="1" sqref="B6:C6">
      <formula1>$A$45:$A$98</formula1>
    </dataValidation>
    <dataValidation type="list" allowBlank="1" sqref="B9:C9">
      <formula1>"ACCOUNTING SYSTEM,COST ACCOUNTING, FARS, OTHER"</formula1>
    </dataValidation>
    <dataValidation type="list" allowBlank="1" sqref="B31:C31">
      <formula1>$G$43:$G$54</formula1>
    </dataValidation>
  </dataValidations>
  <pageMargins left="0.25" right="0.16" top="1" bottom="1.06" header="0.5" footer="0.43"/>
  <pageSetup scale="79" orientation="portrait" cellComments="asDisplayed" r:id="rId1"/>
  <headerFooter alignWithMargins="0">
    <oddHeader>&amp;R&amp;"Arial,Bold"&amp;12Appendix A</oddHeader>
    <oddFooter>&amp;L&amp;D &amp;T&amp;COMB Approval No. 1205-0430 Expires 12/31/2013
&amp;A&amp;R&amp;F</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G72"/>
  <sheetViews>
    <sheetView showGridLines="0" workbookViewId="0">
      <selection sqref="A1:C1"/>
    </sheetView>
  </sheetViews>
  <sheetFormatPr defaultRowHeight="12.75" x14ac:dyDescent="0.2"/>
  <cols>
    <col min="1" max="1" width="50.7109375" customWidth="1"/>
    <col min="2" max="2" width="15.7109375" customWidth="1"/>
    <col min="3" max="3" width="7.7109375" customWidth="1"/>
    <col min="5" max="6" width="15.7109375" customWidth="1"/>
    <col min="7" max="7" width="15.7109375" hidden="1" customWidth="1"/>
  </cols>
  <sheetData>
    <row r="1" spans="1:7" ht="15.75" x14ac:dyDescent="0.2">
      <c r="A1" s="474" t="s">
        <v>144</v>
      </c>
      <c r="B1" s="474"/>
      <c r="C1" s="474"/>
      <c r="D1" s="474"/>
      <c r="E1" s="474"/>
      <c r="F1" s="474"/>
      <c r="G1" s="474"/>
    </row>
    <row r="2" spans="1:7" x14ac:dyDescent="0.2">
      <c r="A2" s="126" t="str">
        <f>'CROSS PSPB'!A2</f>
        <v>Crosswalk Version:  2.4</v>
      </c>
      <c r="B2" s="127"/>
      <c r="C2" s="127"/>
      <c r="D2" s="127"/>
      <c r="E2" s="128"/>
      <c r="F2" s="127" t="str">
        <f>'1-AST INC'!F2</f>
        <v>Rev. 6/4/2007</v>
      </c>
      <c r="G2" s="129"/>
    </row>
    <row r="3" spans="1:7" ht="15.75" x14ac:dyDescent="0.2">
      <c r="A3" s="474" t="s">
        <v>251</v>
      </c>
      <c r="B3" s="474"/>
      <c r="C3" s="474"/>
      <c r="D3" s="474"/>
      <c r="E3" s="474"/>
      <c r="F3" s="474"/>
      <c r="G3" s="474"/>
    </row>
    <row r="4" spans="1:7" ht="15.75" x14ac:dyDescent="0.2">
      <c r="A4" s="130" t="str">
        <f>'1-AST INC'!A4</f>
        <v>YOUR STATE</v>
      </c>
      <c r="B4" s="125"/>
      <c r="C4" s="125"/>
      <c r="D4" s="125"/>
      <c r="E4" s="125"/>
      <c r="F4" s="125"/>
      <c r="G4" s="125"/>
    </row>
    <row r="5" spans="1:7" x14ac:dyDescent="0.2">
      <c r="A5" s="475" t="str">
        <f>'1-AST INC'!A5:G5</f>
        <v>NEXT YEAR</v>
      </c>
      <c r="B5" s="476"/>
      <c r="C5" s="476"/>
      <c r="D5" s="476"/>
      <c r="E5" s="476"/>
      <c r="F5" s="476"/>
      <c r="G5" s="476"/>
    </row>
    <row r="6" spans="1:7" ht="13.5" thickBot="1" x14ac:dyDescent="0.25">
      <c r="A6" s="478" t="str">
        <f>F7</f>
        <v xml:space="preserve">FY </v>
      </c>
      <c r="B6" s="476"/>
      <c r="C6" s="476"/>
      <c r="D6" s="476"/>
      <c r="E6" s="476"/>
      <c r="F6" s="476"/>
      <c r="G6" s="476"/>
    </row>
    <row r="7" spans="1:7" x14ac:dyDescent="0.2">
      <c r="A7" s="131"/>
      <c r="B7" s="132" t="str">
        <f>'1-AST INC'!B7</f>
        <v xml:space="preserve">FY </v>
      </c>
      <c r="C7" s="133"/>
      <c r="D7" s="134"/>
      <c r="E7" s="132" t="str">
        <f>'1-AST INC'!E7</f>
        <v xml:space="preserve">FY </v>
      </c>
      <c r="F7" s="132" t="str">
        <f>'1-AST INC'!F7</f>
        <v xml:space="preserve">FY </v>
      </c>
      <c r="G7" s="135" t="str">
        <f>'1-AST INC'!G7</f>
        <v>FY 1</v>
      </c>
    </row>
    <row r="8" spans="1:7" x14ac:dyDescent="0.2">
      <c r="A8" s="131"/>
      <c r="B8" s="136" t="s">
        <v>113</v>
      </c>
      <c r="C8" s="137"/>
      <c r="D8" s="138"/>
      <c r="E8" s="139" t="s">
        <v>114</v>
      </c>
      <c r="F8" s="139" t="s">
        <v>115</v>
      </c>
      <c r="G8" s="140" t="s">
        <v>116</v>
      </c>
    </row>
    <row r="9" spans="1:7" ht="13.5" thickBot="1" x14ac:dyDescent="0.25">
      <c r="A9" s="131" t="s">
        <v>117</v>
      </c>
      <c r="B9" s="141" t="s">
        <v>118</v>
      </c>
      <c r="C9" s="142"/>
      <c r="D9" s="143"/>
      <c r="E9" s="144" t="s">
        <v>118</v>
      </c>
      <c r="F9" s="144" t="s">
        <v>118</v>
      </c>
      <c r="G9" s="144" t="s">
        <v>118</v>
      </c>
    </row>
    <row r="10" spans="1:7" ht="13.5" thickBot="1" x14ac:dyDescent="0.25">
      <c r="A10" s="131"/>
      <c r="B10" s="145"/>
      <c r="C10" s="145"/>
      <c r="D10" s="145"/>
      <c r="E10" s="146"/>
      <c r="F10" s="145"/>
      <c r="G10" s="145"/>
    </row>
    <row r="11" spans="1:7" ht="15" thickBot="1" x14ac:dyDescent="0.25">
      <c r="A11" s="147" t="s">
        <v>119</v>
      </c>
      <c r="B11" s="148">
        <f>'CROSS PSPB'!Y9</f>
        <v>0</v>
      </c>
      <c r="C11" s="149"/>
      <c r="D11" s="150"/>
      <c r="E11" s="150"/>
      <c r="F11" s="150"/>
      <c r="G11" s="151"/>
    </row>
    <row r="12" spans="1:7" ht="15" thickBot="1" x14ac:dyDescent="0.25">
      <c r="A12" s="147" t="s">
        <v>120</v>
      </c>
      <c r="B12" s="152">
        <f ca="1">IF(STARTUPCW!B16=0,0,'CROSS PSPB'!X9/STARTUPCW!B16)</f>
        <v>0</v>
      </c>
      <c r="C12" s="153"/>
      <c r="D12" s="150"/>
      <c r="E12" s="150"/>
      <c r="F12" s="150"/>
      <c r="G12" s="154"/>
    </row>
    <row r="13" spans="1:7" ht="15" thickBot="1" x14ac:dyDescent="0.25">
      <c r="A13" s="155" t="s">
        <v>121</v>
      </c>
      <c r="B13" s="149"/>
      <c r="C13" s="150"/>
      <c r="D13" s="156"/>
      <c r="E13" s="157">
        <f ca="1">IF(ISERROR($B$30),0,$B$30)</f>
        <v>0</v>
      </c>
      <c r="F13" s="157">
        <f ca="1">IF(ISERROR($E$30),0,$E$30)</f>
        <v>0</v>
      </c>
      <c r="G13" s="157">
        <f ca="1">IF(ISERROR($F$30),0,$F$30)</f>
        <v>0</v>
      </c>
    </row>
    <row r="14" spans="1:7" ht="15.75" thickBot="1" x14ac:dyDescent="0.25">
      <c r="A14" s="158" t="s">
        <v>122</v>
      </c>
      <c r="B14" s="159" t="s">
        <v>123</v>
      </c>
      <c r="C14" s="159" t="s">
        <v>124</v>
      </c>
      <c r="D14" s="159" t="s">
        <v>125</v>
      </c>
      <c r="E14" s="160"/>
      <c r="F14" s="160"/>
      <c r="G14" s="160"/>
    </row>
    <row r="15" spans="1:7" ht="15" thickBot="1" x14ac:dyDescent="0.25">
      <c r="A15" s="161" t="str">
        <f>'1-AST INC'!A15</f>
        <v xml:space="preserve">1. </v>
      </c>
      <c r="B15" s="162" t="str">
        <f>IF('1-AST INC'!B15&gt;0,'1-AST INC'!B15,"N/A")</f>
        <v>N/A</v>
      </c>
      <c r="C15" s="163">
        <f>'1-AST INC'!C15</f>
        <v>0</v>
      </c>
      <c r="D15" s="290">
        <f>'1-AST INC'!D15</f>
        <v>0</v>
      </c>
      <c r="E15" s="164">
        <f>IF(OR(D15=0,C15=0),0,$E$13/(1+(D15*(C15/12)))*(D15/12*(12-C15)))</f>
        <v>0</v>
      </c>
      <c r="F15" s="164"/>
      <c r="G15" s="164"/>
    </row>
    <row r="16" spans="1:7" ht="15" thickBot="1" x14ac:dyDescent="0.25">
      <c r="A16" s="161" t="str">
        <f>'1-AST INC'!A16</f>
        <v>2.</v>
      </c>
      <c r="B16" s="162" t="str">
        <f>IF('1-AST INC'!B16&gt;0,'1-AST INC'!B16,"N/A")</f>
        <v>N/A</v>
      </c>
      <c r="C16" s="163">
        <f>'1-AST INC'!C16</f>
        <v>0</v>
      </c>
      <c r="D16" s="290">
        <f>'1-AST INC'!D16</f>
        <v>0</v>
      </c>
      <c r="E16" s="164">
        <f>IF(OR(D16=0,C16=0),0,$E$13/(1+(D16*(C16/12)))*(D16/12*(12-C16)))</f>
        <v>0</v>
      </c>
      <c r="F16" s="164"/>
      <c r="G16" s="164"/>
    </row>
    <row r="17" spans="1:7" ht="15" thickBot="1" x14ac:dyDescent="0.25">
      <c r="A17" s="161" t="str">
        <f>'1-AST INC'!A17</f>
        <v>3.</v>
      </c>
      <c r="B17" s="162" t="str">
        <f>IF('1-AST INC'!B17&gt;0,'1-AST INC'!B17,"N/A")</f>
        <v>N/A</v>
      </c>
      <c r="C17" s="163">
        <f>'1-AST INC'!C17</f>
        <v>0</v>
      </c>
      <c r="D17" s="290">
        <f>'1-AST INC'!D17</f>
        <v>0</v>
      </c>
      <c r="E17" s="164">
        <f>IF(OR(D17=0,C17=0),0,$E$13/(1+(D17*(C17/12)))*(D17/12*(12-C17)))</f>
        <v>0</v>
      </c>
      <c r="F17" s="164"/>
      <c r="G17" s="164"/>
    </row>
    <row r="18" spans="1:7" ht="15.75" thickBot="1" x14ac:dyDescent="0.25">
      <c r="A18" s="158" t="s">
        <v>128</v>
      </c>
      <c r="B18" s="160"/>
      <c r="C18" s="160"/>
      <c r="D18" s="167"/>
      <c r="E18" s="160"/>
      <c r="F18" s="160"/>
      <c r="G18" s="160"/>
    </row>
    <row r="19" spans="1:7" ht="15" thickBot="1" x14ac:dyDescent="0.25">
      <c r="A19" s="161" t="str">
        <f>'1-AST INC'!A19</f>
        <v>1. Default</v>
      </c>
      <c r="B19" s="162" t="str">
        <f>IF('1-AST INC'!B19&gt;0,'1-AST INC'!B19,"N/A")</f>
        <v>N/A</v>
      </c>
      <c r="C19" s="163">
        <f>'1-AST INC'!C19</f>
        <v>12</v>
      </c>
      <c r="D19" s="290">
        <f>'1-AST INC'!D19</f>
        <v>0.03</v>
      </c>
      <c r="E19" s="164">
        <f ca="1">IF(ISERROR(SUM($E$13,$E$15:$E$17)*(D19/12*C19)),0,SUM($E$13,$E$15:$E$17)*(D19/12*C19))</f>
        <v>0</v>
      </c>
      <c r="F19" s="164">
        <f ca="1">IF(ISERROR((E19/C19)*(12-C19)),0,(E19/C19)*(12-C19))</f>
        <v>0</v>
      </c>
      <c r="G19" s="164"/>
    </row>
    <row r="20" spans="1:7" ht="15" thickBot="1" x14ac:dyDescent="0.25">
      <c r="A20" s="161" t="str">
        <f>'1-AST INC'!A20</f>
        <v>2.</v>
      </c>
      <c r="B20" s="162" t="str">
        <f>IF('1-AST INC'!B20&gt;0,'1-AST INC'!B20,"N/A")</f>
        <v>N/A</v>
      </c>
      <c r="C20" s="163">
        <f>'1-AST INC'!C20</f>
        <v>0</v>
      </c>
      <c r="D20" s="290">
        <f>'1-AST INC'!D20</f>
        <v>0</v>
      </c>
      <c r="E20" s="164">
        <f ca="1">IF(ISERROR(SUM($E$13,$E$15:$E$17)*(D20/12*C20)),0,SUM($E$13,$E$15:$E$17)*(D20/12*C20))</f>
        <v>0</v>
      </c>
      <c r="F20" s="164">
        <f ca="1">IF(ISERROR((E20/C20)*(12-C20)),0,(E20/C20)*(12-C20))</f>
        <v>0</v>
      </c>
      <c r="G20" s="164"/>
    </row>
    <row r="21" spans="1:7" ht="15" thickBot="1" x14ac:dyDescent="0.25">
      <c r="A21" s="161" t="str">
        <f>'1-AST INC'!A21</f>
        <v>3.</v>
      </c>
      <c r="B21" s="162" t="str">
        <f>IF('1-AST INC'!B21&gt;0,'1-AST INC'!B21,"N/A")</f>
        <v>N/A</v>
      </c>
      <c r="C21" s="163">
        <f>'1-AST INC'!C21</f>
        <v>0</v>
      </c>
      <c r="D21" s="290">
        <f>'1-AST INC'!D21</f>
        <v>0</v>
      </c>
      <c r="E21" s="164">
        <f ca="1">IF(ISERROR(SUM($E$13,$E$15:$E$17)*(D21/12*C21)),0,SUM($E$13,$E$15:$E$17)*(D21/12*C21))</f>
        <v>0</v>
      </c>
      <c r="F21" s="164">
        <f ca="1">IF(ISERROR((E21/C21)*(12-C21)),0,(E21/C21)*(12-C21))</f>
        <v>0</v>
      </c>
      <c r="G21" s="164"/>
    </row>
    <row r="22" spans="1:7" ht="15.75" thickBot="1" x14ac:dyDescent="0.25">
      <c r="A22" s="158" t="s">
        <v>129</v>
      </c>
      <c r="B22" s="160"/>
      <c r="C22" s="160"/>
      <c r="D22" s="167"/>
      <c r="E22" s="160"/>
      <c r="F22" s="160"/>
      <c r="G22" s="160"/>
    </row>
    <row r="23" spans="1:7" ht="15" thickBot="1" x14ac:dyDescent="0.25">
      <c r="A23" s="161" t="str">
        <f>'1-AST INC'!A23</f>
        <v>1. Default</v>
      </c>
      <c r="B23" s="162" t="str">
        <f>IF('1-AST INC'!B23&gt;0,'1-AST INC'!B23,"N/A")</f>
        <v>N/A</v>
      </c>
      <c r="C23" s="163">
        <f>'1-AST INC'!C23</f>
        <v>12</v>
      </c>
      <c r="D23" s="290">
        <f>'1-AST INC'!D23</f>
        <v>0.03</v>
      </c>
      <c r="E23" s="164"/>
      <c r="F23" s="164">
        <f ca="1">IF(ISERROR(SUM($F$13,$F$19:$F$21)*(D23/12*C23)),0,SUM($F$13,$F$19:$F$21)*(D23/12*C23))</f>
        <v>0</v>
      </c>
      <c r="G23" s="164">
        <f ca="1">IF(ISERROR((F23/C23)*(12-C23)),0,(F23/C23)*(12-C23))</f>
        <v>0</v>
      </c>
    </row>
    <row r="24" spans="1:7" ht="15" thickBot="1" x14ac:dyDescent="0.25">
      <c r="A24" s="161" t="str">
        <f>'1-AST INC'!A24</f>
        <v>2.</v>
      </c>
      <c r="B24" s="162" t="str">
        <f>IF('1-AST INC'!B24&gt;0,'1-AST INC'!B24,"N/A")</f>
        <v>N/A</v>
      </c>
      <c r="C24" s="163">
        <f>'1-AST INC'!C24</f>
        <v>0</v>
      </c>
      <c r="D24" s="290">
        <f>'1-AST INC'!D24</f>
        <v>0</v>
      </c>
      <c r="E24" s="164"/>
      <c r="F24" s="164">
        <f ca="1">IF(ISERROR(SUM($F$13,$F$19:$F$21)*(D24/12*C24)),0,SUM($F$13,$F$19:$F$21)*(D24/12*C24))</f>
        <v>0</v>
      </c>
      <c r="G24" s="164">
        <f ca="1">IF(ISERROR((F24/C24)*(12-C24)),0,(F24/C24)*(12-C24))</f>
        <v>0</v>
      </c>
    </row>
    <row r="25" spans="1:7" ht="15" thickBot="1" x14ac:dyDescent="0.25">
      <c r="A25" s="161" t="str">
        <f>'1-AST INC'!A25</f>
        <v>3.</v>
      </c>
      <c r="B25" s="162" t="str">
        <f>IF('1-AST INC'!B25&gt;0,'1-AST INC'!B25,"N/A")</f>
        <v>N/A</v>
      </c>
      <c r="C25" s="163">
        <f>'1-AST INC'!C25</f>
        <v>0</v>
      </c>
      <c r="D25" s="290">
        <f>'1-AST INC'!D25</f>
        <v>0</v>
      </c>
      <c r="E25" s="164"/>
      <c r="F25" s="164">
        <f ca="1">IF(ISERROR(SUM($F$13,$F$19:$F$21)*(D25/12*C25)),0,SUM($F$13,$F$19:$F$21)*(D25/12*C25))</f>
        <v>0</v>
      </c>
      <c r="G25" s="164">
        <f ca="1">IF(ISERROR((F25/C25)*(12-C25)),0,(F25/C25)*(12-C25))</f>
        <v>0</v>
      </c>
    </row>
    <row r="26" spans="1:7" ht="15.75" hidden="1" thickBot="1" x14ac:dyDescent="0.25">
      <c r="A26" s="158" t="s">
        <v>112</v>
      </c>
      <c r="B26" s="160"/>
      <c r="C26" s="160"/>
      <c r="D26" s="167"/>
      <c r="E26" s="160"/>
      <c r="F26" s="160"/>
      <c r="G26" s="160"/>
    </row>
    <row r="27" spans="1:7" ht="15" hidden="1" thickBot="1" x14ac:dyDescent="0.25">
      <c r="A27" s="161" t="str">
        <f>'1-AST INC'!A27</f>
        <v xml:space="preserve">1. </v>
      </c>
      <c r="B27" s="162" t="str">
        <f>IF('1-AST INC'!B27&gt;0,'1-AST INC'!B27,"N/A")</f>
        <v>N/A</v>
      </c>
      <c r="C27" s="163">
        <f>'1-AST INC'!C27</f>
        <v>0</v>
      </c>
      <c r="D27" s="290">
        <f>'1-AST INC'!D27</f>
        <v>0</v>
      </c>
      <c r="E27" s="164"/>
      <c r="F27" s="164"/>
      <c r="G27" s="164">
        <f ca="1">IF(ISERROR(SUM($G$13,$G$23:$G$25)*(D27/12*C27)),0,SUM($G$13,$G$23:$G$25)*(D27/12*C27))</f>
        <v>0</v>
      </c>
    </row>
    <row r="28" spans="1:7" ht="15" hidden="1" thickBot="1" x14ac:dyDescent="0.25">
      <c r="A28" s="161" t="str">
        <f>'1-AST INC'!A28</f>
        <v>2.</v>
      </c>
      <c r="B28" s="162" t="str">
        <f>IF('1-AST INC'!B28&gt;0,'1-AST INC'!B28,"N/A")</f>
        <v>N/A</v>
      </c>
      <c r="C28" s="163">
        <f>'1-AST INC'!C28</f>
        <v>0</v>
      </c>
      <c r="D28" s="290">
        <f>'1-AST INC'!D28</f>
        <v>0</v>
      </c>
      <c r="E28" s="164"/>
      <c r="F28" s="164"/>
      <c r="G28" s="164">
        <f ca="1">IF(ISERROR(SUM($G$13,$G$23:$G$25)*(D28/12*C28)),0,SUM($G$13,$G$23:$G$25)*(D28/12*C28))</f>
        <v>0</v>
      </c>
    </row>
    <row r="29" spans="1:7" ht="15" hidden="1" thickBot="1" x14ac:dyDescent="0.25">
      <c r="A29" s="161" t="str">
        <f>'1-AST INC'!A29</f>
        <v>3.</v>
      </c>
      <c r="B29" s="162" t="str">
        <f>IF('1-AST INC'!B29&gt;0,'1-AST INC'!B29,"N/A")</f>
        <v>N/A</v>
      </c>
      <c r="C29" s="163">
        <f>'1-AST INC'!C29</f>
        <v>0</v>
      </c>
      <c r="D29" s="290">
        <f>'1-AST INC'!D29</f>
        <v>0</v>
      </c>
      <c r="E29" s="168"/>
      <c r="F29" s="168"/>
      <c r="G29" s="164">
        <f ca="1">IF(ISERROR(SUM($G$13,$G$23:$G$25)*(D29/12*C29)),0,SUM($G$13,$G$23:$G$25)*(D29/12*C29))</f>
        <v>0</v>
      </c>
    </row>
    <row r="30" spans="1:7" ht="15" thickBot="1" x14ac:dyDescent="0.25">
      <c r="A30" s="169" t="s">
        <v>130</v>
      </c>
      <c r="B30" s="170">
        <f ca="1">IF(ISERROR(B11/B12),0,B11/B12)</f>
        <v>0</v>
      </c>
      <c r="C30" s="170"/>
      <c r="D30" s="171"/>
      <c r="E30" s="157">
        <f ca="1">E13+SUM(E15:E29)</f>
        <v>0</v>
      </c>
      <c r="F30" s="157">
        <f ca="1">F13+SUM(F15:F29)</f>
        <v>0</v>
      </c>
      <c r="G30" s="157">
        <f ca="1">G13+SUM(G15:G29)</f>
        <v>0</v>
      </c>
    </row>
    <row r="31" spans="1:7" ht="15" thickBot="1" x14ac:dyDescent="0.25">
      <c r="A31" s="172" t="s">
        <v>131</v>
      </c>
      <c r="B31" s="173"/>
      <c r="C31" s="173"/>
      <c r="D31" s="174"/>
      <c r="E31" s="175">
        <f ca="1">E30-E13</f>
        <v>0</v>
      </c>
      <c r="F31" s="157">
        <f ca="1">F30-F13</f>
        <v>0</v>
      </c>
      <c r="G31" s="157">
        <f ca="1">G30-G13</f>
        <v>0</v>
      </c>
    </row>
    <row r="32" spans="1:7" ht="15" thickBot="1" x14ac:dyDescent="0.25">
      <c r="A32" s="176"/>
      <c r="B32" s="160"/>
      <c r="C32" s="160"/>
      <c r="D32" s="167"/>
      <c r="E32" s="160"/>
      <c r="F32" s="160"/>
      <c r="G32" s="160"/>
    </row>
    <row r="33" spans="1:7" ht="15" thickBot="1" x14ac:dyDescent="0.25">
      <c r="A33" s="147" t="s">
        <v>132</v>
      </c>
      <c r="B33" s="148">
        <f>'CROSS PSPB'!Z9</f>
        <v>0</v>
      </c>
      <c r="C33" s="149"/>
      <c r="D33" s="150"/>
      <c r="E33" s="150"/>
      <c r="F33" s="150"/>
      <c r="G33" s="151"/>
    </row>
    <row r="34" spans="1:7" ht="15" thickBot="1" x14ac:dyDescent="0.25">
      <c r="A34" s="177" t="str">
        <f>A$12</f>
        <v>TOTAL POSITIONS PAID</v>
      </c>
      <c r="B34" s="152">
        <f ca="1">B$12</f>
        <v>0</v>
      </c>
      <c r="C34" s="153"/>
      <c r="D34" s="150"/>
      <c r="E34" s="150"/>
      <c r="F34" s="150"/>
      <c r="G34" s="154"/>
    </row>
    <row r="35" spans="1:7" ht="15" thickBot="1" x14ac:dyDescent="0.25">
      <c r="A35" s="155" t="s">
        <v>133</v>
      </c>
      <c r="B35" s="149"/>
      <c r="C35" s="150"/>
      <c r="D35" s="156"/>
      <c r="E35" s="157">
        <f ca="1">$B$60</f>
        <v>0</v>
      </c>
      <c r="F35" s="157">
        <f ca="1">$E$60</f>
        <v>0</v>
      </c>
      <c r="G35" s="157">
        <f ca="1">$F$60</f>
        <v>0</v>
      </c>
    </row>
    <row r="36" spans="1:7" ht="15.75" thickBot="1" x14ac:dyDescent="0.25">
      <c r="A36" s="158" t="s">
        <v>128</v>
      </c>
      <c r="B36" s="178"/>
      <c r="C36" s="178"/>
      <c r="D36" s="159" t="s">
        <v>125</v>
      </c>
      <c r="E36" s="160"/>
      <c r="F36" s="160"/>
      <c r="G36" s="160"/>
    </row>
    <row r="37" spans="1:7" ht="15" thickBot="1" x14ac:dyDescent="0.25">
      <c r="A37" s="179" t="s">
        <v>134</v>
      </c>
      <c r="B37" s="162" t="str">
        <f>IF('1-AST INC'!B37&gt;0,'1-AST INC'!B37,"N/A")</f>
        <v>N/A</v>
      </c>
      <c r="C37" s="163">
        <f>'1-AST INC'!C37</f>
        <v>0</v>
      </c>
      <c r="D37" s="290">
        <f>'1-AST INC'!D37</f>
        <v>0</v>
      </c>
      <c r="E37" s="164">
        <f ca="1">$E$31*D37</f>
        <v>0</v>
      </c>
      <c r="F37" s="164"/>
      <c r="G37" s="164"/>
    </row>
    <row r="38" spans="1:7" ht="15" thickBot="1" x14ac:dyDescent="0.25">
      <c r="A38" s="180" t="s">
        <v>135</v>
      </c>
      <c r="B38" s="162" t="str">
        <f>IF('1-AST INC'!B38&gt;0,'1-AST INC'!B38,"N/A")</f>
        <v>N/A</v>
      </c>
      <c r="C38" s="163">
        <f>'1-AST INC'!C38</f>
        <v>0</v>
      </c>
      <c r="D38" s="290">
        <f>'1-AST INC'!D38</f>
        <v>0</v>
      </c>
      <c r="E38" s="164">
        <f ca="1">$E$31*D38</f>
        <v>0</v>
      </c>
      <c r="F38" s="164"/>
      <c r="G38" s="164"/>
    </row>
    <row r="39" spans="1:7" ht="15" thickBot="1" x14ac:dyDescent="0.25">
      <c r="A39" s="180" t="s">
        <v>136</v>
      </c>
      <c r="B39" s="162" t="str">
        <f>IF('1-AST INC'!B39&gt;0,'1-AST INC'!B39,"N/A")</f>
        <v>N/A</v>
      </c>
      <c r="C39" s="163">
        <f>'1-AST INC'!C39</f>
        <v>0</v>
      </c>
      <c r="D39" s="290">
        <f>'1-AST INC'!D39</f>
        <v>0</v>
      </c>
      <c r="E39" s="164">
        <f ca="1">$E$31*D39</f>
        <v>0</v>
      </c>
      <c r="F39" s="164"/>
      <c r="G39" s="164"/>
    </row>
    <row r="40" spans="1:7" ht="15" thickBot="1" x14ac:dyDescent="0.25">
      <c r="A40" s="180"/>
      <c r="B40" s="159" t="s">
        <v>123</v>
      </c>
      <c r="C40" s="159" t="s">
        <v>124</v>
      </c>
      <c r="D40" s="159" t="s">
        <v>137</v>
      </c>
      <c r="E40" s="164"/>
      <c r="F40" s="164"/>
      <c r="G40" s="164"/>
    </row>
    <row r="41" spans="1:7" ht="15" thickBot="1" x14ac:dyDescent="0.25">
      <c r="A41" s="180" t="s">
        <v>263</v>
      </c>
      <c r="B41" s="162" t="str">
        <f>IF('1-AST INC'!B41&gt;0,'1-AST INC'!B41,"N/A")</f>
        <v>N/A</v>
      </c>
      <c r="C41" s="163">
        <f>'1-AST INC'!C41</f>
        <v>0</v>
      </c>
      <c r="D41" s="290">
        <f>'1-AST INC'!D41</f>
        <v>0</v>
      </c>
      <c r="E41" s="164">
        <f ca="1">IF(ISERROR((D41/12*C41)*E30),0,((D41/12*C41)*E30))</f>
        <v>0</v>
      </c>
      <c r="F41" s="164">
        <f ca="1">IF(ISERROR((E41/C41)*(12-C41)),0,(E41/C41)*(12-C41))</f>
        <v>0</v>
      </c>
      <c r="G41" s="164"/>
    </row>
    <row r="42" spans="1:7" ht="15" thickBot="1" x14ac:dyDescent="0.25">
      <c r="A42" s="180" t="s">
        <v>305</v>
      </c>
      <c r="B42" s="162" t="str">
        <f>IF('1-AST INC'!B42&gt;0,'1-AST INC'!B42,"N/A")</f>
        <v>N/A</v>
      </c>
      <c r="C42" s="163">
        <f>'1-AST INC'!C42</f>
        <v>12</v>
      </c>
      <c r="D42" s="290">
        <f>'1-AST INC'!D42</f>
        <v>0.03</v>
      </c>
      <c r="E42" s="164">
        <f ca="1">B60*D42</f>
        <v>0</v>
      </c>
      <c r="F42" s="164">
        <f ca="1">IF(ISERROR((E42/C42)*(12-C42)),0,(E42/C42)*(12-C42))</f>
        <v>0</v>
      </c>
      <c r="G42" s="164"/>
    </row>
    <row r="43" spans="1:7" ht="15" thickBot="1" x14ac:dyDescent="0.25">
      <c r="A43" s="180" t="s">
        <v>138</v>
      </c>
      <c r="B43" s="162" t="str">
        <f>IF('1-AST INC'!B43&gt;0,'1-AST INC'!B43,"N/A")</f>
        <v>N/A</v>
      </c>
      <c r="C43" s="163">
        <f>'1-AST INC'!C43</f>
        <v>0</v>
      </c>
      <c r="D43" s="181">
        <f>'1-AST INC'!D43</f>
        <v>0</v>
      </c>
      <c r="E43" s="164">
        <f>IF(ISERROR(D43/12*C43),0,D43/12*C43)</f>
        <v>0</v>
      </c>
      <c r="F43" s="164">
        <f>IF(ISERROR((E43/C43)*(12-C43)),0,(E43/C43)*(12-C43))</f>
        <v>0</v>
      </c>
      <c r="G43" s="164"/>
    </row>
    <row r="44" spans="1:7" ht="15.75" thickBot="1" x14ac:dyDescent="0.25">
      <c r="A44" s="158" t="s">
        <v>129</v>
      </c>
      <c r="B44" s="178"/>
      <c r="C44" s="178"/>
      <c r="D44" s="159" t="s">
        <v>125</v>
      </c>
      <c r="E44" s="160"/>
      <c r="F44" s="160"/>
      <c r="G44" s="160"/>
    </row>
    <row r="45" spans="1:7" ht="15" thickBot="1" x14ac:dyDescent="0.25">
      <c r="A45" s="179" t="s">
        <v>134</v>
      </c>
      <c r="B45" s="162" t="str">
        <f>IF('1-AST INC'!B45&gt;0,'1-AST INC'!B45,"N/A")</f>
        <v>N/A</v>
      </c>
      <c r="C45" s="163">
        <f>'1-AST INC'!C45</f>
        <v>0</v>
      </c>
      <c r="D45" s="290">
        <f>'1-AST INC'!D45</f>
        <v>0</v>
      </c>
      <c r="E45" s="164"/>
      <c r="F45" s="164">
        <f ca="1">IF(ISERROR($F$31*D45),0,$F$31*D45)</f>
        <v>0</v>
      </c>
      <c r="G45" s="164"/>
    </row>
    <row r="46" spans="1:7" ht="15" thickBot="1" x14ac:dyDescent="0.25">
      <c r="A46" s="180" t="s">
        <v>135</v>
      </c>
      <c r="B46" s="162" t="str">
        <f>IF('1-AST INC'!B46&gt;0,'1-AST INC'!B46,"N/A")</f>
        <v>N/A</v>
      </c>
      <c r="C46" s="163">
        <f>'1-AST INC'!C46</f>
        <v>0</v>
      </c>
      <c r="D46" s="290">
        <f>'1-AST INC'!D46</f>
        <v>0</v>
      </c>
      <c r="E46" s="164"/>
      <c r="F46" s="164">
        <f ca="1">IF(ISERROR($F$31*D46),0,$F$31*D46)</f>
        <v>0</v>
      </c>
      <c r="G46" s="164"/>
    </row>
    <row r="47" spans="1:7" ht="15" thickBot="1" x14ac:dyDescent="0.25">
      <c r="A47" s="180" t="s">
        <v>136</v>
      </c>
      <c r="B47" s="162" t="str">
        <f>IF('1-AST INC'!B47&gt;0,'1-AST INC'!B47,"N/A")</f>
        <v>N/A</v>
      </c>
      <c r="C47" s="163">
        <f>'1-AST INC'!C47</f>
        <v>0</v>
      </c>
      <c r="D47" s="290">
        <f>'1-AST INC'!D47</f>
        <v>0</v>
      </c>
      <c r="E47" s="164"/>
      <c r="F47" s="164">
        <f ca="1">IF(ISERROR($F$31*D47),0,$F$31*D47)</f>
        <v>0</v>
      </c>
      <c r="G47" s="164"/>
    </row>
    <row r="48" spans="1:7" ht="15" thickBot="1" x14ac:dyDescent="0.25">
      <c r="A48" s="180"/>
      <c r="B48" s="159" t="s">
        <v>123</v>
      </c>
      <c r="C48" s="159" t="s">
        <v>124</v>
      </c>
      <c r="D48" s="159" t="s">
        <v>137</v>
      </c>
      <c r="E48" s="164"/>
      <c r="F48" s="164"/>
      <c r="G48" s="164"/>
    </row>
    <row r="49" spans="1:7" ht="15" thickBot="1" x14ac:dyDescent="0.25">
      <c r="A49" s="180" t="s">
        <v>263</v>
      </c>
      <c r="B49" s="162" t="str">
        <f>IF('1-AST INC'!B49&gt;0,'1-AST INC'!B49,"N/A")</f>
        <v>N/A</v>
      </c>
      <c r="C49" s="163">
        <f>'1-AST INC'!C49</f>
        <v>0</v>
      </c>
      <c r="D49" s="290">
        <f>'1-AST INC'!D49</f>
        <v>0</v>
      </c>
      <c r="E49" s="164"/>
      <c r="F49" s="164">
        <f ca="1">IF(ISERROR((D49/12*C49)*F30),0,((D49/12*C49)*F30))</f>
        <v>0</v>
      </c>
      <c r="G49" s="164">
        <f ca="1">IF(ISERROR((F49/C49)*(12-C49)),0,(F49/C49)*(12-C49))</f>
        <v>0</v>
      </c>
    </row>
    <row r="50" spans="1:7" ht="15" thickBot="1" x14ac:dyDescent="0.25">
      <c r="A50" s="180" t="s">
        <v>305</v>
      </c>
      <c r="B50" s="162" t="str">
        <f>IF('1-AST INC'!B50&gt;0,'1-AST INC'!B50,"N/A")</f>
        <v>N/A</v>
      </c>
      <c r="C50" s="163">
        <f>'1-AST INC'!C50</f>
        <v>12</v>
      </c>
      <c r="D50" s="290">
        <f>'1-AST INC'!D50</f>
        <v>0.03</v>
      </c>
      <c r="E50" s="164"/>
      <c r="F50" s="164">
        <f ca="1">E60*D50</f>
        <v>0</v>
      </c>
      <c r="G50" s="164">
        <f ca="1">IF(ISERROR((F50/C50)*(12-C50)),0,(F50/C50)*(12-C50))</f>
        <v>0</v>
      </c>
    </row>
    <row r="51" spans="1:7" ht="15" thickBot="1" x14ac:dyDescent="0.25">
      <c r="A51" s="180" t="s">
        <v>138</v>
      </c>
      <c r="B51" s="162" t="str">
        <f>IF('1-AST INC'!B51&gt;0,'1-AST INC'!B51,"N/A")</f>
        <v>N/A</v>
      </c>
      <c r="C51" s="163">
        <f>'1-AST INC'!C51</f>
        <v>0</v>
      </c>
      <c r="D51" s="181">
        <f>'1-AST INC'!D51</f>
        <v>0</v>
      </c>
      <c r="E51" s="164"/>
      <c r="F51" s="164">
        <f>IF(ISERROR(D51/12*C51),0,D51/12*C51)</f>
        <v>0</v>
      </c>
      <c r="G51" s="164">
        <f>IF(ISERROR((F51/C51)*(12-C51)),0,(F51/C51)*(12-C51))</f>
        <v>0</v>
      </c>
    </row>
    <row r="52" spans="1:7" ht="15.75" hidden="1" thickBot="1" x14ac:dyDescent="0.25">
      <c r="A52" s="158" t="s">
        <v>112</v>
      </c>
      <c r="B52" s="178"/>
      <c r="C52" s="178"/>
      <c r="D52" s="159" t="s">
        <v>125</v>
      </c>
      <c r="E52" s="160"/>
      <c r="F52" s="160"/>
      <c r="G52" s="160"/>
    </row>
    <row r="53" spans="1:7" ht="15" hidden="1" thickBot="1" x14ac:dyDescent="0.25">
      <c r="A53" s="179" t="s">
        <v>134</v>
      </c>
      <c r="B53" s="162" t="str">
        <f>IF('1-AST INC'!B53&gt;0,'1-AST INC'!B53,"N/A")</f>
        <v>N/A</v>
      </c>
      <c r="C53" s="163">
        <f>'1-AST INC'!C53</f>
        <v>0</v>
      </c>
      <c r="D53" s="290">
        <f>'1-AST INC'!D53</f>
        <v>0</v>
      </c>
      <c r="E53" s="164"/>
      <c r="F53" s="164"/>
      <c r="G53" s="164">
        <f ca="1">IF(ISERROR($G$31*D53),0,$G$31*D53)</f>
        <v>0</v>
      </c>
    </row>
    <row r="54" spans="1:7" ht="15" hidden="1" thickBot="1" x14ac:dyDescent="0.25">
      <c r="A54" s="180" t="s">
        <v>135</v>
      </c>
      <c r="B54" s="162" t="str">
        <f>IF('1-AST INC'!B54&gt;0,'1-AST INC'!B54,"N/A")</f>
        <v>N/A</v>
      </c>
      <c r="C54" s="163">
        <f>'1-AST INC'!C54</f>
        <v>0</v>
      </c>
      <c r="D54" s="290">
        <f>'1-AST INC'!D54</f>
        <v>0</v>
      </c>
      <c r="E54" s="164"/>
      <c r="F54" s="164"/>
      <c r="G54" s="164">
        <f ca="1">IF(ISERROR($G$31*D54),0,$G$31*D54)</f>
        <v>0</v>
      </c>
    </row>
    <row r="55" spans="1:7" ht="15" hidden="1" thickBot="1" x14ac:dyDescent="0.25">
      <c r="A55" s="180" t="s">
        <v>136</v>
      </c>
      <c r="B55" s="162" t="str">
        <f>IF('1-AST INC'!B55&gt;0,'1-AST INC'!B55,"N/A")</f>
        <v>N/A</v>
      </c>
      <c r="C55" s="163">
        <f>'1-AST INC'!C55</f>
        <v>0</v>
      </c>
      <c r="D55" s="290">
        <f>'1-AST INC'!D55</f>
        <v>0</v>
      </c>
      <c r="E55" s="164"/>
      <c r="F55" s="164"/>
      <c r="G55" s="164">
        <f ca="1">IF(ISERROR($G$31*D55),0,$G$31*D55)</f>
        <v>0</v>
      </c>
    </row>
    <row r="56" spans="1:7" ht="15" hidden="1" thickBot="1" x14ac:dyDescent="0.25">
      <c r="A56" s="180"/>
      <c r="B56" s="159" t="s">
        <v>123</v>
      </c>
      <c r="C56" s="159" t="s">
        <v>124</v>
      </c>
      <c r="D56" s="159" t="s">
        <v>137</v>
      </c>
      <c r="E56" s="164"/>
      <c r="F56" s="164"/>
      <c r="G56" s="164"/>
    </row>
    <row r="57" spans="1:7" ht="15" hidden="1" thickBot="1" x14ac:dyDescent="0.25">
      <c r="A57" s="180" t="s">
        <v>263</v>
      </c>
      <c r="B57" s="162" t="str">
        <f>IF('1-AST INC'!B57&gt;0,'1-AST INC'!B57,"N/A")</f>
        <v>N/A</v>
      </c>
      <c r="C57" s="163">
        <f>'1-AST INC'!C57</f>
        <v>0</v>
      </c>
      <c r="D57" s="290">
        <f>'1-AST INC'!D57</f>
        <v>0</v>
      </c>
      <c r="E57" s="164"/>
      <c r="F57" s="164"/>
      <c r="G57" s="164">
        <f ca="1">IF(ISERROR((D57/12*C57)*G30),0,((D57/12*C57)*G30))</f>
        <v>0</v>
      </c>
    </row>
    <row r="58" spans="1:7" ht="15" hidden="1" thickBot="1" x14ac:dyDescent="0.25">
      <c r="A58" s="180" t="s">
        <v>138</v>
      </c>
      <c r="B58" s="162" t="str">
        <f>IF('1-AST INC'!B58&gt;0,'1-AST INC'!B58,"N/A")</f>
        <v>N/A</v>
      </c>
      <c r="C58" s="163">
        <f>'1-AST INC'!C58</f>
        <v>0</v>
      </c>
      <c r="D58" s="181">
        <f>'1-AST INC'!D58</f>
        <v>0</v>
      </c>
      <c r="E58" s="164"/>
      <c r="F58" s="164"/>
      <c r="G58" s="164">
        <f>IF(ISERROR(D58/12*C58),0,D58/12*C58)</f>
        <v>0</v>
      </c>
    </row>
    <row r="59" spans="1:7" ht="15" hidden="1" thickBot="1" x14ac:dyDescent="0.25">
      <c r="A59" s="180" t="s">
        <v>138</v>
      </c>
      <c r="B59" s="162" t="str">
        <f>IF('1-AST INC'!B59&gt;0,'1-AST INC'!B59,"N/A")</f>
        <v>N/A</v>
      </c>
      <c r="C59" s="163">
        <f>'1-AST INC'!C59</f>
        <v>0</v>
      </c>
      <c r="D59" s="181">
        <f>'1-AST INC'!D59</f>
        <v>0</v>
      </c>
      <c r="E59" s="164"/>
      <c r="F59" s="164"/>
      <c r="G59" s="164">
        <f>IF(ISERROR(D59/12*C59),0,D59/12*C59)</f>
        <v>0</v>
      </c>
    </row>
    <row r="60" spans="1:7" ht="15" thickBot="1" x14ac:dyDescent="0.25">
      <c r="A60" s="155" t="s">
        <v>139</v>
      </c>
      <c r="B60" s="175">
        <f ca="1">IF(ISERROR(B33/B34),0,B33/B34)</f>
        <v>0</v>
      </c>
      <c r="C60" s="175"/>
      <c r="D60" s="174"/>
      <c r="E60" s="157">
        <f ca="1">SUM(E35:E59)</f>
        <v>0</v>
      </c>
      <c r="F60" s="157">
        <f ca="1">SUM(F35:F59)</f>
        <v>0</v>
      </c>
      <c r="G60" s="157">
        <f ca="1">SUM(G35:G59)</f>
        <v>0</v>
      </c>
    </row>
    <row r="61" spans="1:7" ht="15" thickBot="1" x14ac:dyDescent="0.25">
      <c r="A61" s="155" t="s">
        <v>131</v>
      </c>
      <c r="B61" s="175"/>
      <c r="C61" s="175"/>
      <c r="D61" s="174"/>
      <c r="E61" s="157">
        <f ca="1">E60-E35</f>
        <v>0</v>
      </c>
      <c r="F61" s="157">
        <f ca="1">F60-F35</f>
        <v>0</v>
      </c>
      <c r="G61" s="157">
        <f ca="1">G60-G35</f>
        <v>0</v>
      </c>
    </row>
    <row r="62" spans="1:7" ht="15" thickBot="1" x14ac:dyDescent="0.25">
      <c r="A62" s="176"/>
      <c r="B62" s="182"/>
      <c r="C62" s="182"/>
      <c r="D62" s="167"/>
      <c r="E62" s="182"/>
      <c r="F62" s="182"/>
      <c r="G62" s="182"/>
    </row>
    <row r="63" spans="1:7" ht="15.75" thickBot="1" x14ac:dyDescent="0.25">
      <c r="A63" s="183" t="s">
        <v>140</v>
      </c>
      <c r="B63" s="184">
        <f ca="1">B30+B60</f>
        <v>0</v>
      </c>
      <c r="C63" s="185"/>
      <c r="D63" s="186"/>
      <c r="E63" s="184">
        <f ca="1">E30+E60</f>
        <v>0</v>
      </c>
      <c r="F63" s="187">
        <f ca="1">F30+F60</f>
        <v>0</v>
      </c>
      <c r="G63" s="187">
        <f ca="1">G30+G60</f>
        <v>0</v>
      </c>
    </row>
    <row r="64" spans="1:7" x14ac:dyDescent="0.2">
      <c r="A64" s="88"/>
      <c r="B64" s="88"/>
      <c r="C64" s="88"/>
      <c r="D64" s="188"/>
      <c r="E64" s="88"/>
      <c r="F64" s="88"/>
      <c r="G64" s="88"/>
    </row>
    <row r="65" spans="1:7" x14ac:dyDescent="0.2">
      <c r="A65" s="88"/>
      <c r="B65" s="88"/>
      <c r="C65" s="88"/>
      <c r="D65" s="188"/>
      <c r="E65" s="88"/>
      <c r="F65" s="88"/>
      <c r="G65" s="88"/>
    </row>
    <row r="66" spans="1:7" x14ac:dyDescent="0.2">
      <c r="A66" s="88"/>
      <c r="B66" s="88"/>
      <c r="C66" s="88"/>
      <c r="D66" s="188"/>
      <c r="E66" s="88"/>
      <c r="F66" s="88"/>
      <c r="G66" s="88"/>
    </row>
    <row r="67" spans="1:7" x14ac:dyDescent="0.2">
      <c r="A67" s="88"/>
      <c r="B67" s="88"/>
      <c r="C67" s="88"/>
      <c r="D67" s="188"/>
      <c r="E67" s="88"/>
      <c r="F67" s="88"/>
      <c r="G67" s="88"/>
    </row>
    <row r="68" spans="1:7" x14ac:dyDescent="0.2">
      <c r="A68" s="88"/>
      <c r="B68" s="88"/>
      <c r="C68" s="88"/>
      <c r="D68" s="188"/>
      <c r="E68" s="88"/>
      <c r="F68" s="88"/>
      <c r="G68" s="88"/>
    </row>
    <row r="69" spans="1:7" x14ac:dyDescent="0.2">
      <c r="A69" s="88"/>
      <c r="B69" s="189"/>
      <c r="C69" s="189"/>
      <c r="D69" s="188"/>
      <c r="E69" s="88"/>
      <c r="F69" s="88"/>
      <c r="G69" s="88"/>
    </row>
    <row r="70" spans="1:7" x14ac:dyDescent="0.2">
      <c r="A70" s="88"/>
      <c r="B70" s="88"/>
      <c r="C70" s="88"/>
      <c r="D70" s="188"/>
      <c r="E70" s="88"/>
      <c r="F70" s="88"/>
      <c r="G70" s="88"/>
    </row>
    <row r="71" spans="1:7" x14ac:dyDescent="0.2">
      <c r="A71" s="88"/>
      <c r="B71" s="88"/>
      <c r="C71" s="88"/>
      <c r="D71" s="188"/>
      <c r="E71" s="88"/>
      <c r="F71" s="88"/>
      <c r="G71" s="88"/>
    </row>
    <row r="72" spans="1:7" x14ac:dyDescent="0.2">
      <c r="A72" s="88"/>
      <c r="B72" s="88"/>
      <c r="C72" s="88"/>
      <c r="D72" s="88"/>
      <c r="E72" s="88"/>
      <c r="F72" s="88"/>
      <c r="G72" s="88"/>
    </row>
  </sheetData>
  <sheetProtection password="EBC7" sheet="1" objects="1" scenarios="1"/>
  <mergeCells count="4">
    <mergeCell ref="A1:G1"/>
    <mergeCell ref="A3:G3"/>
    <mergeCell ref="A5:G5"/>
    <mergeCell ref="A6:G6"/>
  </mergeCells>
  <phoneticPr fontId="8" type="noConversion"/>
  <dataValidations count="1">
    <dataValidation allowBlank="1" sqref="A2 G2"/>
  </dataValidations>
  <printOptions horizontalCentered="1" headings="1"/>
  <pageMargins left="0.2" right="0.3" top="0.55000000000000004" bottom="0.78" header="0.25" footer="0.17"/>
  <pageSetup scale="87" orientation="portrait" horizontalDpi="300" verticalDpi="300" r:id="rId1"/>
  <headerFooter alignWithMargins="0">
    <oddFooter>&amp;L&amp;D &amp;T&amp;COMB Approval No. 1205-0430 Expires 12/31/2013
&amp;A&amp;R&amp;F</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G72"/>
  <sheetViews>
    <sheetView showGridLines="0" workbookViewId="0">
      <selection sqref="A1:C1"/>
    </sheetView>
  </sheetViews>
  <sheetFormatPr defaultRowHeight="12.75" x14ac:dyDescent="0.2"/>
  <cols>
    <col min="1" max="1" width="50.7109375" customWidth="1"/>
    <col min="2" max="2" width="15.7109375" customWidth="1"/>
    <col min="3" max="3" width="7.7109375" customWidth="1"/>
    <col min="5" max="6" width="15.7109375" customWidth="1"/>
    <col min="7" max="7" width="15.7109375" hidden="1" customWidth="1"/>
  </cols>
  <sheetData>
    <row r="1" spans="1:7" ht="15.75" x14ac:dyDescent="0.2">
      <c r="A1" s="474" t="s">
        <v>145</v>
      </c>
      <c r="B1" s="474"/>
      <c r="C1" s="474"/>
      <c r="D1" s="474"/>
      <c r="E1" s="474"/>
      <c r="F1" s="474"/>
      <c r="G1" s="474"/>
    </row>
    <row r="2" spans="1:7" x14ac:dyDescent="0.2">
      <c r="A2" s="126" t="str">
        <f>'CROSS PSPB'!A2</f>
        <v>Crosswalk Version:  2.4</v>
      </c>
      <c r="B2" s="127"/>
      <c r="C2" s="127"/>
      <c r="D2" s="127"/>
      <c r="E2" s="128"/>
      <c r="F2" s="127" t="str">
        <f>'1-AST INC'!F2</f>
        <v>Rev. 6/4/2007</v>
      </c>
      <c r="G2" s="129"/>
    </row>
    <row r="3" spans="1:7" ht="15.75" x14ac:dyDescent="0.2">
      <c r="A3" s="474" t="s">
        <v>252</v>
      </c>
      <c r="B3" s="474"/>
      <c r="C3" s="474"/>
      <c r="D3" s="474"/>
      <c r="E3" s="474"/>
      <c r="F3" s="474"/>
      <c r="G3" s="474"/>
    </row>
    <row r="4" spans="1:7" ht="15.75" x14ac:dyDescent="0.2">
      <c r="A4" s="130" t="str">
        <f>'1-AST INC'!A4</f>
        <v>YOUR STATE</v>
      </c>
      <c r="B4" s="125"/>
      <c r="C4" s="125"/>
      <c r="D4" s="125"/>
      <c r="E4" s="125"/>
      <c r="F4" s="125"/>
      <c r="G4" s="125"/>
    </row>
    <row r="5" spans="1:7" x14ac:dyDescent="0.2">
      <c r="A5" s="475" t="str">
        <f>'1-AST INC'!A5:G5</f>
        <v>NEXT YEAR</v>
      </c>
      <c r="B5" s="476"/>
      <c r="C5" s="476"/>
      <c r="D5" s="476"/>
      <c r="E5" s="476"/>
      <c r="F5" s="476"/>
      <c r="G5" s="476"/>
    </row>
    <row r="6" spans="1:7" ht="13.5" thickBot="1" x14ac:dyDescent="0.25">
      <c r="A6" s="478" t="str">
        <f>F7</f>
        <v xml:space="preserve">FY </v>
      </c>
      <c r="B6" s="476"/>
      <c r="C6" s="476"/>
      <c r="D6" s="476"/>
      <c r="E6" s="476"/>
      <c r="F6" s="476"/>
      <c r="G6" s="476"/>
    </row>
    <row r="7" spans="1:7" x14ac:dyDescent="0.2">
      <c r="A7" s="131"/>
      <c r="B7" s="132" t="str">
        <f>'1-AST INC'!B7</f>
        <v xml:space="preserve">FY </v>
      </c>
      <c r="C7" s="133"/>
      <c r="D7" s="134"/>
      <c r="E7" s="132" t="str">
        <f>'1-AST INC'!E7</f>
        <v xml:space="preserve">FY </v>
      </c>
      <c r="F7" s="132" t="str">
        <f>'1-AST INC'!F7</f>
        <v xml:space="preserve">FY </v>
      </c>
      <c r="G7" s="135" t="str">
        <f>'1-AST INC'!G7</f>
        <v>FY 1</v>
      </c>
    </row>
    <row r="8" spans="1:7" x14ac:dyDescent="0.2">
      <c r="A8" s="131"/>
      <c r="B8" s="136" t="s">
        <v>113</v>
      </c>
      <c r="C8" s="137"/>
      <c r="D8" s="138"/>
      <c r="E8" s="139" t="s">
        <v>114</v>
      </c>
      <c r="F8" s="139" t="s">
        <v>115</v>
      </c>
      <c r="G8" s="140" t="s">
        <v>116</v>
      </c>
    </row>
    <row r="9" spans="1:7" ht="13.5" thickBot="1" x14ac:dyDescent="0.25">
      <c r="A9" s="131" t="s">
        <v>117</v>
      </c>
      <c r="B9" s="141" t="s">
        <v>118</v>
      </c>
      <c r="C9" s="142"/>
      <c r="D9" s="143"/>
      <c r="E9" s="144" t="s">
        <v>118</v>
      </c>
      <c r="F9" s="144" t="s">
        <v>118</v>
      </c>
      <c r="G9" s="144" t="s">
        <v>118</v>
      </c>
    </row>
    <row r="10" spans="1:7" ht="13.5" thickBot="1" x14ac:dyDescent="0.25">
      <c r="A10" s="131"/>
      <c r="B10" s="145"/>
      <c r="C10" s="145"/>
      <c r="D10" s="145"/>
      <c r="E10" s="146"/>
      <c r="F10" s="145"/>
      <c r="G10" s="145"/>
    </row>
    <row r="11" spans="1:7" ht="15" thickBot="1" x14ac:dyDescent="0.25">
      <c r="A11" s="147" t="s">
        <v>119</v>
      </c>
      <c r="B11" s="148">
        <f>'CROSS PSPB'!AC9</f>
        <v>0</v>
      </c>
      <c r="C11" s="149"/>
      <c r="D11" s="150"/>
      <c r="E11" s="150"/>
      <c r="F11" s="150"/>
      <c r="G11" s="151"/>
    </row>
    <row r="12" spans="1:7" ht="15" thickBot="1" x14ac:dyDescent="0.25">
      <c r="A12" s="147" t="s">
        <v>120</v>
      </c>
      <c r="B12" s="152">
        <f ca="1">IF(STARTUPCW!B16=0,0,'CROSS PSPB'!AB9/STARTUPCW!B16)</f>
        <v>0</v>
      </c>
      <c r="C12" s="153"/>
      <c r="D12" s="150"/>
      <c r="E12" s="150"/>
      <c r="F12" s="150"/>
      <c r="G12" s="154"/>
    </row>
    <row r="13" spans="1:7" ht="15" thickBot="1" x14ac:dyDescent="0.25">
      <c r="A13" s="155" t="s">
        <v>121</v>
      </c>
      <c r="B13" s="149"/>
      <c r="C13" s="150"/>
      <c r="D13" s="156"/>
      <c r="E13" s="157">
        <f ca="1">IF(ISERROR($B$30),0,$B$30)</f>
        <v>0</v>
      </c>
      <c r="F13" s="157">
        <f ca="1">IF(ISERROR($E$30),0,$E$30)</f>
        <v>0</v>
      </c>
      <c r="G13" s="157">
        <f ca="1">IF(ISERROR($F$30),0,$F$30)</f>
        <v>0</v>
      </c>
    </row>
    <row r="14" spans="1:7" ht="15.75" thickBot="1" x14ac:dyDescent="0.25">
      <c r="A14" s="158" t="s">
        <v>122</v>
      </c>
      <c r="B14" s="159" t="s">
        <v>123</v>
      </c>
      <c r="C14" s="159" t="s">
        <v>124</v>
      </c>
      <c r="D14" s="159" t="s">
        <v>125</v>
      </c>
      <c r="E14" s="160"/>
      <c r="F14" s="160"/>
      <c r="G14" s="160"/>
    </row>
    <row r="15" spans="1:7" ht="15" thickBot="1" x14ac:dyDescent="0.25">
      <c r="A15" s="161" t="str">
        <f>'1-AST INC'!A15</f>
        <v xml:space="preserve">1. </v>
      </c>
      <c r="B15" s="162" t="str">
        <f>IF('1-AST INC'!B15&gt;0,'1-AST INC'!B15,"N/A")</f>
        <v>N/A</v>
      </c>
      <c r="C15" s="163">
        <f>'1-AST INC'!C15</f>
        <v>0</v>
      </c>
      <c r="D15" s="290">
        <f>'1-AST INC'!D15</f>
        <v>0</v>
      </c>
      <c r="E15" s="164">
        <f>IF(OR(D15=0,C15=0),0,$E$13/(1+(D15*(C15/12)))*(D15/12*(12-C15)))</f>
        <v>0</v>
      </c>
      <c r="F15" s="164"/>
      <c r="G15" s="164"/>
    </row>
    <row r="16" spans="1:7" ht="15" thickBot="1" x14ac:dyDescent="0.25">
      <c r="A16" s="161" t="str">
        <f>'1-AST INC'!A16</f>
        <v>2.</v>
      </c>
      <c r="B16" s="162" t="str">
        <f>IF('1-AST INC'!B16&gt;0,'1-AST INC'!B16,"N/A")</f>
        <v>N/A</v>
      </c>
      <c r="C16" s="163">
        <f>'1-AST INC'!C16</f>
        <v>0</v>
      </c>
      <c r="D16" s="290">
        <f>'1-AST INC'!D16</f>
        <v>0</v>
      </c>
      <c r="E16" s="164">
        <f>IF(OR(D16=0,C16=0),0,$E$13/(1+(D16*(C16/12)))*(D16/12*(12-C16)))</f>
        <v>0</v>
      </c>
      <c r="F16" s="164"/>
      <c r="G16" s="164"/>
    </row>
    <row r="17" spans="1:7" ht="15" thickBot="1" x14ac:dyDescent="0.25">
      <c r="A17" s="161" t="str">
        <f>'1-AST INC'!A17</f>
        <v>3.</v>
      </c>
      <c r="B17" s="162" t="str">
        <f>IF('1-AST INC'!B17&gt;0,'1-AST INC'!B17,"N/A")</f>
        <v>N/A</v>
      </c>
      <c r="C17" s="163">
        <f>'1-AST INC'!C17</f>
        <v>0</v>
      </c>
      <c r="D17" s="290">
        <f>'1-AST INC'!D17</f>
        <v>0</v>
      </c>
      <c r="E17" s="164">
        <f>IF(OR(D17=0,C17=0),0,$E$13/(1+(D17*(C17/12)))*(D17/12*(12-C17)))</f>
        <v>0</v>
      </c>
      <c r="F17" s="164"/>
      <c r="G17" s="164"/>
    </row>
    <row r="18" spans="1:7" ht="15.75" thickBot="1" x14ac:dyDescent="0.25">
      <c r="A18" s="158" t="s">
        <v>128</v>
      </c>
      <c r="B18" s="160"/>
      <c r="C18" s="160"/>
      <c r="D18" s="167"/>
      <c r="E18" s="160"/>
      <c r="F18" s="160"/>
      <c r="G18" s="160"/>
    </row>
    <row r="19" spans="1:7" ht="15" thickBot="1" x14ac:dyDescent="0.25">
      <c r="A19" s="161" t="str">
        <f>'1-AST INC'!A19</f>
        <v>1. Default</v>
      </c>
      <c r="B19" s="162" t="str">
        <f>IF('1-AST INC'!B19&gt;0,'1-AST INC'!B19,"N/A")</f>
        <v>N/A</v>
      </c>
      <c r="C19" s="163">
        <f>'1-AST INC'!C19</f>
        <v>12</v>
      </c>
      <c r="D19" s="290">
        <f>'1-AST INC'!D19</f>
        <v>0.03</v>
      </c>
      <c r="E19" s="164">
        <f ca="1">IF(ISERROR(SUM($E$13,$E$15:$E$17)*(D19/12*C19)),0,SUM($E$13,$E$15:$E$17)*(D19/12*C19))</f>
        <v>0</v>
      </c>
      <c r="F19" s="164">
        <f ca="1">IF(ISERROR((E19/C19)*(12-C19)),0,(E19/C19)*(12-C19))</f>
        <v>0</v>
      </c>
      <c r="G19" s="164"/>
    </row>
    <row r="20" spans="1:7" ht="15" thickBot="1" x14ac:dyDescent="0.25">
      <c r="A20" s="161" t="str">
        <f>'1-AST INC'!A20</f>
        <v>2.</v>
      </c>
      <c r="B20" s="162" t="str">
        <f>IF('1-AST INC'!B20&gt;0,'1-AST INC'!B20,"N/A")</f>
        <v>N/A</v>
      </c>
      <c r="C20" s="163">
        <f>'1-AST INC'!C20</f>
        <v>0</v>
      </c>
      <c r="D20" s="290">
        <f>'1-AST INC'!D20</f>
        <v>0</v>
      </c>
      <c r="E20" s="164">
        <f ca="1">IF(ISERROR(SUM($E$13,$E$15:$E$17)*(D20/12*C20)),0,SUM($E$13,$E$15:$E$17)*(D20/12*C20))</f>
        <v>0</v>
      </c>
      <c r="F20" s="164">
        <f ca="1">IF(ISERROR((E20/C20)*(12-C20)),0,(E20/C20)*(12-C20))</f>
        <v>0</v>
      </c>
      <c r="G20" s="164"/>
    </row>
    <row r="21" spans="1:7" ht="15" thickBot="1" x14ac:dyDescent="0.25">
      <c r="A21" s="161" t="str">
        <f>'1-AST INC'!A21</f>
        <v>3.</v>
      </c>
      <c r="B21" s="162" t="str">
        <f>IF('1-AST INC'!B21&gt;0,'1-AST INC'!B21,"N/A")</f>
        <v>N/A</v>
      </c>
      <c r="C21" s="163">
        <f>'1-AST INC'!C21</f>
        <v>0</v>
      </c>
      <c r="D21" s="290">
        <f>'1-AST INC'!D21</f>
        <v>0</v>
      </c>
      <c r="E21" s="164">
        <f ca="1">IF(ISERROR(SUM($E$13,$E$15:$E$17)*(D21/12*C21)),0,SUM($E$13,$E$15:$E$17)*(D21/12*C21))</f>
        <v>0</v>
      </c>
      <c r="F21" s="164">
        <f ca="1">IF(ISERROR((E21/C21)*(12-C21)),0,(E21/C21)*(12-C21))</f>
        <v>0</v>
      </c>
      <c r="G21" s="164"/>
    </row>
    <row r="22" spans="1:7" ht="15.75" thickBot="1" x14ac:dyDescent="0.25">
      <c r="A22" s="158" t="s">
        <v>129</v>
      </c>
      <c r="B22" s="160"/>
      <c r="C22" s="160"/>
      <c r="D22" s="167"/>
      <c r="E22" s="160"/>
      <c r="F22" s="160"/>
      <c r="G22" s="160"/>
    </row>
    <row r="23" spans="1:7" ht="15" thickBot="1" x14ac:dyDescent="0.25">
      <c r="A23" s="161" t="str">
        <f>'1-AST INC'!A23</f>
        <v>1. Default</v>
      </c>
      <c r="B23" s="162" t="str">
        <f>IF('1-AST INC'!B23&gt;0,'1-AST INC'!B23,"N/A")</f>
        <v>N/A</v>
      </c>
      <c r="C23" s="163">
        <f>'1-AST INC'!C23</f>
        <v>12</v>
      </c>
      <c r="D23" s="290">
        <f>'1-AST INC'!D23</f>
        <v>0.03</v>
      </c>
      <c r="E23" s="164"/>
      <c r="F23" s="164">
        <f ca="1">IF(ISERROR(SUM($F$13,$F$19:$F$21)*(D23/12*C23)),0,SUM($F$13,$F$19:$F$21)*(D23/12*C23))</f>
        <v>0</v>
      </c>
      <c r="G23" s="164">
        <f ca="1">IF(ISERROR((F23/C23)*(12-C23)),0,(F23/C23)*(12-C23))</f>
        <v>0</v>
      </c>
    </row>
    <row r="24" spans="1:7" ht="15" thickBot="1" x14ac:dyDescent="0.25">
      <c r="A24" s="161" t="str">
        <f>'1-AST INC'!A24</f>
        <v>2.</v>
      </c>
      <c r="B24" s="162" t="str">
        <f>IF('1-AST INC'!B24&gt;0,'1-AST INC'!B24,"N/A")</f>
        <v>N/A</v>
      </c>
      <c r="C24" s="163">
        <f>'1-AST INC'!C24</f>
        <v>0</v>
      </c>
      <c r="D24" s="290">
        <f>'1-AST INC'!D24</f>
        <v>0</v>
      </c>
      <c r="E24" s="164"/>
      <c r="F24" s="164">
        <f ca="1">IF(ISERROR(SUM($F$13,$F$19:$F$21)*(D24/12*C24)),0,SUM($F$13,$F$19:$F$21)*(D24/12*C24))</f>
        <v>0</v>
      </c>
      <c r="G24" s="164">
        <f ca="1">IF(ISERROR((F24/C24)*(12-C24)),0,(F24/C24)*(12-C24))</f>
        <v>0</v>
      </c>
    </row>
    <row r="25" spans="1:7" ht="15" thickBot="1" x14ac:dyDescent="0.25">
      <c r="A25" s="161" t="str">
        <f>'1-AST INC'!A25</f>
        <v>3.</v>
      </c>
      <c r="B25" s="162" t="str">
        <f>IF('1-AST INC'!B25&gt;0,'1-AST INC'!B25,"N/A")</f>
        <v>N/A</v>
      </c>
      <c r="C25" s="163">
        <f>'1-AST INC'!C25</f>
        <v>0</v>
      </c>
      <c r="D25" s="290">
        <f>'1-AST INC'!D25</f>
        <v>0</v>
      </c>
      <c r="E25" s="164"/>
      <c r="F25" s="164">
        <f ca="1">IF(ISERROR(SUM($F$13,$F$19:$F$21)*(D25/12*C25)),0,SUM($F$13,$F$19:$F$21)*(D25/12*C25))</f>
        <v>0</v>
      </c>
      <c r="G25" s="164">
        <f ca="1">IF(ISERROR((F25/C25)*(12-C25)),0,(F25/C25)*(12-C25))</f>
        <v>0</v>
      </c>
    </row>
    <row r="26" spans="1:7" ht="15.75" hidden="1" thickBot="1" x14ac:dyDescent="0.25">
      <c r="A26" s="158" t="s">
        <v>112</v>
      </c>
      <c r="B26" s="160"/>
      <c r="C26" s="160"/>
      <c r="D26" s="167"/>
      <c r="E26" s="160"/>
      <c r="F26" s="160"/>
      <c r="G26" s="160"/>
    </row>
    <row r="27" spans="1:7" ht="15" hidden="1" thickBot="1" x14ac:dyDescent="0.25">
      <c r="A27" s="161" t="str">
        <f>'1-AST INC'!A27</f>
        <v xml:space="preserve">1. </v>
      </c>
      <c r="B27" s="162" t="str">
        <f>IF('1-AST INC'!B27&gt;0,'1-AST INC'!B27,"N/A")</f>
        <v>N/A</v>
      </c>
      <c r="C27" s="163">
        <f>'1-AST INC'!C27</f>
        <v>0</v>
      </c>
      <c r="D27" s="290">
        <f>'1-AST INC'!D27</f>
        <v>0</v>
      </c>
      <c r="E27" s="164"/>
      <c r="F27" s="164"/>
      <c r="G27" s="164">
        <f ca="1">IF(ISERROR(SUM($G$13,$G$23:$G$25)*(D27/12*C27)),0,SUM($G$13,$G$23:$G$25)*(D27/12*C27))</f>
        <v>0</v>
      </c>
    </row>
    <row r="28" spans="1:7" ht="15" hidden="1" thickBot="1" x14ac:dyDescent="0.25">
      <c r="A28" s="161" t="str">
        <f>'1-AST INC'!A28</f>
        <v>2.</v>
      </c>
      <c r="B28" s="162" t="str">
        <f>IF('1-AST INC'!B28&gt;0,'1-AST INC'!B28,"N/A")</f>
        <v>N/A</v>
      </c>
      <c r="C28" s="163">
        <f>'1-AST INC'!C28</f>
        <v>0</v>
      </c>
      <c r="D28" s="290">
        <f>'1-AST INC'!D28</f>
        <v>0</v>
      </c>
      <c r="E28" s="164"/>
      <c r="F28" s="164"/>
      <c r="G28" s="164">
        <f ca="1">IF(ISERROR(SUM($G$13,$G$23:$G$25)*(D28/12*C28)),0,SUM($G$13,$G$23:$G$25)*(D28/12*C28))</f>
        <v>0</v>
      </c>
    </row>
    <row r="29" spans="1:7" ht="15" hidden="1" thickBot="1" x14ac:dyDescent="0.25">
      <c r="A29" s="161" t="str">
        <f>'1-AST INC'!A29</f>
        <v>3.</v>
      </c>
      <c r="B29" s="162" t="str">
        <f>IF('1-AST INC'!B29&gt;0,'1-AST INC'!B29,"N/A")</f>
        <v>N/A</v>
      </c>
      <c r="C29" s="163">
        <f>'1-AST INC'!C29</f>
        <v>0</v>
      </c>
      <c r="D29" s="290">
        <f>'1-AST INC'!D29</f>
        <v>0</v>
      </c>
      <c r="E29" s="168"/>
      <c r="F29" s="168"/>
      <c r="G29" s="164">
        <f ca="1">IF(ISERROR(SUM($G$13,$G$23:$G$25)*(D29/12*C29)),0,SUM($G$13,$G$23:$G$25)*(D29/12*C29))</f>
        <v>0</v>
      </c>
    </row>
    <row r="30" spans="1:7" ht="15" thickBot="1" x14ac:dyDescent="0.25">
      <c r="A30" s="169" t="s">
        <v>130</v>
      </c>
      <c r="B30" s="170">
        <f ca="1">IF(ISERROR(B11/B12),0,B11/B12)</f>
        <v>0</v>
      </c>
      <c r="C30" s="170"/>
      <c r="D30" s="171"/>
      <c r="E30" s="157">
        <f ca="1">E13+SUM(E15:E29)</f>
        <v>0</v>
      </c>
      <c r="F30" s="157">
        <f ca="1">F13+SUM(F15:F29)</f>
        <v>0</v>
      </c>
      <c r="G30" s="157">
        <f ca="1">G13+SUM(G15:G29)</f>
        <v>0</v>
      </c>
    </row>
    <row r="31" spans="1:7" ht="15" thickBot="1" x14ac:dyDescent="0.25">
      <c r="A31" s="172" t="s">
        <v>131</v>
      </c>
      <c r="B31" s="173"/>
      <c r="C31" s="173"/>
      <c r="D31" s="174"/>
      <c r="E31" s="175">
        <f ca="1">E30-E13</f>
        <v>0</v>
      </c>
      <c r="F31" s="157">
        <f ca="1">F30-F13</f>
        <v>0</v>
      </c>
      <c r="G31" s="157">
        <f ca="1">G30-G13</f>
        <v>0</v>
      </c>
    </row>
    <row r="32" spans="1:7" ht="15" thickBot="1" x14ac:dyDescent="0.25">
      <c r="A32" s="176"/>
      <c r="B32" s="160"/>
      <c r="C32" s="160"/>
      <c r="D32" s="167"/>
      <c r="E32" s="160"/>
      <c r="F32" s="160"/>
      <c r="G32" s="160"/>
    </row>
    <row r="33" spans="1:7" ht="15" thickBot="1" x14ac:dyDescent="0.25">
      <c r="A33" s="147" t="s">
        <v>132</v>
      </c>
      <c r="B33" s="148">
        <f>'CROSS PSPB'!AD9</f>
        <v>0</v>
      </c>
      <c r="C33" s="149"/>
      <c r="D33" s="150"/>
      <c r="E33" s="150"/>
      <c r="F33" s="150"/>
      <c r="G33" s="151"/>
    </row>
    <row r="34" spans="1:7" ht="15" thickBot="1" x14ac:dyDescent="0.25">
      <c r="A34" s="177" t="str">
        <f>A$12</f>
        <v>TOTAL POSITIONS PAID</v>
      </c>
      <c r="B34" s="152">
        <f ca="1">B$12</f>
        <v>0</v>
      </c>
      <c r="C34" s="153"/>
      <c r="D34" s="150"/>
      <c r="E34" s="150"/>
      <c r="F34" s="150"/>
      <c r="G34" s="154"/>
    </row>
    <row r="35" spans="1:7" ht="15" thickBot="1" x14ac:dyDescent="0.25">
      <c r="A35" s="155" t="s">
        <v>133</v>
      </c>
      <c r="B35" s="149"/>
      <c r="C35" s="150"/>
      <c r="D35" s="156"/>
      <c r="E35" s="157">
        <f ca="1">$B$60</f>
        <v>0</v>
      </c>
      <c r="F35" s="157">
        <f ca="1">$E$60</f>
        <v>0</v>
      </c>
      <c r="G35" s="157">
        <f ca="1">$F$60</f>
        <v>0</v>
      </c>
    </row>
    <row r="36" spans="1:7" ht="15.75" thickBot="1" x14ac:dyDescent="0.25">
      <c r="A36" s="158" t="s">
        <v>128</v>
      </c>
      <c r="B36" s="178"/>
      <c r="C36" s="178"/>
      <c r="D36" s="159" t="s">
        <v>125</v>
      </c>
      <c r="E36" s="160"/>
      <c r="F36" s="160"/>
      <c r="G36" s="160"/>
    </row>
    <row r="37" spans="1:7" ht="15" thickBot="1" x14ac:dyDescent="0.25">
      <c r="A37" s="179" t="s">
        <v>134</v>
      </c>
      <c r="B37" s="162" t="str">
        <f>IF('1-AST INC'!B37&gt;0,'1-AST INC'!B37,"N/A")</f>
        <v>N/A</v>
      </c>
      <c r="C37" s="163">
        <f>'1-AST INC'!C37</f>
        <v>0</v>
      </c>
      <c r="D37" s="290">
        <f>'1-AST INC'!D37</f>
        <v>0</v>
      </c>
      <c r="E37" s="164">
        <f ca="1">$E$31*D37</f>
        <v>0</v>
      </c>
      <c r="F37" s="164"/>
      <c r="G37" s="164"/>
    </row>
    <row r="38" spans="1:7" ht="15" thickBot="1" x14ac:dyDescent="0.25">
      <c r="A38" s="180" t="s">
        <v>135</v>
      </c>
      <c r="B38" s="162" t="str">
        <f>IF('1-AST INC'!B38&gt;0,'1-AST INC'!B38,"N/A")</f>
        <v>N/A</v>
      </c>
      <c r="C38" s="163">
        <f>'1-AST INC'!C38</f>
        <v>0</v>
      </c>
      <c r="D38" s="290">
        <f>'1-AST INC'!D38</f>
        <v>0</v>
      </c>
      <c r="E38" s="164">
        <f ca="1">$E$31*D38</f>
        <v>0</v>
      </c>
      <c r="F38" s="164"/>
      <c r="G38" s="164"/>
    </row>
    <row r="39" spans="1:7" ht="15" thickBot="1" x14ac:dyDescent="0.25">
      <c r="A39" s="180" t="s">
        <v>136</v>
      </c>
      <c r="B39" s="162" t="str">
        <f>IF('1-AST INC'!B39&gt;0,'1-AST INC'!B39,"N/A")</f>
        <v>N/A</v>
      </c>
      <c r="C39" s="163">
        <f>'1-AST INC'!C39</f>
        <v>0</v>
      </c>
      <c r="D39" s="290">
        <f>'1-AST INC'!D39</f>
        <v>0</v>
      </c>
      <c r="E39" s="164">
        <f ca="1">$E$31*D39</f>
        <v>0</v>
      </c>
      <c r="F39" s="164"/>
      <c r="G39" s="164"/>
    </row>
    <row r="40" spans="1:7" ht="15" thickBot="1" x14ac:dyDescent="0.25">
      <c r="A40" s="180"/>
      <c r="B40" s="159" t="s">
        <v>123</v>
      </c>
      <c r="C40" s="159" t="s">
        <v>124</v>
      </c>
      <c r="D40" s="159" t="s">
        <v>137</v>
      </c>
      <c r="E40" s="164"/>
      <c r="F40" s="164"/>
      <c r="G40" s="164"/>
    </row>
    <row r="41" spans="1:7" ht="15" thickBot="1" x14ac:dyDescent="0.25">
      <c r="A41" s="180" t="s">
        <v>263</v>
      </c>
      <c r="B41" s="162" t="str">
        <f>IF('1-AST INC'!B41&gt;0,'1-AST INC'!B41,"N/A")</f>
        <v>N/A</v>
      </c>
      <c r="C41" s="163">
        <f>'1-AST INC'!C41</f>
        <v>0</v>
      </c>
      <c r="D41" s="290">
        <f>'1-AST INC'!D41</f>
        <v>0</v>
      </c>
      <c r="E41" s="164">
        <f ca="1">IF(ISERROR((D41/12*C41)*E30),0,((D41/12*C41)*E30))</f>
        <v>0</v>
      </c>
      <c r="F41" s="164">
        <f ca="1">IF(ISERROR((E41/C41)*(12-C41)),0,(E41/C41)*(12-C41))</f>
        <v>0</v>
      </c>
      <c r="G41" s="164"/>
    </row>
    <row r="42" spans="1:7" ht="15" thickBot="1" x14ac:dyDescent="0.25">
      <c r="A42" s="180" t="s">
        <v>305</v>
      </c>
      <c r="B42" s="162" t="str">
        <f>IF('1-AST INC'!B42&gt;0,'1-AST INC'!B42,"N/A")</f>
        <v>N/A</v>
      </c>
      <c r="C42" s="163">
        <f>'1-AST INC'!C42</f>
        <v>12</v>
      </c>
      <c r="D42" s="290">
        <f>'1-AST INC'!D42</f>
        <v>0.03</v>
      </c>
      <c r="E42" s="164">
        <f ca="1">B60*D42</f>
        <v>0</v>
      </c>
      <c r="F42" s="164">
        <f ca="1">IF(ISERROR((E42/C42)*(12-C42)),0,(E42/C42)*(12-C42))</f>
        <v>0</v>
      </c>
      <c r="G42" s="164"/>
    </row>
    <row r="43" spans="1:7" ht="15" thickBot="1" x14ac:dyDescent="0.25">
      <c r="A43" s="180" t="s">
        <v>138</v>
      </c>
      <c r="B43" s="162" t="str">
        <f>IF('1-AST INC'!B43&gt;0,'1-AST INC'!B43,"N/A")</f>
        <v>N/A</v>
      </c>
      <c r="C43" s="163">
        <f>'1-AST INC'!C43</f>
        <v>0</v>
      </c>
      <c r="D43" s="181">
        <f>'1-AST INC'!D43</f>
        <v>0</v>
      </c>
      <c r="E43" s="164">
        <f>IF(ISERROR(D43/12*C43),0,D43/12*C43)</f>
        <v>0</v>
      </c>
      <c r="F43" s="164">
        <f>IF(ISERROR((E43/C43)*(12-C43)),0,(E43/C43)*(12-C43))</f>
        <v>0</v>
      </c>
      <c r="G43" s="164"/>
    </row>
    <row r="44" spans="1:7" ht="15.75" thickBot="1" x14ac:dyDescent="0.25">
      <c r="A44" s="158" t="s">
        <v>129</v>
      </c>
      <c r="B44" s="178"/>
      <c r="C44" s="178"/>
      <c r="D44" s="159" t="s">
        <v>125</v>
      </c>
      <c r="E44" s="160"/>
      <c r="F44" s="160"/>
      <c r="G44" s="160"/>
    </row>
    <row r="45" spans="1:7" ht="15" thickBot="1" x14ac:dyDescent="0.25">
      <c r="A45" s="179" t="s">
        <v>134</v>
      </c>
      <c r="B45" s="162" t="str">
        <f>IF('1-AST INC'!B45&gt;0,'1-AST INC'!B45,"N/A")</f>
        <v>N/A</v>
      </c>
      <c r="C45" s="163">
        <f>'1-AST INC'!C45</f>
        <v>0</v>
      </c>
      <c r="D45" s="290">
        <f>'1-AST INC'!D45</f>
        <v>0</v>
      </c>
      <c r="E45" s="164"/>
      <c r="F45" s="164">
        <f ca="1">IF(ISERROR($F$31*D45),0,$F$31*D45)</f>
        <v>0</v>
      </c>
      <c r="G45" s="164"/>
    </row>
    <row r="46" spans="1:7" ht="15" thickBot="1" x14ac:dyDescent="0.25">
      <c r="A46" s="180" t="s">
        <v>135</v>
      </c>
      <c r="B46" s="162" t="str">
        <f>IF('1-AST INC'!B46&gt;0,'1-AST INC'!B46,"N/A")</f>
        <v>N/A</v>
      </c>
      <c r="C46" s="163">
        <f>'1-AST INC'!C46</f>
        <v>0</v>
      </c>
      <c r="D46" s="290">
        <f>'1-AST INC'!D46</f>
        <v>0</v>
      </c>
      <c r="E46" s="164"/>
      <c r="F46" s="164">
        <f ca="1">IF(ISERROR($F$31*D46),0,$F$31*D46)</f>
        <v>0</v>
      </c>
      <c r="G46" s="164"/>
    </row>
    <row r="47" spans="1:7" ht="15" thickBot="1" x14ac:dyDescent="0.25">
      <c r="A47" s="180" t="s">
        <v>136</v>
      </c>
      <c r="B47" s="162" t="str">
        <f>IF('1-AST INC'!B47&gt;0,'1-AST INC'!B47,"N/A")</f>
        <v>N/A</v>
      </c>
      <c r="C47" s="163">
        <f>'1-AST INC'!C47</f>
        <v>0</v>
      </c>
      <c r="D47" s="290">
        <f>'1-AST INC'!D47</f>
        <v>0</v>
      </c>
      <c r="E47" s="164"/>
      <c r="F47" s="164">
        <f ca="1">IF(ISERROR($F$31*D47),0,$F$31*D47)</f>
        <v>0</v>
      </c>
      <c r="G47" s="164"/>
    </row>
    <row r="48" spans="1:7" ht="15" thickBot="1" x14ac:dyDescent="0.25">
      <c r="A48" s="180"/>
      <c r="B48" s="159" t="s">
        <v>123</v>
      </c>
      <c r="C48" s="159" t="s">
        <v>124</v>
      </c>
      <c r="D48" s="159" t="s">
        <v>137</v>
      </c>
      <c r="E48" s="164"/>
      <c r="F48" s="164"/>
      <c r="G48" s="164"/>
    </row>
    <row r="49" spans="1:7" ht="15" thickBot="1" x14ac:dyDescent="0.25">
      <c r="A49" s="180" t="s">
        <v>263</v>
      </c>
      <c r="B49" s="162" t="str">
        <f>IF('1-AST INC'!B49&gt;0,'1-AST INC'!B49,"N/A")</f>
        <v>N/A</v>
      </c>
      <c r="C49" s="163">
        <f>'1-AST INC'!C49</f>
        <v>0</v>
      </c>
      <c r="D49" s="290">
        <f>'1-AST INC'!D49</f>
        <v>0</v>
      </c>
      <c r="E49" s="164"/>
      <c r="F49" s="164">
        <f ca="1">IF(ISERROR((D49/12*C49)*F30),0,((D49/12*C49)*F30))</f>
        <v>0</v>
      </c>
      <c r="G49" s="164">
        <f ca="1">IF(ISERROR((F49/C49)*(12-C49)),0,(F49/C49)*(12-C49))</f>
        <v>0</v>
      </c>
    </row>
    <row r="50" spans="1:7" ht="15" thickBot="1" x14ac:dyDescent="0.25">
      <c r="A50" s="180" t="s">
        <v>305</v>
      </c>
      <c r="B50" s="162" t="str">
        <f>IF('1-AST INC'!B50&gt;0,'1-AST INC'!B50,"N/A")</f>
        <v>N/A</v>
      </c>
      <c r="C50" s="163">
        <f>'1-AST INC'!C50</f>
        <v>12</v>
      </c>
      <c r="D50" s="290">
        <f>'1-AST INC'!D50</f>
        <v>0.03</v>
      </c>
      <c r="E50" s="164"/>
      <c r="F50" s="164">
        <f ca="1">E60*D50</f>
        <v>0</v>
      </c>
      <c r="G50" s="164">
        <f ca="1">IF(ISERROR((F50/C50)*(12-C50)),0,(F50/C50)*(12-C50))</f>
        <v>0</v>
      </c>
    </row>
    <row r="51" spans="1:7" ht="15" thickBot="1" x14ac:dyDescent="0.25">
      <c r="A51" s="180" t="s">
        <v>138</v>
      </c>
      <c r="B51" s="162" t="str">
        <f>IF('1-AST INC'!B51&gt;0,'1-AST INC'!B51,"N/A")</f>
        <v>N/A</v>
      </c>
      <c r="C51" s="163">
        <f>'1-AST INC'!C51</f>
        <v>0</v>
      </c>
      <c r="D51" s="181">
        <f>'1-AST INC'!D51</f>
        <v>0</v>
      </c>
      <c r="E51" s="164"/>
      <c r="F51" s="164">
        <f>IF(ISERROR(D51/12*C51),0,D51/12*C51)</f>
        <v>0</v>
      </c>
      <c r="G51" s="164">
        <f>IF(ISERROR((F51/C51)*(12-C51)),0,(F51/C51)*(12-C51))</f>
        <v>0</v>
      </c>
    </row>
    <row r="52" spans="1:7" ht="15.75" hidden="1" thickBot="1" x14ac:dyDescent="0.25">
      <c r="A52" s="158" t="s">
        <v>112</v>
      </c>
      <c r="B52" s="178"/>
      <c r="C52" s="178"/>
      <c r="D52" s="159" t="s">
        <v>125</v>
      </c>
      <c r="E52" s="160"/>
      <c r="F52" s="160"/>
      <c r="G52" s="160"/>
    </row>
    <row r="53" spans="1:7" ht="15" hidden="1" thickBot="1" x14ac:dyDescent="0.25">
      <c r="A53" s="179" t="s">
        <v>134</v>
      </c>
      <c r="B53" s="162" t="str">
        <f>IF('1-AST INC'!B53&gt;0,'1-AST INC'!B53,"N/A")</f>
        <v>N/A</v>
      </c>
      <c r="C53" s="163">
        <f>'1-AST INC'!C53</f>
        <v>0</v>
      </c>
      <c r="D53" s="290">
        <f>'1-AST INC'!D53</f>
        <v>0</v>
      </c>
      <c r="E53" s="164"/>
      <c r="F53" s="164"/>
      <c r="G53" s="164">
        <f ca="1">IF(ISERROR($G$31*D53),0,$G$31*D53)</f>
        <v>0</v>
      </c>
    </row>
    <row r="54" spans="1:7" ht="15" hidden="1" thickBot="1" x14ac:dyDescent="0.25">
      <c r="A54" s="180" t="s">
        <v>135</v>
      </c>
      <c r="B54" s="162" t="str">
        <f>IF('1-AST INC'!B54&gt;0,'1-AST INC'!B54,"N/A")</f>
        <v>N/A</v>
      </c>
      <c r="C54" s="163">
        <f>'1-AST INC'!C54</f>
        <v>0</v>
      </c>
      <c r="D54" s="290">
        <f>'1-AST INC'!D54</f>
        <v>0</v>
      </c>
      <c r="E54" s="164"/>
      <c r="F54" s="164"/>
      <c r="G54" s="164">
        <f ca="1">IF(ISERROR($G$31*D54),0,$G$31*D54)</f>
        <v>0</v>
      </c>
    </row>
    <row r="55" spans="1:7" ht="15" hidden="1" thickBot="1" x14ac:dyDescent="0.25">
      <c r="A55" s="180" t="s">
        <v>136</v>
      </c>
      <c r="B55" s="162" t="str">
        <f>IF('1-AST INC'!B55&gt;0,'1-AST INC'!B55,"N/A")</f>
        <v>N/A</v>
      </c>
      <c r="C55" s="163">
        <f>'1-AST INC'!C55</f>
        <v>0</v>
      </c>
      <c r="D55" s="290">
        <f>'1-AST INC'!D55</f>
        <v>0</v>
      </c>
      <c r="E55" s="164"/>
      <c r="F55" s="164"/>
      <c r="G55" s="164">
        <f ca="1">IF(ISERROR($G$31*D55),0,$G$31*D55)</f>
        <v>0</v>
      </c>
    </row>
    <row r="56" spans="1:7" ht="15" hidden="1" thickBot="1" x14ac:dyDescent="0.25">
      <c r="A56" s="180"/>
      <c r="B56" s="159" t="s">
        <v>123</v>
      </c>
      <c r="C56" s="159" t="s">
        <v>124</v>
      </c>
      <c r="D56" s="159" t="s">
        <v>137</v>
      </c>
      <c r="E56" s="164"/>
      <c r="F56" s="164"/>
      <c r="G56" s="164"/>
    </row>
    <row r="57" spans="1:7" ht="15" hidden="1" thickBot="1" x14ac:dyDescent="0.25">
      <c r="A57" s="180" t="s">
        <v>263</v>
      </c>
      <c r="B57" s="162" t="str">
        <f>IF('1-AST INC'!B57&gt;0,'1-AST INC'!B57,"N/A")</f>
        <v>N/A</v>
      </c>
      <c r="C57" s="163">
        <f>'1-AST INC'!C57</f>
        <v>0</v>
      </c>
      <c r="D57" s="290">
        <f>'1-AST INC'!D57</f>
        <v>0</v>
      </c>
      <c r="E57" s="164"/>
      <c r="F57" s="164"/>
      <c r="G57" s="164">
        <f ca="1">IF(ISERROR((D57/12*C57)*G30),0,((D57/12*C57)*G30))</f>
        <v>0</v>
      </c>
    </row>
    <row r="58" spans="1:7" ht="15" hidden="1" thickBot="1" x14ac:dyDescent="0.25">
      <c r="A58" s="180" t="s">
        <v>138</v>
      </c>
      <c r="B58" s="162" t="str">
        <f>IF('1-AST INC'!B58&gt;0,'1-AST INC'!B58,"N/A")</f>
        <v>N/A</v>
      </c>
      <c r="C58" s="163">
        <f>'1-AST INC'!C58</f>
        <v>0</v>
      </c>
      <c r="D58" s="181">
        <f>'1-AST INC'!D58</f>
        <v>0</v>
      </c>
      <c r="E58" s="164"/>
      <c r="F58" s="164"/>
      <c r="G58" s="164">
        <f>IF(ISERROR(D58/12*C58),0,D58/12*C58)</f>
        <v>0</v>
      </c>
    </row>
    <row r="59" spans="1:7" ht="15" hidden="1" thickBot="1" x14ac:dyDescent="0.25">
      <c r="A59" s="180" t="s">
        <v>138</v>
      </c>
      <c r="B59" s="162" t="str">
        <f>IF('1-AST INC'!B59&gt;0,'1-AST INC'!B59,"N/A")</f>
        <v>N/A</v>
      </c>
      <c r="C59" s="163">
        <f>'1-AST INC'!C59</f>
        <v>0</v>
      </c>
      <c r="D59" s="181">
        <f>'1-AST INC'!D59</f>
        <v>0</v>
      </c>
      <c r="E59" s="164"/>
      <c r="F59" s="164"/>
      <c r="G59" s="164">
        <f>IF(ISERROR(D59/12*C59),0,D59/12*C59)</f>
        <v>0</v>
      </c>
    </row>
    <row r="60" spans="1:7" ht="15" thickBot="1" x14ac:dyDescent="0.25">
      <c r="A60" s="155" t="s">
        <v>139</v>
      </c>
      <c r="B60" s="175">
        <f ca="1">IF(ISERROR(B33/B34),0,B33/B34)</f>
        <v>0</v>
      </c>
      <c r="C60" s="175"/>
      <c r="D60" s="174"/>
      <c r="E60" s="157">
        <f ca="1">SUM(E35:E59)</f>
        <v>0</v>
      </c>
      <c r="F60" s="157">
        <f ca="1">SUM(F35:F59)</f>
        <v>0</v>
      </c>
      <c r="G60" s="157">
        <f ca="1">SUM(G35:G59)</f>
        <v>0</v>
      </c>
    </row>
    <row r="61" spans="1:7" ht="15" thickBot="1" x14ac:dyDescent="0.25">
      <c r="A61" s="155" t="s">
        <v>131</v>
      </c>
      <c r="B61" s="175"/>
      <c r="C61" s="175"/>
      <c r="D61" s="174"/>
      <c r="E61" s="157">
        <f ca="1">E60-E35</f>
        <v>0</v>
      </c>
      <c r="F61" s="157">
        <f ca="1">F60-F35</f>
        <v>0</v>
      </c>
      <c r="G61" s="157">
        <f ca="1">G60-G35</f>
        <v>0</v>
      </c>
    </row>
    <row r="62" spans="1:7" ht="15" thickBot="1" x14ac:dyDescent="0.25">
      <c r="A62" s="176"/>
      <c r="B62" s="182"/>
      <c r="C62" s="182"/>
      <c r="D62" s="167"/>
      <c r="E62" s="182"/>
      <c r="F62" s="182"/>
      <c r="G62" s="182"/>
    </row>
    <row r="63" spans="1:7" ht="15.75" thickBot="1" x14ac:dyDescent="0.25">
      <c r="A63" s="183" t="s">
        <v>140</v>
      </c>
      <c r="B63" s="184">
        <f ca="1">B30+B60</f>
        <v>0</v>
      </c>
      <c r="C63" s="185"/>
      <c r="D63" s="186"/>
      <c r="E63" s="184">
        <f ca="1">E30+E60</f>
        <v>0</v>
      </c>
      <c r="F63" s="187">
        <f ca="1">F30+F60</f>
        <v>0</v>
      </c>
      <c r="G63" s="187">
        <f ca="1">G30+G60</f>
        <v>0</v>
      </c>
    </row>
    <row r="64" spans="1:7" x14ac:dyDescent="0.2">
      <c r="A64" s="88"/>
      <c r="B64" s="88"/>
      <c r="C64" s="88"/>
      <c r="D64" s="188"/>
      <c r="E64" s="88"/>
      <c r="F64" s="88"/>
      <c r="G64" s="88"/>
    </row>
    <row r="65" spans="1:7" x14ac:dyDescent="0.2">
      <c r="A65" s="88"/>
      <c r="B65" s="88"/>
      <c r="C65" s="88"/>
      <c r="D65" s="188"/>
      <c r="E65" s="88"/>
      <c r="F65" s="88"/>
      <c r="G65" s="88"/>
    </row>
    <row r="66" spans="1:7" x14ac:dyDescent="0.2">
      <c r="A66" s="88"/>
      <c r="B66" s="88"/>
      <c r="C66" s="88"/>
      <c r="D66" s="188"/>
      <c r="E66" s="88"/>
      <c r="F66" s="88"/>
      <c r="G66" s="88"/>
    </row>
    <row r="67" spans="1:7" x14ac:dyDescent="0.2">
      <c r="A67" s="88"/>
      <c r="B67" s="88"/>
      <c r="C67" s="88"/>
      <c r="D67" s="188"/>
      <c r="E67" s="88"/>
      <c r="F67" s="88"/>
      <c r="G67" s="88"/>
    </row>
    <row r="68" spans="1:7" x14ac:dyDescent="0.2">
      <c r="A68" s="88"/>
      <c r="B68" s="88"/>
      <c r="C68" s="88"/>
      <c r="D68" s="188"/>
      <c r="E68" s="88"/>
      <c r="F68" s="88"/>
      <c r="G68" s="88"/>
    </row>
    <row r="69" spans="1:7" x14ac:dyDescent="0.2">
      <c r="A69" s="88"/>
      <c r="B69" s="189"/>
      <c r="C69" s="189"/>
      <c r="D69" s="188"/>
      <c r="E69" s="88"/>
      <c r="F69" s="88"/>
      <c r="G69" s="88"/>
    </row>
    <row r="70" spans="1:7" x14ac:dyDescent="0.2">
      <c r="A70" s="88"/>
      <c r="B70" s="88"/>
      <c r="C70" s="88"/>
      <c r="D70" s="188"/>
      <c r="E70" s="88"/>
      <c r="F70" s="88"/>
      <c r="G70" s="88"/>
    </row>
    <row r="71" spans="1:7" x14ac:dyDescent="0.2">
      <c r="A71" s="88"/>
      <c r="B71" s="88"/>
      <c r="C71" s="88"/>
      <c r="D71" s="188"/>
      <c r="E71" s="88"/>
      <c r="F71" s="88"/>
      <c r="G71" s="88"/>
    </row>
    <row r="72" spans="1:7" x14ac:dyDescent="0.2">
      <c r="A72" s="88"/>
      <c r="B72" s="88"/>
      <c r="C72" s="88"/>
      <c r="D72" s="88"/>
      <c r="E72" s="88"/>
      <c r="F72" s="88"/>
      <c r="G72" s="88"/>
    </row>
  </sheetData>
  <sheetProtection password="EBC7" sheet="1" objects="1" scenarios="1"/>
  <mergeCells count="4">
    <mergeCell ref="A1:G1"/>
    <mergeCell ref="A3:G3"/>
    <mergeCell ref="A5:G5"/>
    <mergeCell ref="A6:G6"/>
  </mergeCells>
  <phoneticPr fontId="8" type="noConversion"/>
  <dataValidations count="1">
    <dataValidation allowBlank="1" sqref="A2 G2"/>
  </dataValidations>
  <printOptions horizontalCentered="1" headings="1"/>
  <pageMargins left="0.2" right="0.3" top="0.55000000000000004" bottom="0.78" header="0.25" footer="0.17"/>
  <pageSetup scale="87" orientation="portrait" horizontalDpi="300" verticalDpi="300" r:id="rId1"/>
  <headerFooter alignWithMargins="0">
    <oddFooter>&amp;L&amp;D &amp;T&amp;COMB Approval No. 1205-0430 Expires 12/31/2013
&amp;A&amp;R&amp;F</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G72"/>
  <sheetViews>
    <sheetView showGridLines="0" workbookViewId="0">
      <selection sqref="A1:C1"/>
    </sheetView>
  </sheetViews>
  <sheetFormatPr defaultRowHeight="12.75" x14ac:dyDescent="0.2"/>
  <cols>
    <col min="1" max="1" width="50.7109375" customWidth="1"/>
    <col min="2" max="2" width="15.7109375" customWidth="1"/>
    <col min="3" max="3" width="7.7109375" customWidth="1"/>
    <col min="5" max="6" width="15.7109375" customWidth="1"/>
    <col min="7" max="7" width="15.7109375" hidden="1" customWidth="1"/>
  </cols>
  <sheetData>
    <row r="1" spans="1:7" ht="15.75" x14ac:dyDescent="0.2">
      <c r="A1" s="474" t="s">
        <v>146</v>
      </c>
      <c r="B1" s="474"/>
      <c r="C1" s="474"/>
      <c r="D1" s="474"/>
      <c r="E1" s="474"/>
      <c r="F1" s="474"/>
      <c r="G1" s="474"/>
    </row>
    <row r="2" spans="1:7" x14ac:dyDescent="0.2">
      <c r="A2" s="126" t="str">
        <f>'CROSS PSPB'!A2</f>
        <v>Crosswalk Version:  2.4</v>
      </c>
      <c r="B2" s="127"/>
      <c r="C2" s="127"/>
      <c r="D2" s="127"/>
      <c r="E2" s="128"/>
      <c r="F2" s="127" t="str">
        <f>'1-AST INC'!F2</f>
        <v>Rev. 6/4/2007</v>
      </c>
      <c r="G2" s="129"/>
    </row>
    <row r="3" spans="1:7" ht="15.75" x14ac:dyDescent="0.2">
      <c r="A3" s="474" t="s">
        <v>253</v>
      </c>
      <c r="B3" s="474"/>
      <c r="C3" s="474"/>
      <c r="D3" s="474"/>
      <c r="E3" s="474"/>
      <c r="F3" s="474"/>
      <c r="G3" s="474"/>
    </row>
    <row r="4" spans="1:7" ht="15.75" x14ac:dyDescent="0.2">
      <c r="A4" s="130" t="str">
        <f>'1-AST INC'!A4</f>
        <v>YOUR STATE</v>
      </c>
      <c r="B4" s="125"/>
      <c r="C4" s="125"/>
      <c r="D4" s="125"/>
      <c r="E4" s="125"/>
      <c r="F4" s="125"/>
      <c r="G4" s="125"/>
    </row>
    <row r="5" spans="1:7" x14ac:dyDescent="0.2">
      <c r="A5" s="475" t="str">
        <f>'1-AST INC'!A5:G5</f>
        <v>NEXT YEAR</v>
      </c>
      <c r="B5" s="476"/>
      <c r="C5" s="476"/>
      <c r="D5" s="476"/>
      <c r="E5" s="476"/>
      <c r="F5" s="476"/>
      <c r="G5" s="476"/>
    </row>
    <row r="6" spans="1:7" ht="13.5" thickBot="1" x14ac:dyDescent="0.25">
      <c r="A6" s="478" t="str">
        <f>F7</f>
        <v xml:space="preserve">FY </v>
      </c>
      <c r="B6" s="476"/>
      <c r="C6" s="476"/>
      <c r="D6" s="476"/>
      <c r="E6" s="476"/>
      <c r="F6" s="476"/>
      <c r="G6" s="476"/>
    </row>
    <row r="7" spans="1:7" x14ac:dyDescent="0.2">
      <c r="A7" s="131"/>
      <c r="B7" s="132" t="str">
        <f>'1-AST INC'!B7</f>
        <v xml:space="preserve">FY </v>
      </c>
      <c r="C7" s="133"/>
      <c r="D7" s="134"/>
      <c r="E7" s="132" t="str">
        <f>'1-AST INC'!E7</f>
        <v xml:space="preserve">FY </v>
      </c>
      <c r="F7" s="132" t="str">
        <f>'1-AST INC'!F7</f>
        <v xml:space="preserve">FY </v>
      </c>
      <c r="G7" s="135" t="str">
        <f>'1-AST INC'!G7</f>
        <v>FY 1</v>
      </c>
    </row>
    <row r="8" spans="1:7" x14ac:dyDescent="0.2">
      <c r="A8" s="131"/>
      <c r="B8" s="136" t="s">
        <v>113</v>
      </c>
      <c r="C8" s="137"/>
      <c r="D8" s="138"/>
      <c r="E8" s="139" t="s">
        <v>114</v>
      </c>
      <c r="F8" s="139" t="s">
        <v>115</v>
      </c>
      <c r="G8" s="140" t="s">
        <v>116</v>
      </c>
    </row>
    <row r="9" spans="1:7" ht="13.5" thickBot="1" x14ac:dyDescent="0.25">
      <c r="A9" s="131" t="s">
        <v>117</v>
      </c>
      <c r="B9" s="141" t="s">
        <v>118</v>
      </c>
      <c r="C9" s="142"/>
      <c r="D9" s="143"/>
      <c r="E9" s="144" t="s">
        <v>118</v>
      </c>
      <c r="F9" s="144" t="s">
        <v>118</v>
      </c>
      <c r="G9" s="144" t="s">
        <v>118</v>
      </c>
    </row>
    <row r="10" spans="1:7" ht="13.5" thickBot="1" x14ac:dyDescent="0.25">
      <c r="A10" s="131"/>
      <c r="B10" s="145"/>
      <c r="C10" s="145"/>
      <c r="D10" s="145"/>
      <c r="E10" s="146"/>
      <c r="F10" s="145"/>
      <c r="G10" s="145"/>
    </row>
    <row r="11" spans="1:7" ht="15" thickBot="1" x14ac:dyDescent="0.25">
      <c r="A11" s="147" t="s">
        <v>119</v>
      </c>
      <c r="B11" s="148">
        <f>'CROSS PSPB'!AG9</f>
        <v>0</v>
      </c>
      <c r="C11" s="149"/>
      <c r="D11" s="150"/>
      <c r="E11" s="150"/>
      <c r="F11" s="150"/>
      <c r="G11" s="151"/>
    </row>
    <row r="12" spans="1:7" ht="15" thickBot="1" x14ac:dyDescent="0.25">
      <c r="A12" s="147" t="s">
        <v>120</v>
      </c>
      <c r="B12" s="152">
        <f ca="1">IF(STARTUPCW!B16=0,0,'CROSS PSPB'!AF9/STARTUPCW!B16)</f>
        <v>0</v>
      </c>
      <c r="C12" s="153"/>
      <c r="D12" s="150"/>
      <c r="E12" s="150"/>
      <c r="F12" s="150"/>
      <c r="G12" s="154"/>
    </row>
    <row r="13" spans="1:7" ht="15" thickBot="1" x14ac:dyDescent="0.25">
      <c r="A13" s="155" t="s">
        <v>121</v>
      </c>
      <c r="B13" s="149"/>
      <c r="C13" s="150"/>
      <c r="D13" s="156"/>
      <c r="E13" s="157">
        <f ca="1">IF(ISERROR($B$30),0,$B$30)</f>
        <v>0</v>
      </c>
      <c r="F13" s="157">
        <f ca="1">IF(ISERROR($E$30),0,$E$30)</f>
        <v>0</v>
      </c>
      <c r="G13" s="157">
        <f ca="1">IF(ISERROR($F$30),0,$F$30)</f>
        <v>0</v>
      </c>
    </row>
    <row r="14" spans="1:7" ht="15.75" thickBot="1" x14ac:dyDescent="0.25">
      <c r="A14" s="158" t="s">
        <v>122</v>
      </c>
      <c r="B14" s="159" t="s">
        <v>123</v>
      </c>
      <c r="C14" s="159" t="s">
        <v>124</v>
      </c>
      <c r="D14" s="159" t="s">
        <v>125</v>
      </c>
      <c r="E14" s="160"/>
      <c r="F14" s="160"/>
      <c r="G14" s="160"/>
    </row>
    <row r="15" spans="1:7" ht="15" thickBot="1" x14ac:dyDescent="0.25">
      <c r="A15" s="161" t="str">
        <f>'1-AST INC'!A15</f>
        <v xml:space="preserve">1. </v>
      </c>
      <c r="B15" s="162" t="str">
        <f>IF('1-AST INC'!B15&gt;0,'1-AST INC'!B15,"N/A")</f>
        <v>N/A</v>
      </c>
      <c r="C15" s="163">
        <f>'1-AST INC'!C15</f>
        <v>0</v>
      </c>
      <c r="D15" s="290">
        <f>'1-AST INC'!D15</f>
        <v>0</v>
      </c>
      <c r="E15" s="164">
        <f>IF(OR(D15=0,C15=0),0,$E$13/(1+(D15*(C15/12)))*(D15/12*(12-C15)))</f>
        <v>0</v>
      </c>
      <c r="F15" s="164"/>
      <c r="G15" s="164"/>
    </row>
    <row r="16" spans="1:7" ht="15" thickBot="1" x14ac:dyDescent="0.25">
      <c r="A16" s="161" t="str">
        <f>'1-AST INC'!A16</f>
        <v>2.</v>
      </c>
      <c r="B16" s="162" t="str">
        <f>IF('1-AST INC'!B16&gt;0,'1-AST INC'!B16,"N/A")</f>
        <v>N/A</v>
      </c>
      <c r="C16" s="163">
        <f>'1-AST INC'!C16</f>
        <v>0</v>
      </c>
      <c r="D16" s="290">
        <f>'1-AST INC'!D16</f>
        <v>0</v>
      </c>
      <c r="E16" s="164">
        <f>IF(OR(D16=0,C16=0),0,$E$13/(1+(D16*(C16/12)))*(D16/12*(12-C16)))</f>
        <v>0</v>
      </c>
      <c r="F16" s="164"/>
      <c r="G16" s="164"/>
    </row>
    <row r="17" spans="1:7" ht="15" thickBot="1" x14ac:dyDescent="0.25">
      <c r="A17" s="161" t="str">
        <f>'1-AST INC'!A17</f>
        <v>3.</v>
      </c>
      <c r="B17" s="162" t="str">
        <f>IF('1-AST INC'!B17&gt;0,'1-AST INC'!B17,"N/A")</f>
        <v>N/A</v>
      </c>
      <c r="C17" s="163">
        <f>'1-AST INC'!C17</f>
        <v>0</v>
      </c>
      <c r="D17" s="290">
        <f>'1-AST INC'!D17</f>
        <v>0</v>
      </c>
      <c r="E17" s="164">
        <f>IF(OR(D17=0,C17=0),0,$E$13/(1+(D17*(C17/12)))*(D17/12*(12-C17)))</f>
        <v>0</v>
      </c>
      <c r="F17" s="164"/>
      <c r="G17" s="164"/>
    </row>
    <row r="18" spans="1:7" ht="15.75" thickBot="1" x14ac:dyDescent="0.25">
      <c r="A18" s="158" t="s">
        <v>128</v>
      </c>
      <c r="B18" s="160"/>
      <c r="C18" s="160"/>
      <c r="D18" s="167"/>
      <c r="E18" s="160"/>
      <c r="F18" s="160"/>
      <c r="G18" s="160"/>
    </row>
    <row r="19" spans="1:7" ht="15" thickBot="1" x14ac:dyDescent="0.25">
      <c r="A19" s="161" t="str">
        <f>'1-AST INC'!A19</f>
        <v>1. Default</v>
      </c>
      <c r="B19" s="162" t="str">
        <f>IF('1-AST INC'!B19&gt;0,'1-AST INC'!B19,"N/A")</f>
        <v>N/A</v>
      </c>
      <c r="C19" s="163">
        <f>'1-AST INC'!C19</f>
        <v>12</v>
      </c>
      <c r="D19" s="290">
        <f>'1-AST INC'!D19</f>
        <v>0.03</v>
      </c>
      <c r="E19" s="164">
        <f ca="1">IF(ISERROR(SUM($E$13,$E$15:$E$17)*(D19/12*C19)),0,SUM($E$13,$E$15:$E$17)*(D19/12*C19))</f>
        <v>0</v>
      </c>
      <c r="F19" s="164">
        <f ca="1">IF(ISERROR((E19/C19)*(12-C19)),0,(E19/C19)*(12-C19))</f>
        <v>0</v>
      </c>
      <c r="G19" s="164"/>
    </row>
    <row r="20" spans="1:7" ht="15" thickBot="1" x14ac:dyDescent="0.25">
      <c r="A20" s="161" t="str">
        <f>'1-AST INC'!A20</f>
        <v>2.</v>
      </c>
      <c r="B20" s="162" t="str">
        <f>IF('1-AST INC'!B20&gt;0,'1-AST INC'!B20,"N/A")</f>
        <v>N/A</v>
      </c>
      <c r="C20" s="163">
        <f>'1-AST INC'!C20</f>
        <v>0</v>
      </c>
      <c r="D20" s="290">
        <f>'1-AST INC'!D20</f>
        <v>0</v>
      </c>
      <c r="E20" s="164">
        <f ca="1">IF(ISERROR(SUM($E$13,$E$15:$E$17)*(D20/12*C20)),0,SUM($E$13,$E$15:$E$17)*(D20/12*C20))</f>
        <v>0</v>
      </c>
      <c r="F20" s="164">
        <f ca="1">IF(ISERROR((E20/C20)*(12-C20)),0,(E20/C20)*(12-C20))</f>
        <v>0</v>
      </c>
      <c r="G20" s="164"/>
    </row>
    <row r="21" spans="1:7" ht="15" thickBot="1" x14ac:dyDescent="0.25">
      <c r="A21" s="161" t="str">
        <f>'1-AST INC'!A21</f>
        <v>3.</v>
      </c>
      <c r="B21" s="162" t="str">
        <f>IF('1-AST INC'!B21&gt;0,'1-AST INC'!B21,"N/A")</f>
        <v>N/A</v>
      </c>
      <c r="C21" s="163">
        <f>'1-AST INC'!C21</f>
        <v>0</v>
      </c>
      <c r="D21" s="290">
        <f>'1-AST INC'!D21</f>
        <v>0</v>
      </c>
      <c r="E21" s="164">
        <f ca="1">IF(ISERROR(SUM($E$13,$E$15:$E$17)*(D21/12*C21)),0,SUM($E$13,$E$15:$E$17)*(D21/12*C21))</f>
        <v>0</v>
      </c>
      <c r="F21" s="164">
        <f ca="1">IF(ISERROR((E21/C21)*(12-C21)),0,(E21/C21)*(12-C21))</f>
        <v>0</v>
      </c>
      <c r="G21" s="164"/>
    </row>
    <row r="22" spans="1:7" ht="15.75" thickBot="1" x14ac:dyDescent="0.25">
      <c r="A22" s="158" t="s">
        <v>129</v>
      </c>
      <c r="B22" s="160"/>
      <c r="C22" s="160"/>
      <c r="D22" s="167"/>
      <c r="E22" s="160"/>
      <c r="F22" s="160"/>
      <c r="G22" s="160"/>
    </row>
    <row r="23" spans="1:7" ht="15" thickBot="1" x14ac:dyDescent="0.25">
      <c r="A23" s="161" t="str">
        <f>'1-AST INC'!A23</f>
        <v>1. Default</v>
      </c>
      <c r="B23" s="162" t="str">
        <f>IF('1-AST INC'!B23&gt;0,'1-AST INC'!B23,"N/A")</f>
        <v>N/A</v>
      </c>
      <c r="C23" s="163">
        <f>'1-AST INC'!C23</f>
        <v>12</v>
      </c>
      <c r="D23" s="290">
        <f>'1-AST INC'!D23</f>
        <v>0.03</v>
      </c>
      <c r="E23" s="164"/>
      <c r="F23" s="164">
        <f ca="1">IF(ISERROR(SUM($F$13,$F$19:$F$21)*(D23/12*C23)),0,SUM($F$13,$F$19:$F$21)*(D23/12*C23))</f>
        <v>0</v>
      </c>
      <c r="G23" s="164">
        <f ca="1">IF(ISERROR((F23/C23)*(12-C23)),0,(F23/C23)*(12-C23))</f>
        <v>0</v>
      </c>
    </row>
    <row r="24" spans="1:7" ht="15" thickBot="1" x14ac:dyDescent="0.25">
      <c r="A24" s="161" t="str">
        <f>'1-AST INC'!A24</f>
        <v>2.</v>
      </c>
      <c r="B24" s="162" t="str">
        <f>IF('1-AST INC'!B24&gt;0,'1-AST INC'!B24,"N/A")</f>
        <v>N/A</v>
      </c>
      <c r="C24" s="163">
        <f>'1-AST INC'!C24</f>
        <v>0</v>
      </c>
      <c r="D24" s="290">
        <f>'1-AST INC'!D24</f>
        <v>0</v>
      </c>
      <c r="E24" s="164"/>
      <c r="F24" s="164">
        <f ca="1">IF(ISERROR(SUM($F$13,$F$19:$F$21)*(D24/12*C24)),0,SUM($F$13,$F$19:$F$21)*(D24/12*C24))</f>
        <v>0</v>
      </c>
      <c r="G24" s="164">
        <f ca="1">IF(ISERROR((F24/C24)*(12-C24)),0,(F24/C24)*(12-C24))</f>
        <v>0</v>
      </c>
    </row>
    <row r="25" spans="1:7" ht="15" thickBot="1" x14ac:dyDescent="0.25">
      <c r="A25" s="161" t="str">
        <f>'1-AST INC'!A25</f>
        <v>3.</v>
      </c>
      <c r="B25" s="162" t="str">
        <f>IF('1-AST INC'!B25&gt;0,'1-AST INC'!B25,"N/A")</f>
        <v>N/A</v>
      </c>
      <c r="C25" s="163">
        <f>'1-AST INC'!C25</f>
        <v>0</v>
      </c>
      <c r="D25" s="290">
        <f>'1-AST INC'!D25</f>
        <v>0</v>
      </c>
      <c r="E25" s="164"/>
      <c r="F25" s="164">
        <f ca="1">IF(ISERROR(SUM($F$13,$F$19:$F$21)*(D25/12*C25)),0,SUM($F$13,$F$19:$F$21)*(D25/12*C25))</f>
        <v>0</v>
      </c>
      <c r="G25" s="164">
        <f ca="1">IF(ISERROR((F25/C25)*(12-C25)),0,(F25/C25)*(12-C25))</f>
        <v>0</v>
      </c>
    </row>
    <row r="26" spans="1:7" ht="15.75" hidden="1" thickBot="1" x14ac:dyDescent="0.25">
      <c r="A26" s="158" t="s">
        <v>112</v>
      </c>
      <c r="B26" s="160"/>
      <c r="C26" s="160"/>
      <c r="D26" s="167"/>
      <c r="E26" s="160"/>
      <c r="F26" s="160"/>
      <c r="G26" s="160"/>
    </row>
    <row r="27" spans="1:7" ht="15" hidden="1" thickBot="1" x14ac:dyDescent="0.25">
      <c r="A27" s="161" t="str">
        <f>'1-AST INC'!A27</f>
        <v xml:space="preserve">1. </v>
      </c>
      <c r="B27" s="162" t="str">
        <f>IF('1-AST INC'!B27&gt;0,'1-AST INC'!B27,"N/A")</f>
        <v>N/A</v>
      </c>
      <c r="C27" s="163">
        <f>'1-AST INC'!C27</f>
        <v>0</v>
      </c>
      <c r="D27" s="290">
        <f>'1-AST INC'!D27</f>
        <v>0</v>
      </c>
      <c r="E27" s="164"/>
      <c r="F27" s="164"/>
      <c r="G27" s="164">
        <f ca="1">IF(ISERROR(SUM($G$13,$G$23:$G$25)*(D27/12*C27)),0,SUM($G$13,$G$23:$G$25)*(D27/12*C27))</f>
        <v>0</v>
      </c>
    </row>
    <row r="28" spans="1:7" ht="15" hidden="1" thickBot="1" x14ac:dyDescent="0.25">
      <c r="A28" s="161" t="str">
        <f>'1-AST INC'!A28</f>
        <v>2.</v>
      </c>
      <c r="B28" s="162" t="str">
        <f>IF('1-AST INC'!B28&gt;0,'1-AST INC'!B28,"N/A")</f>
        <v>N/A</v>
      </c>
      <c r="C28" s="163">
        <f>'1-AST INC'!C28</f>
        <v>0</v>
      </c>
      <c r="D28" s="290">
        <f>'1-AST INC'!D28</f>
        <v>0</v>
      </c>
      <c r="E28" s="164"/>
      <c r="F28" s="164"/>
      <c r="G28" s="164">
        <f ca="1">IF(ISERROR(SUM($G$13,$G$23:$G$25)*(D28/12*C28)),0,SUM($G$13,$G$23:$G$25)*(D28/12*C28))</f>
        <v>0</v>
      </c>
    </row>
    <row r="29" spans="1:7" ht="15" hidden="1" thickBot="1" x14ac:dyDescent="0.25">
      <c r="A29" s="161" t="str">
        <f>'1-AST INC'!A29</f>
        <v>3.</v>
      </c>
      <c r="B29" s="162" t="str">
        <f>IF('1-AST INC'!B29&gt;0,'1-AST INC'!B29,"N/A")</f>
        <v>N/A</v>
      </c>
      <c r="C29" s="163">
        <f>'1-AST INC'!C29</f>
        <v>0</v>
      </c>
      <c r="D29" s="290">
        <f>'1-AST INC'!D29</f>
        <v>0</v>
      </c>
      <c r="E29" s="168"/>
      <c r="F29" s="168"/>
      <c r="G29" s="164">
        <f ca="1">IF(ISERROR(SUM($G$13,$G$23:$G$25)*(D29/12*C29)),0,SUM($G$13,$G$23:$G$25)*(D29/12*C29))</f>
        <v>0</v>
      </c>
    </row>
    <row r="30" spans="1:7" ht="15" thickBot="1" x14ac:dyDescent="0.25">
      <c r="A30" s="169" t="s">
        <v>130</v>
      </c>
      <c r="B30" s="170">
        <f ca="1">IF(ISERROR(B11/B12),0,B11/B12)</f>
        <v>0</v>
      </c>
      <c r="C30" s="170"/>
      <c r="D30" s="171"/>
      <c r="E30" s="157">
        <f ca="1">E13+SUM(E15:E29)</f>
        <v>0</v>
      </c>
      <c r="F30" s="157">
        <f ca="1">F13+SUM(F15:F29)</f>
        <v>0</v>
      </c>
      <c r="G30" s="157">
        <f ca="1">G13+SUM(G15:G29)</f>
        <v>0</v>
      </c>
    </row>
    <row r="31" spans="1:7" ht="15" thickBot="1" x14ac:dyDescent="0.25">
      <c r="A31" s="172" t="s">
        <v>131</v>
      </c>
      <c r="B31" s="173"/>
      <c r="C31" s="173"/>
      <c r="D31" s="174"/>
      <c r="E31" s="175">
        <f ca="1">E30-E13</f>
        <v>0</v>
      </c>
      <c r="F31" s="157">
        <f ca="1">F30-F13</f>
        <v>0</v>
      </c>
      <c r="G31" s="157">
        <f ca="1">G30-G13</f>
        <v>0</v>
      </c>
    </row>
    <row r="32" spans="1:7" ht="15" thickBot="1" x14ac:dyDescent="0.25">
      <c r="A32" s="176"/>
      <c r="B32" s="160"/>
      <c r="C32" s="160"/>
      <c r="D32" s="167"/>
      <c r="E32" s="160"/>
      <c r="F32" s="160"/>
      <c r="G32" s="160"/>
    </row>
    <row r="33" spans="1:7" ht="15" thickBot="1" x14ac:dyDescent="0.25">
      <c r="A33" s="147" t="s">
        <v>132</v>
      </c>
      <c r="B33" s="148">
        <f>'CROSS PSPB'!AH9</f>
        <v>0</v>
      </c>
      <c r="C33" s="149"/>
      <c r="D33" s="150"/>
      <c r="E33" s="150"/>
      <c r="F33" s="150"/>
      <c r="G33" s="151"/>
    </row>
    <row r="34" spans="1:7" ht="15" thickBot="1" x14ac:dyDescent="0.25">
      <c r="A34" s="177" t="str">
        <f>A$12</f>
        <v>TOTAL POSITIONS PAID</v>
      </c>
      <c r="B34" s="152">
        <f ca="1">B$12</f>
        <v>0</v>
      </c>
      <c r="C34" s="153"/>
      <c r="D34" s="150"/>
      <c r="E34" s="150"/>
      <c r="F34" s="150"/>
      <c r="G34" s="154"/>
    </row>
    <row r="35" spans="1:7" ht="15" thickBot="1" x14ac:dyDescent="0.25">
      <c r="A35" s="155" t="s">
        <v>133</v>
      </c>
      <c r="B35" s="149"/>
      <c r="C35" s="150"/>
      <c r="D35" s="156"/>
      <c r="E35" s="157">
        <f ca="1">$B$60</f>
        <v>0</v>
      </c>
      <c r="F35" s="157">
        <f ca="1">$E$60</f>
        <v>0</v>
      </c>
      <c r="G35" s="157">
        <f ca="1">$F$60</f>
        <v>0</v>
      </c>
    </row>
    <row r="36" spans="1:7" ht="15.75" thickBot="1" x14ac:dyDescent="0.25">
      <c r="A36" s="158" t="s">
        <v>128</v>
      </c>
      <c r="B36" s="178"/>
      <c r="C36" s="178"/>
      <c r="D36" s="159" t="s">
        <v>125</v>
      </c>
      <c r="E36" s="160"/>
      <c r="F36" s="160"/>
      <c r="G36" s="160"/>
    </row>
    <row r="37" spans="1:7" ht="15" thickBot="1" x14ac:dyDescent="0.25">
      <c r="A37" s="179" t="s">
        <v>134</v>
      </c>
      <c r="B37" s="162" t="str">
        <f>IF('1-AST INC'!B37&gt;0,'1-AST INC'!B37,"N/A")</f>
        <v>N/A</v>
      </c>
      <c r="C37" s="163">
        <f>'1-AST INC'!C37</f>
        <v>0</v>
      </c>
      <c r="D37" s="290">
        <f>'1-AST INC'!D37</f>
        <v>0</v>
      </c>
      <c r="E37" s="164">
        <f ca="1">$E$31*D37</f>
        <v>0</v>
      </c>
      <c r="F37" s="164"/>
      <c r="G37" s="164"/>
    </row>
    <row r="38" spans="1:7" ht="15" thickBot="1" x14ac:dyDescent="0.25">
      <c r="A38" s="180" t="s">
        <v>135</v>
      </c>
      <c r="B38" s="162" t="str">
        <f>IF('1-AST INC'!B38&gt;0,'1-AST INC'!B38,"N/A")</f>
        <v>N/A</v>
      </c>
      <c r="C38" s="163">
        <f>'1-AST INC'!C38</f>
        <v>0</v>
      </c>
      <c r="D38" s="290">
        <f>'1-AST INC'!D38</f>
        <v>0</v>
      </c>
      <c r="E38" s="164">
        <f ca="1">$E$31*D38</f>
        <v>0</v>
      </c>
      <c r="F38" s="164"/>
      <c r="G38" s="164"/>
    </row>
    <row r="39" spans="1:7" ht="15" thickBot="1" x14ac:dyDescent="0.25">
      <c r="A39" s="180" t="s">
        <v>136</v>
      </c>
      <c r="B39" s="162" t="str">
        <f>IF('1-AST INC'!B39&gt;0,'1-AST INC'!B39,"N/A")</f>
        <v>N/A</v>
      </c>
      <c r="C39" s="163">
        <f>'1-AST INC'!C39</f>
        <v>0</v>
      </c>
      <c r="D39" s="290">
        <f>'1-AST INC'!D39</f>
        <v>0</v>
      </c>
      <c r="E39" s="164">
        <f ca="1">$E$31*D39</f>
        <v>0</v>
      </c>
      <c r="F39" s="164"/>
      <c r="G39" s="164"/>
    </row>
    <row r="40" spans="1:7" ht="15" thickBot="1" x14ac:dyDescent="0.25">
      <c r="A40" s="180"/>
      <c r="B40" s="159" t="s">
        <v>123</v>
      </c>
      <c r="C40" s="159" t="s">
        <v>124</v>
      </c>
      <c r="D40" s="159" t="s">
        <v>137</v>
      </c>
      <c r="E40" s="164"/>
      <c r="F40" s="164"/>
      <c r="G40" s="164"/>
    </row>
    <row r="41" spans="1:7" ht="15" thickBot="1" x14ac:dyDescent="0.25">
      <c r="A41" s="180" t="s">
        <v>263</v>
      </c>
      <c r="B41" s="162" t="str">
        <f>IF('1-AST INC'!B41&gt;0,'1-AST INC'!B41,"N/A")</f>
        <v>N/A</v>
      </c>
      <c r="C41" s="163">
        <f>'1-AST INC'!C41</f>
        <v>0</v>
      </c>
      <c r="D41" s="290">
        <f>'1-AST INC'!D41</f>
        <v>0</v>
      </c>
      <c r="E41" s="164">
        <f ca="1">IF(ISERROR((D41/12*C41)*E30),0,((D41/12*C41)*E30))</f>
        <v>0</v>
      </c>
      <c r="F41" s="164">
        <f ca="1">IF(ISERROR((E41/C41)*(12-C41)),0,(E41/C41)*(12-C41))</f>
        <v>0</v>
      </c>
      <c r="G41" s="164"/>
    </row>
    <row r="42" spans="1:7" ht="15" thickBot="1" x14ac:dyDescent="0.25">
      <c r="A42" s="180" t="s">
        <v>305</v>
      </c>
      <c r="B42" s="162" t="str">
        <f>IF('1-AST INC'!B42&gt;0,'1-AST INC'!B42,"N/A")</f>
        <v>N/A</v>
      </c>
      <c r="C42" s="163">
        <f>'1-AST INC'!C42</f>
        <v>12</v>
      </c>
      <c r="D42" s="290">
        <f>'1-AST INC'!D42</f>
        <v>0.03</v>
      </c>
      <c r="E42" s="164">
        <f ca="1">B60*D42</f>
        <v>0</v>
      </c>
      <c r="F42" s="164">
        <f ca="1">IF(ISERROR((E42/C42)*(12-C42)),0,(E42/C42)*(12-C42))</f>
        <v>0</v>
      </c>
      <c r="G42" s="164"/>
    </row>
    <row r="43" spans="1:7" ht="15" thickBot="1" x14ac:dyDescent="0.25">
      <c r="A43" s="180" t="s">
        <v>138</v>
      </c>
      <c r="B43" s="162" t="str">
        <f>IF('1-AST INC'!B43&gt;0,'1-AST INC'!B43,"N/A")</f>
        <v>N/A</v>
      </c>
      <c r="C43" s="163">
        <f>'1-AST INC'!C43</f>
        <v>0</v>
      </c>
      <c r="D43" s="181">
        <f>'1-AST INC'!D43</f>
        <v>0</v>
      </c>
      <c r="E43" s="164">
        <f>IF(ISERROR(D43/12*C43),0,D43/12*C43)</f>
        <v>0</v>
      </c>
      <c r="F43" s="164">
        <f>IF(ISERROR((E43/C43)*(12-C43)),0,(E43/C43)*(12-C43))</f>
        <v>0</v>
      </c>
      <c r="G43" s="164"/>
    </row>
    <row r="44" spans="1:7" ht="15.75" thickBot="1" x14ac:dyDescent="0.25">
      <c r="A44" s="158" t="s">
        <v>129</v>
      </c>
      <c r="B44" s="178"/>
      <c r="C44" s="178"/>
      <c r="D44" s="159" t="s">
        <v>125</v>
      </c>
      <c r="E44" s="160"/>
      <c r="F44" s="160"/>
      <c r="G44" s="160"/>
    </row>
    <row r="45" spans="1:7" ht="15" thickBot="1" x14ac:dyDescent="0.25">
      <c r="A45" s="179" t="s">
        <v>134</v>
      </c>
      <c r="B45" s="162" t="str">
        <f>IF('1-AST INC'!B45&gt;0,'1-AST INC'!B45,"N/A")</f>
        <v>N/A</v>
      </c>
      <c r="C45" s="163">
        <f>'1-AST INC'!C45</f>
        <v>0</v>
      </c>
      <c r="D45" s="290">
        <f>'1-AST INC'!D45</f>
        <v>0</v>
      </c>
      <c r="E45" s="164"/>
      <c r="F45" s="164">
        <f ca="1">IF(ISERROR($F$31*D45),0,$F$31*D45)</f>
        <v>0</v>
      </c>
      <c r="G45" s="164"/>
    </row>
    <row r="46" spans="1:7" ht="15" thickBot="1" x14ac:dyDescent="0.25">
      <c r="A46" s="180" t="s">
        <v>135</v>
      </c>
      <c r="B46" s="162" t="str">
        <f>IF('1-AST INC'!B46&gt;0,'1-AST INC'!B46,"N/A")</f>
        <v>N/A</v>
      </c>
      <c r="C46" s="163">
        <f>'1-AST INC'!C46</f>
        <v>0</v>
      </c>
      <c r="D46" s="290">
        <f>'1-AST INC'!D46</f>
        <v>0</v>
      </c>
      <c r="E46" s="164"/>
      <c r="F46" s="164">
        <f ca="1">IF(ISERROR($F$31*D46),0,$F$31*D46)</f>
        <v>0</v>
      </c>
      <c r="G46" s="164"/>
    </row>
    <row r="47" spans="1:7" ht="15" thickBot="1" x14ac:dyDescent="0.25">
      <c r="A47" s="180" t="s">
        <v>136</v>
      </c>
      <c r="B47" s="162" t="str">
        <f>IF('1-AST INC'!B47&gt;0,'1-AST INC'!B47,"N/A")</f>
        <v>N/A</v>
      </c>
      <c r="C47" s="163">
        <f>'1-AST INC'!C47</f>
        <v>0</v>
      </c>
      <c r="D47" s="290">
        <f>'1-AST INC'!D47</f>
        <v>0</v>
      </c>
      <c r="E47" s="164"/>
      <c r="F47" s="164">
        <f ca="1">IF(ISERROR($F$31*D47),0,$F$31*D47)</f>
        <v>0</v>
      </c>
      <c r="G47" s="164"/>
    </row>
    <row r="48" spans="1:7" ht="15" thickBot="1" x14ac:dyDescent="0.25">
      <c r="A48" s="180"/>
      <c r="B48" s="159" t="s">
        <v>123</v>
      </c>
      <c r="C48" s="159" t="s">
        <v>124</v>
      </c>
      <c r="D48" s="159" t="s">
        <v>137</v>
      </c>
      <c r="E48" s="164"/>
      <c r="F48" s="164"/>
      <c r="G48" s="164"/>
    </row>
    <row r="49" spans="1:7" ht="15" thickBot="1" x14ac:dyDescent="0.25">
      <c r="A49" s="180" t="s">
        <v>263</v>
      </c>
      <c r="B49" s="162" t="str">
        <f>IF('1-AST INC'!B49&gt;0,'1-AST INC'!B49,"N/A")</f>
        <v>N/A</v>
      </c>
      <c r="C49" s="163">
        <f>'1-AST INC'!C49</f>
        <v>0</v>
      </c>
      <c r="D49" s="290">
        <f>'1-AST INC'!D49</f>
        <v>0</v>
      </c>
      <c r="E49" s="164"/>
      <c r="F49" s="164">
        <f ca="1">IF(ISERROR((D49/12*C49)*F30),0,((D49/12*C49)*F30))</f>
        <v>0</v>
      </c>
      <c r="G49" s="164">
        <f ca="1">IF(ISERROR((F49/C49)*(12-C49)),0,(F49/C49)*(12-C49))</f>
        <v>0</v>
      </c>
    </row>
    <row r="50" spans="1:7" ht="15" thickBot="1" x14ac:dyDescent="0.25">
      <c r="A50" s="180" t="s">
        <v>305</v>
      </c>
      <c r="B50" s="162" t="str">
        <f>IF('1-AST INC'!B50&gt;0,'1-AST INC'!B50,"N/A")</f>
        <v>N/A</v>
      </c>
      <c r="C50" s="163">
        <f>'1-AST INC'!C50</f>
        <v>12</v>
      </c>
      <c r="D50" s="290">
        <f>'1-AST INC'!D50</f>
        <v>0.03</v>
      </c>
      <c r="E50" s="164"/>
      <c r="F50" s="164">
        <f ca="1">E60*D50</f>
        <v>0</v>
      </c>
      <c r="G50" s="164">
        <f ca="1">IF(ISERROR((F50/C50)*(12-C50)),0,(F50/C50)*(12-C50))</f>
        <v>0</v>
      </c>
    </row>
    <row r="51" spans="1:7" ht="15" thickBot="1" x14ac:dyDescent="0.25">
      <c r="A51" s="180" t="s">
        <v>138</v>
      </c>
      <c r="B51" s="162" t="str">
        <f>IF('1-AST INC'!B51&gt;0,'1-AST INC'!B51,"N/A")</f>
        <v>N/A</v>
      </c>
      <c r="C51" s="163">
        <f>'1-AST INC'!C51</f>
        <v>0</v>
      </c>
      <c r="D51" s="181">
        <f>'1-AST INC'!D51</f>
        <v>0</v>
      </c>
      <c r="E51" s="164"/>
      <c r="F51" s="164">
        <f>IF(ISERROR(D51/12*C51),0,D51/12*C51)</f>
        <v>0</v>
      </c>
      <c r="G51" s="164">
        <f>IF(ISERROR((F51/C51)*(12-C51)),0,(F51/C51)*(12-C51))</f>
        <v>0</v>
      </c>
    </row>
    <row r="52" spans="1:7" ht="15.75" hidden="1" thickBot="1" x14ac:dyDescent="0.25">
      <c r="A52" s="158" t="s">
        <v>112</v>
      </c>
      <c r="B52" s="178"/>
      <c r="C52" s="178"/>
      <c r="D52" s="159" t="s">
        <v>125</v>
      </c>
      <c r="E52" s="160"/>
      <c r="F52" s="160"/>
      <c r="G52" s="160"/>
    </row>
    <row r="53" spans="1:7" ht="15" hidden="1" thickBot="1" x14ac:dyDescent="0.25">
      <c r="A53" s="179" t="s">
        <v>134</v>
      </c>
      <c r="B53" s="162" t="str">
        <f>IF('1-AST INC'!B53&gt;0,'1-AST INC'!B53,"N/A")</f>
        <v>N/A</v>
      </c>
      <c r="C53" s="163">
        <f>'1-AST INC'!C53</f>
        <v>0</v>
      </c>
      <c r="D53" s="290">
        <f>'1-AST INC'!D53</f>
        <v>0</v>
      </c>
      <c r="E53" s="164"/>
      <c r="F53" s="164"/>
      <c r="G53" s="164">
        <f ca="1">IF(ISERROR($G$31*D53),0,$G$31*D53)</f>
        <v>0</v>
      </c>
    </row>
    <row r="54" spans="1:7" ht="15" hidden="1" thickBot="1" x14ac:dyDescent="0.25">
      <c r="A54" s="180" t="s">
        <v>135</v>
      </c>
      <c r="B54" s="162" t="str">
        <f>IF('1-AST INC'!B54&gt;0,'1-AST INC'!B54,"N/A")</f>
        <v>N/A</v>
      </c>
      <c r="C54" s="163">
        <f>'1-AST INC'!C54</f>
        <v>0</v>
      </c>
      <c r="D54" s="290">
        <f>'1-AST INC'!D54</f>
        <v>0</v>
      </c>
      <c r="E54" s="164"/>
      <c r="F54" s="164"/>
      <c r="G54" s="164">
        <f ca="1">IF(ISERROR($G$31*D54),0,$G$31*D54)</f>
        <v>0</v>
      </c>
    </row>
    <row r="55" spans="1:7" ht="15" hidden="1" thickBot="1" x14ac:dyDescent="0.25">
      <c r="A55" s="180" t="s">
        <v>136</v>
      </c>
      <c r="B55" s="162" t="str">
        <f>IF('1-AST INC'!B55&gt;0,'1-AST INC'!B55,"N/A")</f>
        <v>N/A</v>
      </c>
      <c r="C55" s="163">
        <f>'1-AST INC'!C55</f>
        <v>0</v>
      </c>
      <c r="D55" s="290">
        <f>'1-AST INC'!D55</f>
        <v>0</v>
      </c>
      <c r="E55" s="164"/>
      <c r="F55" s="164"/>
      <c r="G55" s="164">
        <f ca="1">IF(ISERROR($G$31*D55),0,$G$31*D55)</f>
        <v>0</v>
      </c>
    </row>
    <row r="56" spans="1:7" ht="15" hidden="1" thickBot="1" x14ac:dyDescent="0.25">
      <c r="A56" s="180"/>
      <c r="B56" s="159" t="s">
        <v>123</v>
      </c>
      <c r="C56" s="159" t="s">
        <v>124</v>
      </c>
      <c r="D56" s="159" t="s">
        <v>137</v>
      </c>
      <c r="E56" s="164"/>
      <c r="F56" s="164"/>
      <c r="G56" s="164"/>
    </row>
    <row r="57" spans="1:7" ht="15" hidden="1" thickBot="1" x14ac:dyDescent="0.25">
      <c r="A57" s="180" t="s">
        <v>263</v>
      </c>
      <c r="B57" s="162" t="str">
        <f>IF('1-AST INC'!B57&gt;0,'1-AST INC'!B57,"N/A")</f>
        <v>N/A</v>
      </c>
      <c r="C57" s="163">
        <f>'1-AST INC'!C57</f>
        <v>0</v>
      </c>
      <c r="D57" s="290">
        <f>'1-AST INC'!D57</f>
        <v>0</v>
      </c>
      <c r="E57" s="164"/>
      <c r="F57" s="164"/>
      <c r="G57" s="164">
        <f ca="1">IF(ISERROR((D57/12*C57)*G30),0,((D57/12*C57)*G30))</f>
        <v>0</v>
      </c>
    </row>
    <row r="58" spans="1:7" ht="15" hidden="1" thickBot="1" x14ac:dyDescent="0.25">
      <c r="A58" s="180" t="s">
        <v>138</v>
      </c>
      <c r="B58" s="162" t="str">
        <f>IF('1-AST INC'!B58&gt;0,'1-AST INC'!B58,"N/A")</f>
        <v>N/A</v>
      </c>
      <c r="C58" s="163">
        <f>'1-AST INC'!C58</f>
        <v>0</v>
      </c>
      <c r="D58" s="181">
        <f>'1-AST INC'!D58</f>
        <v>0</v>
      </c>
      <c r="E58" s="164"/>
      <c r="F58" s="164"/>
      <c r="G58" s="164">
        <f>IF(ISERROR(D58/12*C58),0,D58/12*C58)</f>
        <v>0</v>
      </c>
    </row>
    <row r="59" spans="1:7" ht="15" hidden="1" thickBot="1" x14ac:dyDescent="0.25">
      <c r="A59" s="180" t="s">
        <v>138</v>
      </c>
      <c r="B59" s="162" t="str">
        <f>IF('1-AST INC'!B59&gt;0,'1-AST INC'!B59,"N/A")</f>
        <v>N/A</v>
      </c>
      <c r="C59" s="163">
        <f>'1-AST INC'!C59</f>
        <v>0</v>
      </c>
      <c r="D59" s="181">
        <f>'1-AST INC'!D59</f>
        <v>0</v>
      </c>
      <c r="E59" s="164"/>
      <c r="F59" s="164"/>
      <c r="G59" s="164">
        <f>IF(ISERROR(D59/12*C59),0,D59/12*C59)</f>
        <v>0</v>
      </c>
    </row>
    <row r="60" spans="1:7" ht="15" thickBot="1" x14ac:dyDescent="0.25">
      <c r="A60" s="155" t="s">
        <v>139</v>
      </c>
      <c r="B60" s="175">
        <f ca="1">IF(ISERROR(B33/B34),0,B33/B34)</f>
        <v>0</v>
      </c>
      <c r="C60" s="175"/>
      <c r="D60" s="174"/>
      <c r="E60" s="157">
        <f ca="1">SUM(E35:E59)</f>
        <v>0</v>
      </c>
      <c r="F60" s="157">
        <f ca="1">SUM(F35:F59)</f>
        <v>0</v>
      </c>
      <c r="G60" s="157">
        <f ca="1">SUM(G35:G59)</f>
        <v>0</v>
      </c>
    </row>
    <row r="61" spans="1:7" ht="15" thickBot="1" x14ac:dyDescent="0.25">
      <c r="A61" s="155" t="s">
        <v>131</v>
      </c>
      <c r="B61" s="175"/>
      <c r="C61" s="175"/>
      <c r="D61" s="174"/>
      <c r="E61" s="157">
        <f ca="1">E60-E35</f>
        <v>0</v>
      </c>
      <c r="F61" s="157">
        <f ca="1">F60-F35</f>
        <v>0</v>
      </c>
      <c r="G61" s="157">
        <f ca="1">G60-G35</f>
        <v>0</v>
      </c>
    </row>
    <row r="62" spans="1:7" ht="15" thickBot="1" x14ac:dyDescent="0.25">
      <c r="A62" s="176"/>
      <c r="B62" s="182"/>
      <c r="C62" s="182"/>
      <c r="D62" s="167"/>
      <c r="E62" s="182"/>
      <c r="F62" s="182"/>
      <c r="G62" s="182"/>
    </row>
    <row r="63" spans="1:7" ht="15.75" thickBot="1" x14ac:dyDescent="0.25">
      <c r="A63" s="183" t="s">
        <v>140</v>
      </c>
      <c r="B63" s="184">
        <f ca="1">B30+B60</f>
        <v>0</v>
      </c>
      <c r="C63" s="185"/>
      <c r="D63" s="186"/>
      <c r="E63" s="184">
        <f ca="1">E30+E60</f>
        <v>0</v>
      </c>
      <c r="F63" s="187">
        <f ca="1">F30+F60</f>
        <v>0</v>
      </c>
      <c r="G63" s="187">
        <f ca="1">G30+G60</f>
        <v>0</v>
      </c>
    </row>
    <row r="64" spans="1:7" x14ac:dyDescent="0.2">
      <c r="A64" s="88"/>
      <c r="B64" s="88"/>
      <c r="C64" s="88"/>
      <c r="D64" s="188"/>
      <c r="E64" s="88"/>
      <c r="F64" s="88"/>
      <c r="G64" s="88"/>
    </row>
    <row r="65" spans="1:7" x14ac:dyDescent="0.2">
      <c r="A65" s="88"/>
      <c r="B65" s="88"/>
      <c r="C65" s="88"/>
      <c r="D65" s="188"/>
      <c r="E65" s="88"/>
      <c r="F65" s="88"/>
      <c r="G65" s="88"/>
    </row>
    <row r="66" spans="1:7" x14ac:dyDescent="0.2">
      <c r="A66" s="88"/>
      <c r="B66" s="88"/>
      <c r="C66" s="88"/>
      <c r="D66" s="188"/>
      <c r="E66" s="88"/>
      <c r="F66" s="88"/>
      <c r="G66" s="88"/>
    </row>
    <row r="67" spans="1:7" x14ac:dyDescent="0.2">
      <c r="A67" s="88"/>
      <c r="B67" s="88"/>
      <c r="C67" s="88"/>
      <c r="D67" s="188"/>
      <c r="E67" s="88"/>
      <c r="F67" s="88"/>
      <c r="G67" s="88"/>
    </row>
    <row r="68" spans="1:7" x14ac:dyDescent="0.2">
      <c r="A68" s="88"/>
      <c r="B68" s="88"/>
      <c r="C68" s="88"/>
      <c r="D68" s="188"/>
      <c r="E68" s="88"/>
      <c r="F68" s="88"/>
      <c r="G68" s="88"/>
    </row>
    <row r="69" spans="1:7" x14ac:dyDescent="0.2">
      <c r="A69" s="88"/>
      <c r="B69" s="189"/>
      <c r="C69" s="189"/>
      <c r="D69" s="188"/>
      <c r="E69" s="88"/>
      <c r="F69" s="88"/>
      <c r="G69" s="88"/>
    </row>
    <row r="70" spans="1:7" x14ac:dyDescent="0.2">
      <c r="A70" s="88"/>
      <c r="B70" s="88"/>
      <c r="C70" s="88"/>
      <c r="D70" s="188"/>
      <c r="E70" s="88"/>
      <c r="F70" s="88"/>
      <c r="G70" s="88"/>
    </row>
    <row r="71" spans="1:7" x14ac:dyDescent="0.2">
      <c r="A71" s="88"/>
      <c r="B71" s="88"/>
      <c r="C71" s="88"/>
      <c r="D71" s="188"/>
      <c r="E71" s="88"/>
      <c r="F71" s="88"/>
      <c r="G71" s="88"/>
    </row>
    <row r="72" spans="1:7" x14ac:dyDescent="0.2">
      <c r="A72" s="88"/>
      <c r="B72" s="88"/>
      <c r="C72" s="88"/>
      <c r="D72" s="88"/>
      <c r="E72" s="88"/>
      <c r="F72" s="88"/>
      <c r="G72" s="88"/>
    </row>
  </sheetData>
  <sheetProtection password="EBC7" sheet="1" objects="1" scenarios="1"/>
  <mergeCells count="4">
    <mergeCell ref="A1:G1"/>
    <mergeCell ref="A3:G3"/>
    <mergeCell ref="A5:G5"/>
    <mergeCell ref="A6:G6"/>
  </mergeCells>
  <phoneticPr fontId="8" type="noConversion"/>
  <dataValidations count="1">
    <dataValidation allowBlank="1" sqref="A2 G2"/>
  </dataValidations>
  <printOptions horizontalCentered="1" headings="1"/>
  <pageMargins left="0.2" right="0.3" top="0.55000000000000004" bottom="0.78" header="0.25" footer="0.17"/>
  <pageSetup scale="87" orientation="portrait" horizontalDpi="300" verticalDpi="300" r:id="rId1"/>
  <headerFooter alignWithMargins="0">
    <oddFooter>&amp;L&amp;D &amp;T&amp;COMB Approval No. 1205-0430 Expires 12/31/2013
&amp;A&amp;R&amp;F</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A1:G72"/>
  <sheetViews>
    <sheetView showGridLines="0" workbookViewId="0">
      <selection sqref="A1:C1"/>
    </sheetView>
  </sheetViews>
  <sheetFormatPr defaultRowHeight="12.75" x14ac:dyDescent="0.2"/>
  <cols>
    <col min="1" max="1" width="50.7109375" customWidth="1"/>
    <col min="2" max="2" width="15.7109375" customWidth="1"/>
    <col min="3" max="3" width="7.7109375" customWidth="1"/>
    <col min="5" max="6" width="15.7109375" customWidth="1"/>
    <col min="7" max="7" width="15.7109375" hidden="1" customWidth="1"/>
  </cols>
  <sheetData>
    <row r="1" spans="1:7" ht="15.75" x14ac:dyDescent="0.2">
      <c r="A1" s="474" t="s">
        <v>147</v>
      </c>
      <c r="B1" s="474"/>
      <c r="C1" s="474"/>
      <c r="D1" s="474"/>
      <c r="E1" s="474"/>
      <c r="F1" s="474"/>
      <c r="G1" s="474"/>
    </row>
    <row r="2" spans="1:7" x14ac:dyDescent="0.2">
      <c r="A2" s="126" t="str">
        <f>'CROSS PSPB'!A2</f>
        <v>Crosswalk Version:  2.4</v>
      </c>
      <c r="B2" s="127"/>
      <c r="C2" s="127"/>
      <c r="D2" s="127"/>
      <c r="E2" s="128"/>
      <c r="F2" s="127" t="str">
        <f>'1-AST INC'!F2</f>
        <v>Rev. 6/4/2007</v>
      </c>
      <c r="G2" s="129"/>
    </row>
    <row r="3" spans="1:7" ht="15.75" x14ac:dyDescent="0.2">
      <c r="A3" s="474" t="s">
        <v>254</v>
      </c>
      <c r="B3" s="474"/>
      <c r="C3" s="474"/>
      <c r="D3" s="474"/>
      <c r="E3" s="474"/>
      <c r="F3" s="474"/>
      <c r="G3" s="474"/>
    </row>
    <row r="4" spans="1:7" ht="15.75" x14ac:dyDescent="0.2">
      <c r="A4" s="130" t="str">
        <f>'1-AST INC'!A4</f>
        <v>YOUR STATE</v>
      </c>
      <c r="B4" s="125"/>
      <c r="C4" s="125"/>
      <c r="D4" s="125"/>
      <c r="E4" s="125"/>
      <c r="F4" s="125"/>
      <c r="G4" s="125"/>
    </row>
    <row r="5" spans="1:7" x14ac:dyDescent="0.2">
      <c r="A5" s="475" t="str">
        <f>'1-AST INC'!A5:G5</f>
        <v>NEXT YEAR</v>
      </c>
      <c r="B5" s="476"/>
      <c r="C5" s="476"/>
      <c r="D5" s="476"/>
      <c r="E5" s="476"/>
      <c r="F5" s="476"/>
      <c r="G5" s="476"/>
    </row>
    <row r="6" spans="1:7" ht="13.5" thickBot="1" x14ac:dyDescent="0.25">
      <c r="A6" s="478" t="str">
        <f>F7</f>
        <v xml:space="preserve">FY </v>
      </c>
      <c r="B6" s="476"/>
      <c r="C6" s="476"/>
      <c r="D6" s="476"/>
      <c r="E6" s="476"/>
      <c r="F6" s="476"/>
      <c r="G6" s="476"/>
    </row>
    <row r="7" spans="1:7" x14ac:dyDescent="0.2">
      <c r="A7" s="131"/>
      <c r="B7" s="132" t="str">
        <f>'1-AST INC'!B7</f>
        <v xml:space="preserve">FY </v>
      </c>
      <c r="C7" s="133"/>
      <c r="D7" s="134"/>
      <c r="E7" s="132" t="str">
        <f>'1-AST INC'!E7</f>
        <v xml:space="preserve">FY </v>
      </c>
      <c r="F7" s="132" t="str">
        <f>'1-AST INC'!F7</f>
        <v xml:space="preserve">FY </v>
      </c>
      <c r="G7" s="135" t="str">
        <f>'1-AST INC'!G7</f>
        <v>FY 1</v>
      </c>
    </row>
    <row r="8" spans="1:7" x14ac:dyDescent="0.2">
      <c r="A8" s="131"/>
      <c r="B8" s="136" t="s">
        <v>113</v>
      </c>
      <c r="C8" s="137"/>
      <c r="D8" s="138"/>
      <c r="E8" s="139" t="s">
        <v>114</v>
      </c>
      <c r="F8" s="139" t="s">
        <v>115</v>
      </c>
      <c r="G8" s="140" t="s">
        <v>116</v>
      </c>
    </row>
    <row r="9" spans="1:7" ht="13.5" thickBot="1" x14ac:dyDescent="0.25">
      <c r="A9" s="131" t="s">
        <v>117</v>
      </c>
      <c r="B9" s="141" t="s">
        <v>118</v>
      </c>
      <c r="C9" s="142"/>
      <c r="D9" s="143"/>
      <c r="E9" s="144" t="s">
        <v>118</v>
      </c>
      <c r="F9" s="144" t="s">
        <v>118</v>
      </c>
      <c r="G9" s="144" t="s">
        <v>118</v>
      </c>
    </row>
    <row r="10" spans="1:7" ht="13.5" thickBot="1" x14ac:dyDescent="0.25">
      <c r="A10" s="131"/>
      <c r="B10" s="145"/>
      <c r="C10" s="145"/>
      <c r="D10" s="145"/>
      <c r="E10" s="146"/>
      <c r="F10" s="145"/>
      <c r="G10" s="145"/>
    </row>
    <row r="11" spans="1:7" ht="15" thickBot="1" x14ac:dyDescent="0.25">
      <c r="A11" s="147" t="s">
        <v>119</v>
      </c>
      <c r="B11" s="148">
        <f>'CROSS PSPB'!AK9</f>
        <v>0</v>
      </c>
      <c r="C11" s="149"/>
      <c r="D11" s="150"/>
      <c r="E11" s="150"/>
      <c r="F11" s="150"/>
      <c r="G11" s="151"/>
    </row>
    <row r="12" spans="1:7" ht="15" thickBot="1" x14ac:dyDescent="0.25">
      <c r="A12" s="147" t="s">
        <v>120</v>
      </c>
      <c r="B12" s="152">
        <f ca="1">IF(STARTUPCW!B16=0,0,'CROSS PSPB'!AJ9/STARTUPCW!B16)</f>
        <v>0</v>
      </c>
      <c r="C12" s="153"/>
      <c r="D12" s="150"/>
      <c r="E12" s="150"/>
      <c r="F12" s="150"/>
      <c r="G12" s="154"/>
    </row>
    <row r="13" spans="1:7" ht="15" thickBot="1" x14ac:dyDescent="0.25">
      <c r="A13" s="155" t="s">
        <v>121</v>
      </c>
      <c r="B13" s="149"/>
      <c r="C13" s="150"/>
      <c r="D13" s="156"/>
      <c r="E13" s="157">
        <f ca="1">IF(ISERROR($B$30),0,$B$30)</f>
        <v>0</v>
      </c>
      <c r="F13" s="157">
        <f ca="1">IF(ISERROR($E$30),0,$E$30)</f>
        <v>0</v>
      </c>
      <c r="G13" s="157">
        <f ca="1">IF(ISERROR($F$30),0,$F$30)</f>
        <v>0</v>
      </c>
    </row>
    <row r="14" spans="1:7" ht="15.75" thickBot="1" x14ac:dyDescent="0.25">
      <c r="A14" s="158" t="s">
        <v>122</v>
      </c>
      <c r="B14" s="159" t="s">
        <v>123</v>
      </c>
      <c r="C14" s="159" t="s">
        <v>124</v>
      </c>
      <c r="D14" s="159" t="s">
        <v>125</v>
      </c>
      <c r="E14" s="160"/>
      <c r="F14" s="160"/>
      <c r="G14" s="160"/>
    </row>
    <row r="15" spans="1:7" ht="15" thickBot="1" x14ac:dyDescent="0.25">
      <c r="A15" s="161" t="str">
        <f>'1-AST INC'!A15</f>
        <v xml:space="preserve">1. </v>
      </c>
      <c r="B15" s="162" t="str">
        <f>IF('1-AST INC'!B15&gt;0,'1-AST INC'!B15,"N/A")</f>
        <v>N/A</v>
      </c>
      <c r="C15" s="163">
        <f>'1-AST INC'!C15</f>
        <v>0</v>
      </c>
      <c r="D15" s="290">
        <f>'1-AST INC'!D15</f>
        <v>0</v>
      </c>
      <c r="E15" s="164">
        <f>IF(OR(D15=0,C15=0),0,$E$13/(1+(D15*(C15/12)))*(D15/12*(12-C15)))</f>
        <v>0</v>
      </c>
      <c r="F15" s="164"/>
      <c r="G15" s="164"/>
    </row>
    <row r="16" spans="1:7" ht="15" thickBot="1" x14ac:dyDescent="0.25">
      <c r="A16" s="161" t="str">
        <f>'1-AST INC'!A16</f>
        <v>2.</v>
      </c>
      <c r="B16" s="162" t="str">
        <f>IF('1-AST INC'!B16&gt;0,'1-AST INC'!B16,"N/A")</f>
        <v>N/A</v>
      </c>
      <c r="C16" s="163">
        <f>'1-AST INC'!C16</f>
        <v>0</v>
      </c>
      <c r="D16" s="290">
        <f>'1-AST INC'!D16</f>
        <v>0</v>
      </c>
      <c r="E16" s="164">
        <f>IF(OR(D16=0,C16=0),0,$E$13/(1+(D16*(C16/12)))*(D16/12*(12-C16)))</f>
        <v>0</v>
      </c>
      <c r="F16" s="164"/>
      <c r="G16" s="164"/>
    </row>
    <row r="17" spans="1:7" ht="15" thickBot="1" x14ac:dyDescent="0.25">
      <c r="A17" s="161" t="str">
        <f>'1-AST INC'!A17</f>
        <v>3.</v>
      </c>
      <c r="B17" s="162" t="str">
        <f>IF('1-AST INC'!B17&gt;0,'1-AST INC'!B17,"N/A")</f>
        <v>N/A</v>
      </c>
      <c r="C17" s="163">
        <f>'1-AST INC'!C17</f>
        <v>0</v>
      </c>
      <c r="D17" s="290">
        <f>'1-AST INC'!D17</f>
        <v>0</v>
      </c>
      <c r="E17" s="164">
        <f>IF(OR(D17=0,C17=0),0,$E$13/(1+(D17*(C17/12)))*(D17/12*(12-C17)))</f>
        <v>0</v>
      </c>
      <c r="F17" s="164"/>
      <c r="G17" s="164"/>
    </row>
    <row r="18" spans="1:7" ht="15.75" thickBot="1" x14ac:dyDescent="0.25">
      <c r="A18" s="158" t="s">
        <v>128</v>
      </c>
      <c r="B18" s="160"/>
      <c r="C18" s="160"/>
      <c r="D18" s="167"/>
      <c r="E18" s="160"/>
      <c r="F18" s="160"/>
      <c r="G18" s="160"/>
    </row>
    <row r="19" spans="1:7" ht="15" thickBot="1" x14ac:dyDescent="0.25">
      <c r="A19" s="161" t="str">
        <f>'1-AST INC'!A19</f>
        <v>1. Default</v>
      </c>
      <c r="B19" s="162" t="str">
        <f>IF('1-AST INC'!B19&gt;0,'1-AST INC'!B19,"N/A")</f>
        <v>N/A</v>
      </c>
      <c r="C19" s="163">
        <f>'1-AST INC'!C19</f>
        <v>12</v>
      </c>
      <c r="D19" s="290">
        <f>'1-AST INC'!D19</f>
        <v>0.03</v>
      </c>
      <c r="E19" s="164">
        <f ca="1">IF(ISERROR(SUM($E$13,$E$15:$E$17)*(D19/12*C19)),0,SUM($E$13,$E$15:$E$17)*(D19/12*C19))</f>
        <v>0</v>
      </c>
      <c r="F19" s="164">
        <f ca="1">IF(ISERROR((E19/C19)*(12-C19)),0,(E19/C19)*(12-C19))</f>
        <v>0</v>
      </c>
      <c r="G19" s="164"/>
    </row>
    <row r="20" spans="1:7" ht="15" thickBot="1" x14ac:dyDescent="0.25">
      <c r="A20" s="161" t="str">
        <f>'1-AST INC'!A20</f>
        <v>2.</v>
      </c>
      <c r="B20" s="162" t="str">
        <f>IF('1-AST INC'!B20&gt;0,'1-AST INC'!B20,"N/A")</f>
        <v>N/A</v>
      </c>
      <c r="C20" s="163">
        <f>'1-AST INC'!C20</f>
        <v>0</v>
      </c>
      <c r="D20" s="290">
        <f>'1-AST INC'!D20</f>
        <v>0</v>
      </c>
      <c r="E20" s="164">
        <f ca="1">IF(ISERROR(SUM($E$13,$E$15:$E$17)*(D20/12*C20)),0,SUM($E$13,$E$15:$E$17)*(D20/12*C20))</f>
        <v>0</v>
      </c>
      <c r="F20" s="164">
        <f ca="1">IF(ISERROR((E20/C20)*(12-C20)),0,(E20/C20)*(12-C20))</f>
        <v>0</v>
      </c>
      <c r="G20" s="164"/>
    </row>
    <row r="21" spans="1:7" ht="15" thickBot="1" x14ac:dyDescent="0.25">
      <c r="A21" s="161" t="str">
        <f>'1-AST INC'!A21</f>
        <v>3.</v>
      </c>
      <c r="B21" s="162" t="str">
        <f>IF('1-AST INC'!B21&gt;0,'1-AST INC'!B21,"N/A")</f>
        <v>N/A</v>
      </c>
      <c r="C21" s="163">
        <f>'1-AST INC'!C21</f>
        <v>0</v>
      </c>
      <c r="D21" s="290">
        <f>'1-AST INC'!D21</f>
        <v>0</v>
      </c>
      <c r="E21" s="164">
        <f ca="1">IF(ISERROR(SUM($E$13,$E$15:$E$17)*(D21/12*C21)),0,SUM($E$13,$E$15:$E$17)*(D21/12*C21))</f>
        <v>0</v>
      </c>
      <c r="F21" s="164">
        <f ca="1">IF(ISERROR((E21/C21)*(12-C21)),0,(E21/C21)*(12-C21))</f>
        <v>0</v>
      </c>
      <c r="G21" s="164"/>
    </row>
    <row r="22" spans="1:7" ht="15.75" thickBot="1" x14ac:dyDescent="0.25">
      <c r="A22" s="158" t="s">
        <v>129</v>
      </c>
      <c r="B22" s="160"/>
      <c r="C22" s="160"/>
      <c r="D22" s="167"/>
      <c r="E22" s="160"/>
      <c r="F22" s="160"/>
      <c r="G22" s="160"/>
    </row>
    <row r="23" spans="1:7" ht="15" thickBot="1" x14ac:dyDescent="0.25">
      <c r="A23" s="161" t="str">
        <f>'1-AST INC'!A23</f>
        <v>1. Default</v>
      </c>
      <c r="B23" s="162" t="str">
        <f>IF('1-AST INC'!B23&gt;0,'1-AST INC'!B23,"N/A")</f>
        <v>N/A</v>
      </c>
      <c r="C23" s="163">
        <f>'1-AST INC'!C23</f>
        <v>12</v>
      </c>
      <c r="D23" s="290">
        <f>'1-AST INC'!D23</f>
        <v>0.03</v>
      </c>
      <c r="E23" s="164"/>
      <c r="F23" s="164">
        <f ca="1">IF(ISERROR(SUM($F$13,$F$19:$F$21)*(D23/12*C23)),0,SUM($F$13,$F$19:$F$21)*(D23/12*C23))</f>
        <v>0</v>
      </c>
      <c r="G23" s="164">
        <f ca="1">IF(ISERROR((F23/C23)*(12-C23)),0,(F23/C23)*(12-C23))</f>
        <v>0</v>
      </c>
    </row>
    <row r="24" spans="1:7" ht="15" thickBot="1" x14ac:dyDescent="0.25">
      <c r="A24" s="161" t="str">
        <f>'1-AST INC'!A24</f>
        <v>2.</v>
      </c>
      <c r="B24" s="162" t="str">
        <f>IF('1-AST INC'!B24&gt;0,'1-AST INC'!B24,"N/A")</f>
        <v>N/A</v>
      </c>
      <c r="C24" s="163">
        <f>'1-AST INC'!C24</f>
        <v>0</v>
      </c>
      <c r="D24" s="290">
        <f>'1-AST INC'!D24</f>
        <v>0</v>
      </c>
      <c r="E24" s="164"/>
      <c r="F24" s="164">
        <f ca="1">IF(ISERROR(SUM($F$13,$F$19:$F$21)*(D24/12*C24)),0,SUM($F$13,$F$19:$F$21)*(D24/12*C24))</f>
        <v>0</v>
      </c>
      <c r="G24" s="164">
        <f ca="1">IF(ISERROR((F24/C24)*(12-C24)),0,(F24/C24)*(12-C24))</f>
        <v>0</v>
      </c>
    </row>
    <row r="25" spans="1:7" ht="15" thickBot="1" x14ac:dyDescent="0.25">
      <c r="A25" s="161" t="str">
        <f>'1-AST INC'!A25</f>
        <v>3.</v>
      </c>
      <c r="B25" s="162" t="str">
        <f>IF('1-AST INC'!B25&gt;0,'1-AST INC'!B25,"N/A")</f>
        <v>N/A</v>
      </c>
      <c r="C25" s="163">
        <f>'1-AST INC'!C25</f>
        <v>0</v>
      </c>
      <c r="D25" s="290">
        <f>'1-AST INC'!D25</f>
        <v>0</v>
      </c>
      <c r="E25" s="164"/>
      <c r="F25" s="164">
        <f ca="1">IF(ISERROR(SUM($F$13,$F$19:$F$21)*(D25/12*C25)),0,SUM($F$13,$F$19:$F$21)*(D25/12*C25))</f>
        <v>0</v>
      </c>
      <c r="G25" s="164">
        <f ca="1">IF(ISERROR((F25/C25)*(12-C25)),0,(F25/C25)*(12-C25))</f>
        <v>0</v>
      </c>
    </row>
    <row r="26" spans="1:7" ht="15.75" hidden="1" thickBot="1" x14ac:dyDescent="0.25">
      <c r="A26" s="158" t="s">
        <v>112</v>
      </c>
      <c r="B26" s="160"/>
      <c r="C26" s="160"/>
      <c r="D26" s="167"/>
      <c r="E26" s="160"/>
      <c r="F26" s="160"/>
      <c r="G26" s="160"/>
    </row>
    <row r="27" spans="1:7" ht="15" hidden="1" thickBot="1" x14ac:dyDescent="0.25">
      <c r="A27" s="161" t="str">
        <f>'1-AST INC'!A27</f>
        <v xml:space="preserve">1. </v>
      </c>
      <c r="B27" s="162" t="str">
        <f>IF('1-AST INC'!B27&gt;0,'1-AST INC'!B27,"N/A")</f>
        <v>N/A</v>
      </c>
      <c r="C27" s="163">
        <f>'1-AST INC'!C27</f>
        <v>0</v>
      </c>
      <c r="D27" s="290">
        <f>'1-AST INC'!D27</f>
        <v>0</v>
      </c>
      <c r="E27" s="164"/>
      <c r="F27" s="164"/>
      <c r="G27" s="164">
        <f ca="1">IF(ISERROR(SUM($G$13,$G$23:$G$25)*(D27/12*C27)),0,SUM($G$13,$G$23:$G$25)*(D27/12*C27))</f>
        <v>0</v>
      </c>
    </row>
    <row r="28" spans="1:7" ht="15" hidden="1" thickBot="1" x14ac:dyDescent="0.25">
      <c r="A28" s="161" t="str">
        <f>'1-AST INC'!A28</f>
        <v>2.</v>
      </c>
      <c r="B28" s="162" t="str">
        <f>IF('1-AST INC'!B28&gt;0,'1-AST INC'!B28,"N/A")</f>
        <v>N/A</v>
      </c>
      <c r="C28" s="163">
        <f>'1-AST INC'!C28</f>
        <v>0</v>
      </c>
      <c r="D28" s="290">
        <f>'1-AST INC'!D28</f>
        <v>0</v>
      </c>
      <c r="E28" s="164"/>
      <c r="F28" s="164"/>
      <c r="G28" s="164">
        <f ca="1">IF(ISERROR(SUM($G$13,$G$23:$G$25)*(D28/12*C28)),0,SUM($G$13,$G$23:$G$25)*(D28/12*C28))</f>
        <v>0</v>
      </c>
    </row>
    <row r="29" spans="1:7" ht="15" hidden="1" thickBot="1" x14ac:dyDescent="0.25">
      <c r="A29" s="161" t="str">
        <f>'1-AST INC'!A29</f>
        <v>3.</v>
      </c>
      <c r="B29" s="162" t="str">
        <f>IF('1-AST INC'!B29&gt;0,'1-AST INC'!B29,"N/A")</f>
        <v>N/A</v>
      </c>
      <c r="C29" s="163">
        <f>'1-AST INC'!C29</f>
        <v>0</v>
      </c>
      <c r="D29" s="290">
        <f>'1-AST INC'!D29</f>
        <v>0</v>
      </c>
      <c r="E29" s="168"/>
      <c r="F29" s="168"/>
      <c r="G29" s="164">
        <f ca="1">IF(ISERROR(SUM($G$13,$G$23:$G$25)*(D29/12*C29)),0,SUM($G$13,$G$23:$G$25)*(D29/12*C29))</f>
        <v>0</v>
      </c>
    </row>
    <row r="30" spans="1:7" ht="15" thickBot="1" x14ac:dyDescent="0.25">
      <c r="A30" s="169" t="s">
        <v>130</v>
      </c>
      <c r="B30" s="170">
        <f ca="1">IF(ISERROR(B11/B12),0,B11/B12)</f>
        <v>0</v>
      </c>
      <c r="C30" s="170"/>
      <c r="D30" s="171"/>
      <c r="E30" s="157">
        <f ca="1">E13+SUM(E15:E29)</f>
        <v>0</v>
      </c>
      <c r="F30" s="157">
        <f ca="1">F13+SUM(F15:F29)</f>
        <v>0</v>
      </c>
      <c r="G30" s="157">
        <f ca="1">G13+SUM(G15:G29)</f>
        <v>0</v>
      </c>
    </row>
    <row r="31" spans="1:7" ht="15" thickBot="1" x14ac:dyDescent="0.25">
      <c r="A31" s="172" t="s">
        <v>131</v>
      </c>
      <c r="B31" s="173"/>
      <c r="C31" s="173"/>
      <c r="D31" s="174"/>
      <c r="E31" s="175">
        <f ca="1">E30-E13</f>
        <v>0</v>
      </c>
      <c r="F31" s="157">
        <f ca="1">F30-F13</f>
        <v>0</v>
      </c>
      <c r="G31" s="157">
        <f ca="1">G30-G13</f>
        <v>0</v>
      </c>
    </row>
    <row r="32" spans="1:7" ht="15" thickBot="1" x14ac:dyDescent="0.25">
      <c r="A32" s="176"/>
      <c r="B32" s="160"/>
      <c r="C32" s="160"/>
      <c r="D32" s="167"/>
      <c r="E32" s="160"/>
      <c r="F32" s="160"/>
      <c r="G32" s="160"/>
    </row>
    <row r="33" spans="1:7" ht="15" thickBot="1" x14ac:dyDescent="0.25">
      <c r="A33" s="147" t="s">
        <v>132</v>
      </c>
      <c r="B33" s="148">
        <f>'CROSS PSPB'!AL9</f>
        <v>0</v>
      </c>
      <c r="C33" s="149"/>
      <c r="D33" s="150"/>
      <c r="E33" s="150"/>
      <c r="F33" s="150"/>
      <c r="G33" s="151"/>
    </row>
    <row r="34" spans="1:7" ht="15" thickBot="1" x14ac:dyDescent="0.25">
      <c r="A34" s="177" t="str">
        <f>A$12</f>
        <v>TOTAL POSITIONS PAID</v>
      </c>
      <c r="B34" s="152">
        <f ca="1">B$12</f>
        <v>0</v>
      </c>
      <c r="C34" s="153"/>
      <c r="D34" s="150"/>
      <c r="E34" s="150"/>
      <c r="F34" s="150"/>
      <c r="G34" s="154"/>
    </row>
    <row r="35" spans="1:7" ht="15" thickBot="1" x14ac:dyDescent="0.25">
      <c r="A35" s="155" t="s">
        <v>133</v>
      </c>
      <c r="B35" s="149"/>
      <c r="C35" s="150"/>
      <c r="D35" s="156"/>
      <c r="E35" s="157">
        <f ca="1">$B$60</f>
        <v>0</v>
      </c>
      <c r="F35" s="157">
        <f ca="1">$E$60</f>
        <v>0</v>
      </c>
      <c r="G35" s="157">
        <f ca="1">$F$60</f>
        <v>0</v>
      </c>
    </row>
    <row r="36" spans="1:7" ht="15.75" thickBot="1" x14ac:dyDescent="0.25">
      <c r="A36" s="158" t="s">
        <v>128</v>
      </c>
      <c r="B36" s="178"/>
      <c r="C36" s="178"/>
      <c r="D36" s="159" t="s">
        <v>125</v>
      </c>
      <c r="E36" s="160"/>
      <c r="F36" s="160"/>
      <c r="G36" s="160"/>
    </row>
    <row r="37" spans="1:7" ht="15" thickBot="1" x14ac:dyDescent="0.25">
      <c r="A37" s="179" t="s">
        <v>134</v>
      </c>
      <c r="B37" s="162" t="str">
        <f>IF('1-AST INC'!B37&gt;0,'1-AST INC'!B37,"N/A")</f>
        <v>N/A</v>
      </c>
      <c r="C37" s="163">
        <f>'1-AST INC'!C37</f>
        <v>0</v>
      </c>
      <c r="D37" s="290">
        <f>'1-AST INC'!D37</f>
        <v>0</v>
      </c>
      <c r="E37" s="164">
        <f ca="1">$E$31*D37</f>
        <v>0</v>
      </c>
      <c r="F37" s="164"/>
      <c r="G37" s="164"/>
    </row>
    <row r="38" spans="1:7" ht="15" thickBot="1" x14ac:dyDescent="0.25">
      <c r="A38" s="180" t="s">
        <v>135</v>
      </c>
      <c r="B38" s="162" t="str">
        <f>IF('1-AST INC'!B38&gt;0,'1-AST INC'!B38,"N/A")</f>
        <v>N/A</v>
      </c>
      <c r="C38" s="163">
        <f>'1-AST INC'!C38</f>
        <v>0</v>
      </c>
      <c r="D38" s="290">
        <f>'1-AST INC'!D38</f>
        <v>0</v>
      </c>
      <c r="E38" s="164">
        <f ca="1">$E$31*D38</f>
        <v>0</v>
      </c>
      <c r="F38" s="164"/>
      <c r="G38" s="164"/>
    </row>
    <row r="39" spans="1:7" ht="15" thickBot="1" x14ac:dyDescent="0.25">
      <c r="A39" s="180" t="s">
        <v>136</v>
      </c>
      <c r="B39" s="162" t="str">
        <f>IF('1-AST INC'!B39&gt;0,'1-AST INC'!B39,"N/A")</f>
        <v>N/A</v>
      </c>
      <c r="C39" s="163">
        <f>'1-AST INC'!C39</f>
        <v>0</v>
      </c>
      <c r="D39" s="290">
        <f>'1-AST INC'!D39</f>
        <v>0</v>
      </c>
      <c r="E39" s="164">
        <f ca="1">$E$31*D39</f>
        <v>0</v>
      </c>
      <c r="F39" s="164"/>
      <c r="G39" s="164"/>
    </row>
    <row r="40" spans="1:7" ht="15" thickBot="1" x14ac:dyDescent="0.25">
      <c r="A40" s="180"/>
      <c r="B40" s="159" t="s">
        <v>123</v>
      </c>
      <c r="C40" s="159" t="s">
        <v>124</v>
      </c>
      <c r="D40" s="159" t="s">
        <v>137</v>
      </c>
      <c r="E40" s="164"/>
      <c r="F40" s="164"/>
      <c r="G40" s="164"/>
    </row>
    <row r="41" spans="1:7" ht="15" thickBot="1" x14ac:dyDescent="0.25">
      <c r="A41" s="180" t="s">
        <v>263</v>
      </c>
      <c r="B41" s="162" t="str">
        <f>IF('1-AST INC'!B41&gt;0,'1-AST INC'!B41,"N/A")</f>
        <v>N/A</v>
      </c>
      <c r="C41" s="163">
        <f>'1-AST INC'!C41</f>
        <v>0</v>
      </c>
      <c r="D41" s="290">
        <f>'1-AST INC'!D41</f>
        <v>0</v>
      </c>
      <c r="E41" s="164">
        <f ca="1">IF(ISERROR((D41/12*C41)*E30),0,((D41/12*C41)*E30))</f>
        <v>0</v>
      </c>
      <c r="F41" s="164">
        <f ca="1">IF(ISERROR((E41/C41)*(12-C41)),0,(E41/C41)*(12-C41))</f>
        <v>0</v>
      </c>
      <c r="G41" s="164"/>
    </row>
    <row r="42" spans="1:7" ht="15" thickBot="1" x14ac:dyDescent="0.25">
      <c r="A42" s="180" t="s">
        <v>305</v>
      </c>
      <c r="B42" s="162" t="str">
        <f>IF('1-AST INC'!B42&gt;0,'1-AST INC'!B42,"N/A")</f>
        <v>N/A</v>
      </c>
      <c r="C42" s="163">
        <f>'1-AST INC'!C42</f>
        <v>12</v>
      </c>
      <c r="D42" s="290">
        <f>'1-AST INC'!D42</f>
        <v>0.03</v>
      </c>
      <c r="E42" s="164">
        <f ca="1">B60*D42</f>
        <v>0</v>
      </c>
      <c r="F42" s="164">
        <f ca="1">IF(ISERROR((E42/C42)*(12-C42)),0,(E42/C42)*(12-C42))</f>
        <v>0</v>
      </c>
      <c r="G42" s="164"/>
    </row>
    <row r="43" spans="1:7" ht="15" thickBot="1" x14ac:dyDescent="0.25">
      <c r="A43" s="180" t="s">
        <v>138</v>
      </c>
      <c r="B43" s="162" t="str">
        <f>IF('1-AST INC'!B43&gt;0,'1-AST INC'!B43,"N/A")</f>
        <v>N/A</v>
      </c>
      <c r="C43" s="163">
        <f>'1-AST INC'!C43</f>
        <v>0</v>
      </c>
      <c r="D43" s="181">
        <f>'1-AST INC'!D43</f>
        <v>0</v>
      </c>
      <c r="E43" s="164">
        <f>IF(ISERROR(D43/12*C43),0,D43/12*C43)</f>
        <v>0</v>
      </c>
      <c r="F43" s="164">
        <f>IF(ISERROR((E43/C43)*(12-C43)),0,(E43/C43)*(12-C43))</f>
        <v>0</v>
      </c>
      <c r="G43" s="164"/>
    </row>
    <row r="44" spans="1:7" ht="15.75" thickBot="1" x14ac:dyDescent="0.25">
      <c r="A44" s="158" t="s">
        <v>129</v>
      </c>
      <c r="B44" s="178"/>
      <c r="C44" s="178"/>
      <c r="D44" s="159" t="s">
        <v>125</v>
      </c>
      <c r="E44" s="160"/>
      <c r="F44" s="160"/>
      <c r="G44" s="160"/>
    </row>
    <row r="45" spans="1:7" ht="15" thickBot="1" x14ac:dyDescent="0.25">
      <c r="A45" s="179" t="s">
        <v>134</v>
      </c>
      <c r="B45" s="162" t="str">
        <f>IF('1-AST INC'!B45&gt;0,'1-AST INC'!B45,"N/A")</f>
        <v>N/A</v>
      </c>
      <c r="C45" s="163">
        <f>'1-AST INC'!C45</f>
        <v>0</v>
      </c>
      <c r="D45" s="290">
        <f>'1-AST INC'!D45</f>
        <v>0</v>
      </c>
      <c r="E45" s="164"/>
      <c r="F45" s="164">
        <f ca="1">IF(ISERROR($F$31*D45),0,$F$31*D45)</f>
        <v>0</v>
      </c>
      <c r="G45" s="164"/>
    </row>
    <row r="46" spans="1:7" ht="15" thickBot="1" x14ac:dyDescent="0.25">
      <c r="A46" s="180" t="s">
        <v>135</v>
      </c>
      <c r="B46" s="162" t="str">
        <f>IF('1-AST INC'!B46&gt;0,'1-AST INC'!B46,"N/A")</f>
        <v>N/A</v>
      </c>
      <c r="C46" s="163">
        <f>'1-AST INC'!C46</f>
        <v>0</v>
      </c>
      <c r="D46" s="290">
        <f>'1-AST INC'!D46</f>
        <v>0</v>
      </c>
      <c r="E46" s="164"/>
      <c r="F46" s="164">
        <f ca="1">IF(ISERROR($F$31*D46),0,$F$31*D46)</f>
        <v>0</v>
      </c>
      <c r="G46" s="164"/>
    </row>
    <row r="47" spans="1:7" ht="15" thickBot="1" x14ac:dyDescent="0.25">
      <c r="A47" s="180" t="s">
        <v>136</v>
      </c>
      <c r="B47" s="162" t="str">
        <f>IF('1-AST INC'!B47&gt;0,'1-AST INC'!B47,"N/A")</f>
        <v>N/A</v>
      </c>
      <c r="C47" s="163">
        <f>'1-AST INC'!C47</f>
        <v>0</v>
      </c>
      <c r="D47" s="290">
        <f>'1-AST INC'!D47</f>
        <v>0</v>
      </c>
      <c r="E47" s="164"/>
      <c r="F47" s="164">
        <f ca="1">IF(ISERROR($F$31*D47),0,$F$31*D47)</f>
        <v>0</v>
      </c>
      <c r="G47" s="164"/>
    </row>
    <row r="48" spans="1:7" ht="15" thickBot="1" x14ac:dyDescent="0.25">
      <c r="A48" s="180"/>
      <c r="B48" s="159" t="s">
        <v>123</v>
      </c>
      <c r="C48" s="159" t="s">
        <v>124</v>
      </c>
      <c r="D48" s="159" t="s">
        <v>137</v>
      </c>
      <c r="E48" s="164"/>
      <c r="F48" s="164"/>
      <c r="G48" s="164"/>
    </row>
    <row r="49" spans="1:7" ht="15" thickBot="1" x14ac:dyDescent="0.25">
      <c r="A49" s="180" t="s">
        <v>263</v>
      </c>
      <c r="B49" s="162" t="str">
        <f>IF('1-AST INC'!B49&gt;0,'1-AST INC'!B49,"N/A")</f>
        <v>N/A</v>
      </c>
      <c r="C49" s="163">
        <f>'1-AST INC'!C49</f>
        <v>0</v>
      </c>
      <c r="D49" s="290">
        <f>'1-AST INC'!D49</f>
        <v>0</v>
      </c>
      <c r="E49" s="164"/>
      <c r="F49" s="164">
        <f ca="1">IF(ISERROR((D49/12*C49)*F30),0,((D49/12*C49)*F30))</f>
        <v>0</v>
      </c>
      <c r="G49" s="164">
        <f ca="1">IF(ISERROR((F49/C49)*(12-C49)),0,(F49/C49)*(12-C49))</f>
        <v>0</v>
      </c>
    </row>
    <row r="50" spans="1:7" ht="15" thickBot="1" x14ac:dyDescent="0.25">
      <c r="A50" s="180" t="s">
        <v>305</v>
      </c>
      <c r="B50" s="162" t="str">
        <f>IF('1-AST INC'!B50&gt;0,'1-AST INC'!B50,"N/A")</f>
        <v>N/A</v>
      </c>
      <c r="C50" s="163">
        <f>'1-AST INC'!C50</f>
        <v>12</v>
      </c>
      <c r="D50" s="290">
        <f>'1-AST INC'!D50</f>
        <v>0.03</v>
      </c>
      <c r="E50" s="164"/>
      <c r="F50" s="164">
        <f ca="1">E60*D50</f>
        <v>0</v>
      </c>
      <c r="G50" s="164">
        <f ca="1">IF(ISERROR((F50/C50)*(12-C50)),0,(F50/C50)*(12-C50))</f>
        <v>0</v>
      </c>
    </row>
    <row r="51" spans="1:7" ht="15" thickBot="1" x14ac:dyDescent="0.25">
      <c r="A51" s="180" t="s">
        <v>138</v>
      </c>
      <c r="B51" s="162" t="str">
        <f>IF('1-AST INC'!B51&gt;0,'1-AST INC'!B51,"N/A")</f>
        <v>N/A</v>
      </c>
      <c r="C51" s="163">
        <f>'1-AST INC'!C51</f>
        <v>0</v>
      </c>
      <c r="D51" s="181">
        <f>'1-AST INC'!D51</f>
        <v>0</v>
      </c>
      <c r="E51" s="164"/>
      <c r="F51" s="164">
        <f>IF(ISERROR(D51/12*C51),0,D51/12*C51)</f>
        <v>0</v>
      </c>
      <c r="G51" s="164">
        <f>IF(ISERROR((F51/C51)*(12-C51)),0,(F51/C51)*(12-C51))</f>
        <v>0</v>
      </c>
    </row>
    <row r="52" spans="1:7" ht="15.75" hidden="1" thickBot="1" x14ac:dyDescent="0.25">
      <c r="A52" s="158" t="s">
        <v>112</v>
      </c>
      <c r="B52" s="178"/>
      <c r="C52" s="178"/>
      <c r="D52" s="159" t="s">
        <v>125</v>
      </c>
      <c r="E52" s="160"/>
      <c r="F52" s="160"/>
      <c r="G52" s="160"/>
    </row>
    <row r="53" spans="1:7" ht="15" hidden="1" thickBot="1" x14ac:dyDescent="0.25">
      <c r="A53" s="179" t="s">
        <v>134</v>
      </c>
      <c r="B53" s="162" t="str">
        <f>IF('1-AST INC'!B53&gt;0,'1-AST INC'!B53,"N/A")</f>
        <v>N/A</v>
      </c>
      <c r="C53" s="163">
        <f>'1-AST INC'!C53</f>
        <v>0</v>
      </c>
      <c r="D53" s="290">
        <f>'1-AST INC'!D53</f>
        <v>0</v>
      </c>
      <c r="E53" s="164"/>
      <c r="F53" s="164"/>
      <c r="G53" s="164">
        <f ca="1">IF(ISERROR($G$31*D53),0,$G$31*D53)</f>
        <v>0</v>
      </c>
    </row>
    <row r="54" spans="1:7" ht="15" hidden="1" thickBot="1" x14ac:dyDescent="0.25">
      <c r="A54" s="180" t="s">
        <v>135</v>
      </c>
      <c r="B54" s="162" t="str">
        <f>IF('1-AST INC'!B54&gt;0,'1-AST INC'!B54,"N/A")</f>
        <v>N/A</v>
      </c>
      <c r="C54" s="163">
        <f>'1-AST INC'!C54</f>
        <v>0</v>
      </c>
      <c r="D54" s="290">
        <f>'1-AST INC'!D54</f>
        <v>0</v>
      </c>
      <c r="E54" s="164"/>
      <c r="F54" s="164"/>
      <c r="G54" s="164">
        <f ca="1">IF(ISERROR($G$31*D54),0,$G$31*D54)</f>
        <v>0</v>
      </c>
    </row>
    <row r="55" spans="1:7" ht="15" hidden="1" thickBot="1" x14ac:dyDescent="0.25">
      <c r="A55" s="180" t="s">
        <v>136</v>
      </c>
      <c r="B55" s="162" t="str">
        <f>IF('1-AST INC'!B55&gt;0,'1-AST INC'!B55,"N/A")</f>
        <v>N/A</v>
      </c>
      <c r="C55" s="163">
        <f>'1-AST INC'!C55</f>
        <v>0</v>
      </c>
      <c r="D55" s="290">
        <f>'1-AST INC'!D55</f>
        <v>0</v>
      </c>
      <c r="E55" s="164"/>
      <c r="F55" s="164"/>
      <c r="G55" s="164">
        <f ca="1">IF(ISERROR($G$31*D55),0,$G$31*D55)</f>
        <v>0</v>
      </c>
    </row>
    <row r="56" spans="1:7" ht="15" hidden="1" thickBot="1" x14ac:dyDescent="0.25">
      <c r="A56" s="180"/>
      <c r="B56" s="159" t="s">
        <v>123</v>
      </c>
      <c r="C56" s="159" t="s">
        <v>124</v>
      </c>
      <c r="D56" s="159" t="s">
        <v>137</v>
      </c>
      <c r="E56" s="164"/>
      <c r="F56" s="164"/>
      <c r="G56" s="164"/>
    </row>
    <row r="57" spans="1:7" ht="15" hidden="1" thickBot="1" x14ac:dyDescent="0.25">
      <c r="A57" s="180" t="s">
        <v>263</v>
      </c>
      <c r="B57" s="162" t="str">
        <f>IF('1-AST INC'!B57&gt;0,'1-AST INC'!B57,"N/A")</f>
        <v>N/A</v>
      </c>
      <c r="C57" s="163">
        <f>'1-AST INC'!C57</f>
        <v>0</v>
      </c>
      <c r="D57" s="290">
        <f>'1-AST INC'!D57</f>
        <v>0</v>
      </c>
      <c r="E57" s="164"/>
      <c r="F57" s="164"/>
      <c r="G57" s="164">
        <f ca="1">IF(ISERROR((D57/12*C57)*G30),0,((D57/12*C57)*G30))</f>
        <v>0</v>
      </c>
    </row>
    <row r="58" spans="1:7" ht="15" hidden="1" thickBot="1" x14ac:dyDescent="0.25">
      <c r="A58" s="180" t="s">
        <v>138</v>
      </c>
      <c r="B58" s="162" t="str">
        <f>IF('1-AST INC'!B58&gt;0,'1-AST INC'!B58,"N/A")</f>
        <v>N/A</v>
      </c>
      <c r="C58" s="163">
        <f>'1-AST INC'!C58</f>
        <v>0</v>
      </c>
      <c r="D58" s="181">
        <f>'1-AST INC'!D58</f>
        <v>0</v>
      </c>
      <c r="E58" s="164"/>
      <c r="F58" s="164"/>
      <c r="G58" s="164">
        <f>IF(ISERROR(D58/12*C58),0,D58/12*C58)</f>
        <v>0</v>
      </c>
    </row>
    <row r="59" spans="1:7" ht="15" hidden="1" thickBot="1" x14ac:dyDescent="0.25">
      <c r="A59" s="180" t="s">
        <v>138</v>
      </c>
      <c r="B59" s="162" t="str">
        <f>IF('1-AST INC'!B59&gt;0,'1-AST INC'!B59,"N/A")</f>
        <v>N/A</v>
      </c>
      <c r="C59" s="163">
        <f>'1-AST INC'!C59</f>
        <v>0</v>
      </c>
      <c r="D59" s="181">
        <f>'1-AST INC'!D59</f>
        <v>0</v>
      </c>
      <c r="E59" s="164"/>
      <c r="F59" s="164"/>
      <c r="G59" s="164">
        <f>IF(ISERROR(D59/12*C59),0,D59/12*C59)</f>
        <v>0</v>
      </c>
    </row>
    <row r="60" spans="1:7" ht="15" thickBot="1" x14ac:dyDescent="0.25">
      <c r="A60" s="155" t="s">
        <v>139</v>
      </c>
      <c r="B60" s="175">
        <f ca="1">IF(ISERROR(B33/B34),0,B33/B34)</f>
        <v>0</v>
      </c>
      <c r="C60" s="175"/>
      <c r="D60" s="174"/>
      <c r="E60" s="157">
        <f ca="1">SUM(E35:E59)</f>
        <v>0</v>
      </c>
      <c r="F60" s="157">
        <f ca="1">SUM(F35:F59)</f>
        <v>0</v>
      </c>
      <c r="G60" s="157">
        <f ca="1">SUM(G35:G59)</f>
        <v>0</v>
      </c>
    </row>
    <row r="61" spans="1:7" ht="15" thickBot="1" x14ac:dyDescent="0.25">
      <c r="A61" s="155" t="s">
        <v>131</v>
      </c>
      <c r="B61" s="175"/>
      <c r="C61" s="175"/>
      <c r="D61" s="174"/>
      <c r="E61" s="157">
        <f ca="1">E60-E35</f>
        <v>0</v>
      </c>
      <c r="F61" s="157">
        <f ca="1">F60-F35</f>
        <v>0</v>
      </c>
      <c r="G61" s="157">
        <f ca="1">G60-G35</f>
        <v>0</v>
      </c>
    </row>
    <row r="62" spans="1:7" ht="15" thickBot="1" x14ac:dyDescent="0.25">
      <c r="A62" s="176"/>
      <c r="B62" s="182"/>
      <c r="C62" s="182"/>
      <c r="D62" s="167"/>
      <c r="E62" s="182"/>
      <c r="F62" s="182"/>
      <c r="G62" s="182"/>
    </row>
    <row r="63" spans="1:7" ht="15.75" thickBot="1" x14ac:dyDescent="0.25">
      <c r="A63" s="183" t="s">
        <v>140</v>
      </c>
      <c r="B63" s="184">
        <f ca="1">B30+B60</f>
        <v>0</v>
      </c>
      <c r="C63" s="185"/>
      <c r="D63" s="186"/>
      <c r="E63" s="184">
        <f ca="1">E30+E60</f>
        <v>0</v>
      </c>
      <c r="F63" s="187">
        <f ca="1">F30+F60</f>
        <v>0</v>
      </c>
      <c r="G63" s="187">
        <f ca="1">G30+G60</f>
        <v>0</v>
      </c>
    </row>
    <row r="64" spans="1:7" x14ac:dyDescent="0.2">
      <c r="A64" s="88"/>
      <c r="B64" s="88"/>
      <c r="C64" s="88"/>
      <c r="D64" s="188"/>
      <c r="E64" s="88"/>
      <c r="F64" s="88"/>
      <c r="G64" s="88"/>
    </row>
    <row r="65" spans="1:7" x14ac:dyDescent="0.2">
      <c r="A65" s="88"/>
      <c r="B65" s="88"/>
      <c r="C65" s="88"/>
      <c r="D65" s="188"/>
      <c r="E65" s="88"/>
      <c r="F65" s="88"/>
      <c r="G65" s="88"/>
    </row>
    <row r="66" spans="1:7" x14ac:dyDescent="0.2">
      <c r="A66" s="88"/>
      <c r="B66" s="88"/>
      <c r="C66" s="88"/>
      <c r="D66" s="188"/>
      <c r="E66" s="88"/>
      <c r="F66" s="88"/>
      <c r="G66" s="88"/>
    </row>
    <row r="67" spans="1:7" x14ac:dyDescent="0.2">
      <c r="A67" s="88"/>
      <c r="B67" s="88"/>
      <c r="C67" s="88"/>
      <c r="D67" s="188"/>
      <c r="E67" s="88"/>
      <c r="F67" s="88"/>
      <c r="G67" s="88"/>
    </row>
    <row r="68" spans="1:7" x14ac:dyDescent="0.2">
      <c r="A68" s="88"/>
      <c r="B68" s="88"/>
      <c r="C68" s="88"/>
      <c r="D68" s="188"/>
      <c r="E68" s="88"/>
      <c r="F68" s="88"/>
      <c r="G68" s="88"/>
    </row>
    <row r="69" spans="1:7" x14ac:dyDescent="0.2">
      <c r="A69" s="88"/>
      <c r="B69" s="189"/>
      <c r="C69" s="189"/>
      <c r="D69" s="188"/>
      <c r="E69" s="88"/>
      <c r="F69" s="88"/>
      <c r="G69" s="88"/>
    </row>
    <row r="70" spans="1:7" x14ac:dyDescent="0.2">
      <c r="A70" s="88"/>
      <c r="B70" s="88"/>
      <c r="C70" s="88"/>
      <c r="D70" s="188"/>
      <c r="E70" s="88"/>
      <c r="F70" s="88"/>
      <c r="G70" s="88"/>
    </row>
    <row r="71" spans="1:7" x14ac:dyDescent="0.2">
      <c r="A71" s="88"/>
      <c r="B71" s="88"/>
      <c r="C71" s="88"/>
      <c r="D71" s="188"/>
      <c r="E71" s="88"/>
      <c r="F71" s="88"/>
      <c r="G71" s="88"/>
    </row>
    <row r="72" spans="1:7" x14ac:dyDescent="0.2">
      <c r="A72" s="88"/>
      <c r="B72" s="88"/>
      <c r="C72" s="88"/>
      <c r="D72" s="88"/>
      <c r="E72" s="88"/>
      <c r="F72" s="88"/>
      <c r="G72" s="88"/>
    </row>
  </sheetData>
  <sheetProtection password="EBC7" sheet="1" objects="1" scenarios="1"/>
  <mergeCells count="4">
    <mergeCell ref="A1:G1"/>
    <mergeCell ref="A3:G3"/>
    <mergeCell ref="A5:G5"/>
    <mergeCell ref="A6:G6"/>
  </mergeCells>
  <phoneticPr fontId="8" type="noConversion"/>
  <dataValidations count="1">
    <dataValidation allowBlank="1" sqref="A2 G2"/>
  </dataValidations>
  <printOptions horizontalCentered="1" headings="1"/>
  <pageMargins left="0.2" right="0.3" top="0.55000000000000004" bottom="0.78" header="0.25" footer="0.17"/>
  <pageSetup scale="87" orientation="portrait" horizontalDpi="300" verticalDpi="300" r:id="rId1"/>
  <headerFooter alignWithMargins="0">
    <oddFooter>&amp;L&amp;D &amp;T&amp;COMB Approval No. 1205-0430 Expires 12/31/2013
&amp;A&amp;R&amp;F</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G72"/>
  <sheetViews>
    <sheetView showGridLines="0" workbookViewId="0">
      <selection sqref="A1:C1"/>
    </sheetView>
  </sheetViews>
  <sheetFormatPr defaultRowHeight="12.75" x14ac:dyDescent="0.2"/>
  <cols>
    <col min="1" max="1" width="50.7109375" customWidth="1"/>
    <col min="2" max="2" width="15.7109375" customWidth="1"/>
    <col min="3" max="3" width="7.7109375" customWidth="1"/>
    <col min="5" max="6" width="15.7109375" customWidth="1"/>
    <col min="7" max="7" width="15.7109375" hidden="1" customWidth="1"/>
  </cols>
  <sheetData>
    <row r="1" spans="1:7" ht="15.75" x14ac:dyDescent="0.2">
      <c r="A1" s="474" t="s">
        <v>148</v>
      </c>
      <c r="B1" s="474"/>
      <c r="C1" s="474"/>
      <c r="D1" s="474"/>
      <c r="E1" s="474"/>
      <c r="F1" s="474"/>
      <c r="G1" s="474"/>
    </row>
    <row r="2" spans="1:7" x14ac:dyDescent="0.2">
      <c r="A2" s="126" t="str">
        <f>'CROSS PSPB'!A2</f>
        <v>Crosswalk Version:  2.4</v>
      </c>
      <c r="B2" s="127"/>
      <c r="C2" s="127"/>
      <c r="D2" s="127"/>
      <c r="E2" s="128"/>
      <c r="F2" s="127" t="str">
        <f>'1-AST INC'!F2</f>
        <v>Rev. 6/4/2007</v>
      </c>
      <c r="G2" s="129"/>
    </row>
    <row r="3" spans="1:7" ht="15.75" x14ac:dyDescent="0.2">
      <c r="A3" s="474" t="s">
        <v>255</v>
      </c>
      <c r="B3" s="474"/>
      <c r="C3" s="474"/>
      <c r="D3" s="474"/>
      <c r="E3" s="474"/>
      <c r="F3" s="474"/>
      <c r="G3" s="474"/>
    </row>
    <row r="4" spans="1:7" ht="15.75" x14ac:dyDescent="0.2">
      <c r="A4" s="130" t="str">
        <f>'1-AST INC'!A4</f>
        <v>YOUR STATE</v>
      </c>
      <c r="B4" s="125"/>
      <c r="C4" s="125"/>
      <c r="D4" s="125"/>
      <c r="E4" s="125"/>
      <c r="F4" s="125"/>
      <c r="G4" s="125"/>
    </row>
    <row r="5" spans="1:7" x14ac:dyDescent="0.2">
      <c r="A5" s="475" t="str">
        <f>'1-AST INC'!A5:G5</f>
        <v>NEXT YEAR</v>
      </c>
      <c r="B5" s="476"/>
      <c r="C5" s="476"/>
      <c r="D5" s="476"/>
      <c r="E5" s="476"/>
      <c r="F5" s="476"/>
      <c r="G5" s="476"/>
    </row>
    <row r="6" spans="1:7" ht="13.5" thickBot="1" x14ac:dyDescent="0.25">
      <c r="A6" s="478" t="str">
        <f>F7</f>
        <v xml:space="preserve">FY </v>
      </c>
      <c r="B6" s="476"/>
      <c r="C6" s="476"/>
      <c r="D6" s="476"/>
      <c r="E6" s="476"/>
      <c r="F6" s="476"/>
      <c r="G6" s="476"/>
    </row>
    <row r="7" spans="1:7" x14ac:dyDescent="0.2">
      <c r="A7" s="131"/>
      <c r="B7" s="132" t="str">
        <f>'1-AST INC'!B7</f>
        <v xml:space="preserve">FY </v>
      </c>
      <c r="C7" s="133"/>
      <c r="D7" s="134"/>
      <c r="E7" s="132" t="str">
        <f>'1-AST INC'!E7</f>
        <v xml:space="preserve">FY </v>
      </c>
      <c r="F7" s="132" t="str">
        <f>'1-AST INC'!F7</f>
        <v xml:space="preserve">FY </v>
      </c>
      <c r="G7" s="135" t="str">
        <f>'1-AST INC'!G7</f>
        <v>FY 1</v>
      </c>
    </row>
    <row r="8" spans="1:7" x14ac:dyDescent="0.2">
      <c r="A8" s="131"/>
      <c r="B8" s="136" t="s">
        <v>113</v>
      </c>
      <c r="C8" s="137"/>
      <c r="D8" s="138"/>
      <c r="E8" s="139" t="s">
        <v>114</v>
      </c>
      <c r="F8" s="139" t="s">
        <v>115</v>
      </c>
      <c r="G8" s="140" t="s">
        <v>116</v>
      </c>
    </row>
    <row r="9" spans="1:7" ht="13.5" thickBot="1" x14ac:dyDescent="0.25">
      <c r="A9" s="131" t="s">
        <v>117</v>
      </c>
      <c r="B9" s="141" t="s">
        <v>118</v>
      </c>
      <c r="C9" s="142"/>
      <c r="D9" s="143"/>
      <c r="E9" s="144" t="s">
        <v>118</v>
      </c>
      <c r="F9" s="144" t="s">
        <v>118</v>
      </c>
      <c r="G9" s="144" t="s">
        <v>118</v>
      </c>
    </row>
    <row r="10" spans="1:7" ht="13.5" thickBot="1" x14ac:dyDescent="0.25">
      <c r="A10" s="131"/>
      <c r="B10" s="145"/>
      <c r="C10" s="145"/>
      <c r="D10" s="145"/>
      <c r="E10" s="146"/>
      <c r="F10" s="145"/>
      <c r="G10" s="145"/>
    </row>
    <row r="11" spans="1:7" ht="15" thickBot="1" x14ac:dyDescent="0.25">
      <c r="A11" s="147" t="s">
        <v>119</v>
      </c>
      <c r="B11" s="148">
        <f>'CROSS PSPB'!AO9</f>
        <v>0</v>
      </c>
      <c r="C11" s="149"/>
      <c r="D11" s="150"/>
      <c r="E11" s="150"/>
      <c r="F11" s="150"/>
      <c r="G11" s="151"/>
    </row>
    <row r="12" spans="1:7" ht="15" thickBot="1" x14ac:dyDescent="0.25">
      <c r="A12" s="147" t="s">
        <v>120</v>
      </c>
      <c r="B12" s="152">
        <f ca="1">IF(STARTUPCW!B16=0,0,'CROSS PSPB'!AN9/STARTUPCW!B16)</f>
        <v>0</v>
      </c>
      <c r="C12" s="153"/>
      <c r="D12" s="150"/>
      <c r="E12" s="150"/>
      <c r="F12" s="150"/>
      <c r="G12" s="154"/>
    </row>
    <row r="13" spans="1:7" ht="15" thickBot="1" x14ac:dyDescent="0.25">
      <c r="A13" s="155" t="s">
        <v>121</v>
      </c>
      <c r="B13" s="149"/>
      <c r="C13" s="150"/>
      <c r="D13" s="156"/>
      <c r="E13" s="157">
        <f ca="1">IF(ISERROR($B$30),0,$B$30)</f>
        <v>0</v>
      </c>
      <c r="F13" s="157">
        <f ca="1">IF(ISERROR($E$30),0,$E$30)</f>
        <v>0</v>
      </c>
      <c r="G13" s="157">
        <f ca="1">IF(ISERROR($F$30),0,$F$30)</f>
        <v>0</v>
      </c>
    </row>
    <row r="14" spans="1:7" ht="15.75" thickBot="1" x14ac:dyDescent="0.25">
      <c r="A14" s="158" t="s">
        <v>122</v>
      </c>
      <c r="B14" s="159" t="s">
        <v>123</v>
      </c>
      <c r="C14" s="159" t="s">
        <v>124</v>
      </c>
      <c r="D14" s="159" t="s">
        <v>125</v>
      </c>
      <c r="E14" s="160"/>
      <c r="F14" s="160"/>
      <c r="G14" s="160"/>
    </row>
    <row r="15" spans="1:7" ht="15" thickBot="1" x14ac:dyDescent="0.25">
      <c r="A15" s="161" t="str">
        <f>'1-AST INC'!A15</f>
        <v xml:space="preserve">1. </v>
      </c>
      <c r="B15" s="162" t="str">
        <f>IF('1-AST INC'!B15&gt;0,'1-AST INC'!B15,"N/A")</f>
        <v>N/A</v>
      </c>
      <c r="C15" s="163">
        <f>'1-AST INC'!C15</f>
        <v>0</v>
      </c>
      <c r="D15" s="290">
        <f>'1-AST INC'!D15</f>
        <v>0</v>
      </c>
      <c r="E15" s="164">
        <f>IF(OR(D15=0,C15=0),0,$E$13/(1+(D15*(C15/12)))*(D15/12*(12-C15)))</f>
        <v>0</v>
      </c>
      <c r="F15" s="164"/>
      <c r="G15" s="164"/>
    </row>
    <row r="16" spans="1:7" ht="15" thickBot="1" x14ac:dyDescent="0.25">
      <c r="A16" s="161" t="str">
        <f>'1-AST INC'!A16</f>
        <v>2.</v>
      </c>
      <c r="B16" s="162" t="str">
        <f>IF('1-AST INC'!B16&gt;0,'1-AST INC'!B16,"N/A")</f>
        <v>N/A</v>
      </c>
      <c r="C16" s="163">
        <f>'1-AST INC'!C16</f>
        <v>0</v>
      </c>
      <c r="D16" s="290">
        <f>'1-AST INC'!D16</f>
        <v>0</v>
      </c>
      <c r="E16" s="164">
        <f>IF(OR(D16=0,C16=0),0,$E$13/(1+(D16*(C16/12)))*(D16/12*(12-C16)))</f>
        <v>0</v>
      </c>
      <c r="F16" s="164"/>
      <c r="G16" s="164"/>
    </row>
    <row r="17" spans="1:7" ht="15" thickBot="1" x14ac:dyDescent="0.25">
      <c r="A17" s="161" t="str">
        <f>'1-AST INC'!A17</f>
        <v>3.</v>
      </c>
      <c r="B17" s="162" t="str">
        <f>IF('1-AST INC'!B17&gt;0,'1-AST INC'!B17,"N/A")</f>
        <v>N/A</v>
      </c>
      <c r="C17" s="163">
        <f>'1-AST INC'!C17</f>
        <v>0</v>
      </c>
      <c r="D17" s="290">
        <f>'1-AST INC'!D17</f>
        <v>0</v>
      </c>
      <c r="E17" s="164">
        <f>IF(OR(D17=0,C17=0),0,$E$13/(1+(D17*(C17/12)))*(D17/12*(12-C17)))</f>
        <v>0</v>
      </c>
      <c r="F17" s="164"/>
      <c r="G17" s="164"/>
    </row>
    <row r="18" spans="1:7" ht="15.75" thickBot="1" x14ac:dyDescent="0.25">
      <c r="A18" s="158" t="s">
        <v>128</v>
      </c>
      <c r="B18" s="160"/>
      <c r="C18" s="160"/>
      <c r="D18" s="167"/>
      <c r="E18" s="160"/>
      <c r="F18" s="160"/>
      <c r="G18" s="160"/>
    </row>
    <row r="19" spans="1:7" ht="15" thickBot="1" x14ac:dyDescent="0.25">
      <c r="A19" s="161" t="str">
        <f>'1-AST INC'!A19</f>
        <v>1. Default</v>
      </c>
      <c r="B19" s="162" t="str">
        <f>IF('1-AST INC'!B19&gt;0,'1-AST INC'!B19,"N/A")</f>
        <v>N/A</v>
      </c>
      <c r="C19" s="163">
        <f>'1-AST INC'!C19</f>
        <v>12</v>
      </c>
      <c r="D19" s="290">
        <f>'1-AST INC'!D19</f>
        <v>0.03</v>
      </c>
      <c r="E19" s="164">
        <f ca="1">IF(ISERROR(SUM($E$13,$E$15:$E$17)*(D19/12*C19)),0,SUM($E$13,$E$15:$E$17)*(D19/12*C19))</f>
        <v>0</v>
      </c>
      <c r="F19" s="164">
        <f ca="1">IF(ISERROR((E19/C19)*(12-C19)),0,(E19/C19)*(12-C19))</f>
        <v>0</v>
      </c>
      <c r="G19" s="164"/>
    </row>
    <row r="20" spans="1:7" ht="15" thickBot="1" x14ac:dyDescent="0.25">
      <c r="A20" s="161" t="str">
        <f>'1-AST INC'!A20</f>
        <v>2.</v>
      </c>
      <c r="B20" s="162" t="str">
        <f>IF('1-AST INC'!B20&gt;0,'1-AST INC'!B20,"N/A")</f>
        <v>N/A</v>
      </c>
      <c r="C20" s="163">
        <f>'1-AST INC'!C20</f>
        <v>0</v>
      </c>
      <c r="D20" s="290">
        <f>'1-AST INC'!D20</f>
        <v>0</v>
      </c>
      <c r="E20" s="164">
        <f ca="1">IF(ISERROR(SUM($E$13,$E$15:$E$17)*(D20/12*C20)),0,SUM($E$13,$E$15:$E$17)*(D20/12*C20))</f>
        <v>0</v>
      </c>
      <c r="F20" s="164">
        <f ca="1">IF(ISERROR((E20/C20)*(12-C20)),0,(E20/C20)*(12-C20))</f>
        <v>0</v>
      </c>
      <c r="G20" s="164"/>
    </row>
    <row r="21" spans="1:7" ht="15" thickBot="1" x14ac:dyDescent="0.25">
      <c r="A21" s="161" t="str">
        <f>'1-AST INC'!A21</f>
        <v>3.</v>
      </c>
      <c r="B21" s="162" t="str">
        <f>IF('1-AST INC'!B21&gt;0,'1-AST INC'!B21,"N/A")</f>
        <v>N/A</v>
      </c>
      <c r="C21" s="163">
        <f>'1-AST INC'!C21</f>
        <v>0</v>
      </c>
      <c r="D21" s="290">
        <f>'1-AST INC'!D21</f>
        <v>0</v>
      </c>
      <c r="E21" s="164">
        <f ca="1">IF(ISERROR(SUM($E$13,$E$15:$E$17)*(D21/12*C21)),0,SUM($E$13,$E$15:$E$17)*(D21/12*C21))</f>
        <v>0</v>
      </c>
      <c r="F21" s="164">
        <f ca="1">IF(ISERROR((E21/C21)*(12-C21)),0,(E21/C21)*(12-C21))</f>
        <v>0</v>
      </c>
      <c r="G21" s="164"/>
    </row>
    <row r="22" spans="1:7" ht="15.75" thickBot="1" x14ac:dyDescent="0.25">
      <c r="A22" s="158" t="s">
        <v>129</v>
      </c>
      <c r="B22" s="160"/>
      <c r="C22" s="160"/>
      <c r="D22" s="167"/>
      <c r="E22" s="160"/>
      <c r="F22" s="160"/>
      <c r="G22" s="160"/>
    </row>
    <row r="23" spans="1:7" ht="15" thickBot="1" x14ac:dyDescent="0.25">
      <c r="A23" s="161" t="str">
        <f>'1-AST INC'!A23</f>
        <v>1. Default</v>
      </c>
      <c r="B23" s="162" t="str">
        <f>IF('1-AST INC'!B23&gt;0,'1-AST INC'!B23,"N/A")</f>
        <v>N/A</v>
      </c>
      <c r="C23" s="163">
        <f>'1-AST INC'!C23</f>
        <v>12</v>
      </c>
      <c r="D23" s="290">
        <f>'1-AST INC'!D23</f>
        <v>0.03</v>
      </c>
      <c r="E23" s="164"/>
      <c r="F23" s="164">
        <f ca="1">IF(ISERROR(SUM($F$13,$F$19:$F$21)*(D23/12*C23)),0,SUM($F$13,$F$19:$F$21)*(D23/12*C23))</f>
        <v>0</v>
      </c>
      <c r="G23" s="164">
        <f ca="1">IF(ISERROR((F23/C23)*(12-C23)),0,(F23/C23)*(12-C23))</f>
        <v>0</v>
      </c>
    </row>
    <row r="24" spans="1:7" ht="15" thickBot="1" x14ac:dyDescent="0.25">
      <c r="A24" s="161" t="str">
        <f>'1-AST INC'!A24</f>
        <v>2.</v>
      </c>
      <c r="B24" s="162" t="str">
        <f>IF('1-AST INC'!B24&gt;0,'1-AST INC'!B24,"N/A")</f>
        <v>N/A</v>
      </c>
      <c r="C24" s="163">
        <f>'1-AST INC'!C24</f>
        <v>0</v>
      </c>
      <c r="D24" s="290">
        <f>'1-AST INC'!D24</f>
        <v>0</v>
      </c>
      <c r="E24" s="164"/>
      <c r="F24" s="164">
        <f ca="1">IF(ISERROR(SUM($F$13,$F$19:$F$21)*(D24/12*C24)),0,SUM($F$13,$F$19:$F$21)*(D24/12*C24))</f>
        <v>0</v>
      </c>
      <c r="G24" s="164">
        <f ca="1">IF(ISERROR((F24/C24)*(12-C24)),0,(F24/C24)*(12-C24))</f>
        <v>0</v>
      </c>
    </row>
    <row r="25" spans="1:7" ht="15" thickBot="1" x14ac:dyDescent="0.25">
      <c r="A25" s="161" t="str">
        <f>'1-AST INC'!A25</f>
        <v>3.</v>
      </c>
      <c r="B25" s="162" t="str">
        <f>IF('1-AST INC'!B25&gt;0,'1-AST INC'!B25,"N/A")</f>
        <v>N/A</v>
      </c>
      <c r="C25" s="163">
        <f>'1-AST INC'!C25</f>
        <v>0</v>
      </c>
      <c r="D25" s="290">
        <f>'1-AST INC'!D25</f>
        <v>0</v>
      </c>
      <c r="E25" s="164"/>
      <c r="F25" s="164">
        <f ca="1">IF(ISERROR(SUM($F$13,$F$19:$F$21)*(D25/12*C25)),0,SUM($F$13,$F$19:$F$21)*(D25/12*C25))</f>
        <v>0</v>
      </c>
      <c r="G25" s="164">
        <f ca="1">IF(ISERROR((F25/C25)*(12-C25)),0,(F25/C25)*(12-C25))</f>
        <v>0</v>
      </c>
    </row>
    <row r="26" spans="1:7" ht="15.75" hidden="1" thickBot="1" x14ac:dyDescent="0.25">
      <c r="A26" s="158" t="s">
        <v>112</v>
      </c>
      <c r="B26" s="160"/>
      <c r="C26" s="160"/>
      <c r="D26" s="167"/>
      <c r="E26" s="160"/>
      <c r="F26" s="160"/>
      <c r="G26" s="160"/>
    </row>
    <row r="27" spans="1:7" ht="15" hidden="1" thickBot="1" x14ac:dyDescent="0.25">
      <c r="A27" s="161" t="str">
        <f>'1-AST INC'!A27</f>
        <v xml:space="preserve">1. </v>
      </c>
      <c r="B27" s="162" t="str">
        <f>IF('1-AST INC'!B27&gt;0,'1-AST INC'!B27,"N/A")</f>
        <v>N/A</v>
      </c>
      <c r="C27" s="163">
        <f>'1-AST INC'!C27</f>
        <v>0</v>
      </c>
      <c r="D27" s="290">
        <f>'1-AST INC'!D27</f>
        <v>0</v>
      </c>
      <c r="E27" s="164"/>
      <c r="F27" s="164"/>
      <c r="G27" s="164">
        <f ca="1">IF(ISERROR(SUM($G$13,$G$23:$G$25)*(D27/12*C27)),0,SUM($G$13,$G$23:$G$25)*(D27/12*C27))</f>
        <v>0</v>
      </c>
    </row>
    <row r="28" spans="1:7" ht="15" hidden="1" thickBot="1" x14ac:dyDescent="0.25">
      <c r="A28" s="161" t="str">
        <f>'1-AST INC'!A28</f>
        <v>2.</v>
      </c>
      <c r="B28" s="162" t="str">
        <f>IF('1-AST INC'!B28&gt;0,'1-AST INC'!B28,"N/A")</f>
        <v>N/A</v>
      </c>
      <c r="C28" s="163">
        <f>'1-AST INC'!C28</f>
        <v>0</v>
      </c>
      <c r="D28" s="290">
        <f>'1-AST INC'!D28</f>
        <v>0</v>
      </c>
      <c r="E28" s="164"/>
      <c r="F28" s="164"/>
      <c r="G28" s="164">
        <f ca="1">IF(ISERROR(SUM($G$13,$G$23:$G$25)*(D28/12*C28)),0,SUM($G$13,$G$23:$G$25)*(D28/12*C28))</f>
        <v>0</v>
      </c>
    </row>
    <row r="29" spans="1:7" ht="15" hidden="1" thickBot="1" x14ac:dyDescent="0.25">
      <c r="A29" s="161" t="str">
        <f>'1-AST INC'!A29</f>
        <v>3.</v>
      </c>
      <c r="B29" s="162" t="str">
        <f>IF('1-AST INC'!B29&gt;0,'1-AST INC'!B29,"N/A")</f>
        <v>N/A</v>
      </c>
      <c r="C29" s="163">
        <f>'1-AST INC'!C29</f>
        <v>0</v>
      </c>
      <c r="D29" s="290">
        <f>'1-AST INC'!D29</f>
        <v>0</v>
      </c>
      <c r="E29" s="168"/>
      <c r="F29" s="168"/>
      <c r="G29" s="164">
        <f ca="1">IF(ISERROR(SUM($G$13,$G$23:$G$25)*(D29/12*C29)),0,SUM($G$13,$G$23:$G$25)*(D29/12*C29))</f>
        <v>0</v>
      </c>
    </row>
    <row r="30" spans="1:7" ht="15" thickBot="1" x14ac:dyDescent="0.25">
      <c r="A30" s="169" t="s">
        <v>130</v>
      </c>
      <c r="B30" s="170">
        <f ca="1">IF(ISERROR(B11/B12),0,B11/B12)</f>
        <v>0</v>
      </c>
      <c r="C30" s="170"/>
      <c r="D30" s="171"/>
      <c r="E30" s="157">
        <f ca="1">E13+SUM(E15:E29)</f>
        <v>0</v>
      </c>
      <c r="F30" s="157">
        <f ca="1">F13+SUM(F15:F29)</f>
        <v>0</v>
      </c>
      <c r="G30" s="157">
        <f ca="1">G13+SUM(G15:G29)</f>
        <v>0</v>
      </c>
    </row>
    <row r="31" spans="1:7" ht="15" thickBot="1" x14ac:dyDescent="0.25">
      <c r="A31" s="172" t="s">
        <v>131</v>
      </c>
      <c r="B31" s="173"/>
      <c r="C31" s="173"/>
      <c r="D31" s="174"/>
      <c r="E31" s="175">
        <f ca="1">E30-E13</f>
        <v>0</v>
      </c>
      <c r="F31" s="157">
        <f ca="1">F30-F13</f>
        <v>0</v>
      </c>
      <c r="G31" s="157">
        <f ca="1">G30-G13</f>
        <v>0</v>
      </c>
    </row>
    <row r="32" spans="1:7" ht="15" thickBot="1" x14ac:dyDescent="0.25">
      <c r="A32" s="176"/>
      <c r="B32" s="160"/>
      <c r="C32" s="160"/>
      <c r="D32" s="167"/>
      <c r="E32" s="160"/>
      <c r="F32" s="160"/>
      <c r="G32" s="160"/>
    </row>
    <row r="33" spans="1:7" ht="15" thickBot="1" x14ac:dyDescent="0.25">
      <c r="A33" s="147" t="s">
        <v>132</v>
      </c>
      <c r="B33" s="148">
        <f>'CROSS PSPB'!AP9</f>
        <v>0</v>
      </c>
      <c r="C33" s="149"/>
      <c r="D33" s="150"/>
      <c r="E33" s="150"/>
      <c r="F33" s="150"/>
      <c r="G33" s="151"/>
    </row>
    <row r="34" spans="1:7" ht="15" thickBot="1" x14ac:dyDescent="0.25">
      <c r="A34" s="177" t="str">
        <f>A$12</f>
        <v>TOTAL POSITIONS PAID</v>
      </c>
      <c r="B34" s="152">
        <f ca="1">B$12</f>
        <v>0</v>
      </c>
      <c r="C34" s="153"/>
      <c r="D34" s="150"/>
      <c r="E34" s="150"/>
      <c r="F34" s="150"/>
      <c r="G34" s="154"/>
    </row>
    <row r="35" spans="1:7" ht="15" thickBot="1" x14ac:dyDescent="0.25">
      <c r="A35" s="155" t="s">
        <v>133</v>
      </c>
      <c r="B35" s="149"/>
      <c r="C35" s="150"/>
      <c r="D35" s="156"/>
      <c r="E35" s="157">
        <f ca="1">$B$60</f>
        <v>0</v>
      </c>
      <c r="F35" s="157">
        <f ca="1">$E$60</f>
        <v>0</v>
      </c>
      <c r="G35" s="157">
        <f ca="1">$F$60</f>
        <v>0</v>
      </c>
    </row>
    <row r="36" spans="1:7" ht="15.75" thickBot="1" x14ac:dyDescent="0.25">
      <c r="A36" s="158" t="s">
        <v>128</v>
      </c>
      <c r="B36" s="178"/>
      <c r="C36" s="178"/>
      <c r="D36" s="159" t="s">
        <v>125</v>
      </c>
      <c r="E36" s="160"/>
      <c r="F36" s="160"/>
      <c r="G36" s="160"/>
    </row>
    <row r="37" spans="1:7" ht="15" thickBot="1" x14ac:dyDescent="0.25">
      <c r="A37" s="179" t="s">
        <v>134</v>
      </c>
      <c r="B37" s="162" t="str">
        <f>IF('1-AST INC'!B37&gt;0,'1-AST INC'!B37,"N/A")</f>
        <v>N/A</v>
      </c>
      <c r="C37" s="163">
        <f>'1-AST INC'!C37</f>
        <v>0</v>
      </c>
      <c r="D37" s="290">
        <f>'1-AST INC'!D37</f>
        <v>0</v>
      </c>
      <c r="E37" s="164">
        <f ca="1">$E$31*D37</f>
        <v>0</v>
      </c>
      <c r="F37" s="164"/>
      <c r="G37" s="164"/>
    </row>
    <row r="38" spans="1:7" ht="15" thickBot="1" x14ac:dyDescent="0.25">
      <c r="A38" s="180" t="s">
        <v>135</v>
      </c>
      <c r="B38" s="162" t="str">
        <f>IF('1-AST INC'!B38&gt;0,'1-AST INC'!B38,"N/A")</f>
        <v>N/A</v>
      </c>
      <c r="C38" s="163">
        <f>'1-AST INC'!C38</f>
        <v>0</v>
      </c>
      <c r="D38" s="290">
        <f>'1-AST INC'!D38</f>
        <v>0</v>
      </c>
      <c r="E38" s="164">
        <f ca="1">$E$31*D38</f>
        <v>0</v>
      </c>
      <c r="F38" s="164"/>
      <c r="G38" s="164"/>
    </row>
    <row r="39" spans="1:7" ht="15" thickBot="1" x14ac:dyDescent="0.25">
      <c r="A39" s="180" t="s">
        <v>136</v>
      </c>
      <c r="B39" s="162" t="str">
        <f>IF('1-AST INC'!B39&gt;0,'1-AST INC'!B39,"N/A")</f>
        <v>N/A</v>
      </c>
      <c r="C39" s="163">
        <f>'1-AST INC'!C39</f>
        <v>0</v>
      </c>
      <c r="D39" s="290">
        <f>'1-AST INC'!D39</f>
        <v>0</v>
      </c>
      <c r="E39" s="164">
        <f ca="1">$E$31*D39</f>
        <v>0</v>
      </c>
      <c r="F39" s="164"/>
      <c r="G39" s="164"/>
    </row>
    <row r="40" spans="1:7" ht="15" thickBot="1" x14ac:dyDescent="0.25">
      <c r="A40" s="180"/>
      <c r="B40" s="159" t="s">
        <v>123</v>
      </c>
      <c r="C40" s="159" t="s">
        <v>124</v>
      </c>
      <c r="D40" s="159" t="s">
        <v>137</v>
      </c>
      <c r="E40" s="164"/>
      <c r="F40" s="164"/>
      <c r="G40" s="164"/>
    </row>
    <row r="41" spans="1:7" ht="15" thickBot="1" x14ac:dyDescent="0.25">
      <c r="A41" s="180" t="s">
        <v>263</v>
      </c>
      <c r="B41" s="162" t="str">
        <f>IF('1-AST INC'!B41&gt;0,'1-AST INC'!B41,"N/A")</f>
        <v>N/A</v>
      </c>
      <c r="C41" s="163">
        <f>'1-AST INC'!C41</f>
        <v>0</v>
      </c>
      <c r="D41" s="290">
        <f>'1-AST INC'!D41</f>
        <v>0</v>
      </c>
      <c r="E41" s="164">
        <f ca="1">IF(ISERROR((D41/12*C41)*E30),0,((D41/12*C41)*E30))</f>
        <v>0</v>
      </c>
      <c r="F41" s="164">
        <f ca="1">IF(ISERROR((E41/C41)*(12-C41)),0,(E41/C41)*(12-C41))</f>
        <v>0</v>
      </c>
      <c r="G41" s="164"/>
    </row>
    <row r="42" spans="1:7" ht="15" thickBot="1" x14ac:dyDescent="0.25">
      <c r="A42" s="180" t="s">
        <v>305</v>
      </c>
      <c r="B42" s="162" t="str">
        <f>IF('1-AST INC'!B42&gt;0,'1-AST INC'!B42,"N/A")</f>
        <v>N/A</v>
      </c>
      <c r="C42" s="163">
        <f>'1-AST INC'!C42</f>
        <v>12</v>
      </c>
      <c r="D42" s="290">
        <f>'1-AST INC'!D42</f>
        <v>0.03</v>
      </c>
      <c r="E42" s="164">
        <f ca="1">B60*D42</f>
        <v>0</v>
      </c>
      <c r="F42" s="164">
        <f ca="1">IF(ISERROR((E42/C42)*(12-C42)),0,(E42/C42)*(12-C42))</f>
        <v>0</v>
      </c>
      <c r="G42" s="164"/>
    </row>
    <row r="43" spans="1:7" ht="15" thickBot="1" x14ac:dyDescent="0.25">
      <c r="A43" s="180" t="s">
        <v>138</v>
      </c>
      <c r="B43" s="162" t="str">
        <f>IF('1-AST INC'!B43&gt;0,'1-AST INC'!B43,"N/A")</f>
        <v>N/A</v>
      </c>
      <c r="C43" s="163">
        <f>'1-AST INC'!C43</f>
        <v>0</v>
      </c>
      <c r="D43" s="181">
        <f>'1-AST INC'!D43</f>
        <v>0</v>
      </c>
      <c r="E43" s="164">
        <f>IF(ISERROR(D43/12*C43),0,D43/12*C43)</f>
        <v>0</v>
      </c>
      <c r="F43" s="164">
        <f>IF(ISERROR((E43/C43)*(12-C43)),0,(E43/C43)*(12-C43))</f>
        <v>0</v>
      </c>
      <c r="G43" s="164"/>
    </row>
    <row r="44" spans="1:7" ht="15.75" thickBot="1" x14ac:dyDescent="0.25">
      <c r="A44" s="158" t="s">
        <v>129</v>
      </c>
      <c r="B44" s="178"/>
      <c r="C44" s="178"/>
      <c r="D44" s="159" t="s">
        <v>125</v>
      </c>
      <c r="E44" s="160"/>
      <c r="F44" s="160"/>
      <c r="G44" s="160"/>
    </row>
    <row r="45" spans="1:7" ht="15" thickBot="1" x14ac:dyDescent="0.25">
      <c r="A45" s="179" t="s">
        <v>134</v>
      </c>
      <c r="B45" s="162" t="str">
        <f>IF('1-AST INC'!B45&gt;0,'1-AST INC'!B45,"N/A")</f>
        <v>N/A</v>
      </c>
      <c r="C45" s="163">
        <f>'1-AST INC'!C45</f>
        <v>0</v>
      </c>
      <c r="D45" s="290">
        <f>'1-AST INC'!D45</f>
        <v>0</v>
      </c>
      <c r="E45" s="164"/>
      <c r="F45" s="164">
        <f ca="1">IF(ISERROR($F$31*D45),0,$F$31*D45)</f>
        <v>0</v>
      </c>
      <c r="G45" s="164"/>
    </row>
    <row r="46" spans="1:7" ht="15" thickBot="1" x14ac:dyDescent="0.25">
      <c r="A46" s="180" t="s">
        <v>135</v>
      </c>
      <c r="B46" s="162" t="str">
        <f>IF('1-AST INC'!B46&gt;0,'1-AST INC'!B46,"N/A")</f>
        <v>N/A</v>
      </c>
      <c r="C46" s="163">
        <f>'1-AST INC'!C46</f>
        <v>0</v>
      </c>
      <c r="D46" s="290">
        <f>'1-AST INC'!D46</f>
        <v>0</v>
      </c>
      <c r="E46" s="164"/>
      <c r="F46" s="164">
        <f ca="1">IF(ISERROR($F$31*D46),0,$F$31*D46)</f>
        <v>0</v>
      </c>
      <c r="G46" s="164"/>
    </row>
    <row r="47" spans="1:7" ht="15" thickBot="1" x14ac:dyDescent="0.25">
      <c r="A47" s="180" t="s">
        <v>136</v>
      </c>
      <c r="B47" s="162" t="str">
        <f>IF('1-AST INC'!B47&gt;0,'1-AST INC'!B47,"N/A")</f>
        <v>N/A</v>
      </c>
      <c r="C47" s="163">
        <f>'1-AST INC'!C47</f>
        <v>0</v>
      </c>
      <c r="D47" s="290">
        <f>'1-AST INC'!D47</f>
        <v>0</v>
      </c>
      <c r="E47" s="164"/>
      <c r="F47" s="164">
        <f ca="1">IF(ISERROR($F$31*D47),0,$F$31*D47)</f>
        <v>0</v>
      </c>
      <c r="G47" s="164"/>
    </row>
    <row r="48" spans="1:7" ht="15" thickBot="1" x14ac:dyDescent="0.25">
      <c r="A48" s="180"/>
      <c r="B48" s="159" t="s">
        <v>123</v>
      </c>
      <c r="C48" s="159" t="s">
        <v>124</v>
      </c>
      <c r="D48" s="159" t="s">
        <v>137</v>
      </c>
      <c r="E48" s="164"/>
      <c r="F48" s="164"/>
      <c r="G48" s="164"/>
    </row>
    <row r="49" spans="1:7" ht="15" thickBot="1" x14ac:dyDescent="0.25">
      <c r="A49" s="180" t="s">
        <v>263</v>
      </c>
      <c r="B49" s="162" t="str">
        <f>IF('1-AST INC'!B49&gt;0,'1-AST INC'!B49,"N/A")</f>
        <v>N/A</v>
      </c>
      <c r="C49" s="163">
        <f>'1-AST INC'!C49</f>
        <v>0</v>
      </c>
      <c r="D49" s="290">
        <f>'1-AST INC'!D49</f>
        <v>0</v>
      </c>
      <c r="E49" s="164"/>
      <c r="F49" s="164">
        <f ca="1">IF(ISERROR((D49/12*C49)*F30),0,((D49/12*C49)*F30))</f>
        <v>0</v>
      </c>
      <c r="G49" s="164">
        <f ca="1">IF(ISERROR((F49/C49)*(12-C49)),0,(F49/C49)*(12-C49))</f>
        <v>0</v>
      </c>
    </row>
    <row r="50" spans="1:7" ht="15" thickBot="1" x14ac:dyDescent="0.25">
      <c r="A50" s="180" t="s">
        <v>305</v>
      </c>
      <c r="B50" s="162" t="str">
        <f>IF('1-AST INC'!B50&gt;0,'1-AST INC'!B50,"N/A")</f>
        <v>N/A</v>
      </c>
      <c r="C50" s="163">
        <f>'1-AST INC'!C50</f>
        <v>12</v>
      </c>
      <c r="D50" s="290">
        <f>'1-AST INC'!D50</f>
        <v>0.03</v>
      </c>
      <c r="E50" s="164"/>
      <c r="F50" s="164">
        <f ca="1">E60*D50</f>
        <v>0</v>
      </c>
      <c r="G50" s="164">
        <f ca="1">IF(ISERROR((F50/C50)*(12-C50)),0,(F50/C50)*(12-C50))</f>
        <v>0</v>
      </c>
    </row>
    <row r="51" spans="1:7" ht="15" thickBot="1" x14ac:dyDescent="0.25">
      <c r="A51" s="180" t="s">
        <v>138</v>
      </c>
      <c r="B51" s="162" t="str">
        <f>IF('1-AST INC'!B51&gt;0,'1-AST INC'!B51,"N/A")</f>
        <v>N/A</v>
      </c>
      <c r="C51" s="163">
        <f>'1-AST INC'!C51</f>
        <v>0</v>
      </c>
      <c r="D51" s="181">
        <f>'1-AST INC'!D51</f>
        <v>0</v>
      </c>
      <c r="E51" s="164"/>
      <c r="F51" s="164">
        <f>IF(ISERROR(D51/12*C51),0,D51/12*C51)</f>
        <v>0</v>
      </c>
      <c r="G51" s="164">
        <f>IF(ISERROR((F51/C51)*(12-C51)),0,(F51/C51)*(12-C51))</f>
        <v>0</v>
      </c>
    </row>
    <row r="52" spans="1:7" ht="15.75" hidden="1" thickBot="1" x14ac:dyDescent="0.25">
      <c r="A52" s="158" t="s">
        <v>112</v>
      </c>
      <c r="B52" s="178"/>
      <c r="C52" s="178"/>
      <c r="D52" s="159" t="s">
        <v>125</v>
      </c>
      <c r="E52" s="160"/>
      <c r="F52" s="160"/>
      <c r="G52" s="160"/>
    </row>
    <row r="53" spans="1:7" ht="15" hidden="1" thickBot="1" x14ac:dyDescent="0.25">
      <c r="A53" s="179" t="s">
        <v>134</v>
      </c>
      <c r="B53" s="162" t="str">
        <f>IF('1-AST INC'!B53&gt;0,'1-AST INC'!B53,"N/A")</f>
        <v>N/A</v>
      </c>
      <c r="C53" s="163">
        <f>'1-AST INC'!C53</f>
        <v>0</v>
      </c>
      <c r="D53" s="290">
        <f>'1-AST INC'!D53</f>
        <v>0</v>
      </c>
      <c r="E53" s="164"/>
      <c r="F53" s="164"/>
      <c r="G53" s="164">
        <f ca="1">IF(ISERROR($G$31*D53),0,$G$31*D53)</f>
        <v>0</v>
      </c>
    </row>
    <row r="54" spans="1:7" ht="15" hidden="1" thickBot="1" x14ac:dyDescent="0.25">
      <c r="A54" s="180" t="s">
        <v>135</v>
      </c>
      <c r="B54" s="162" t="str">
        <f>IF('1-AST INC'!B54&gt;0,'1-AST INC'!B54,"N/A")</f>
        <v>N/A</v>
      </c>
      <c r="C54" s="163">
        <f>'1-AST INC'!C54</f>
        <v>0</v>
      </c>
      <c r="D54" s="290">
        <f>'1-AST INC'!D54</f>
        <v>0</v>
      </c>
      <c r="E54" s="164"/>
      <c r="F54" s="164"/>
      <c r="G54" s="164">
        <f ca="1">IF(ISERROR($G$31*D54),0,$G$31*D54)</f>
        <v>0</v>
      </c>
    </row>
    <row r="55" spans="1:7" ht="15" hidden="1" thickBot="1" x14ac:dyDescent="0.25">
      <c r="A55" s="180" t="s">
        <v>136</v>
      </c>
      <c r="B55" s="162" t="str">
        <f>IF('1-AST INC'!B55&gt;0,'1-AST INC'!B55,"N/A")</f>
        <v>N/A</v>
      </c>
      <c r="C55" s="163">
        <f>'1-AST INC'!C55</f>
        <v>0</v>
      </c>
      <c r="D55" s="290">
        <f>'1-AST INC'!D55</f>
        <v>0</v>
      </c>
      <c r="E55" s="164"/>
      <c r="F55" s="164"/>
      <c r="G55" s="164">
        <f ca="1">IF(ISERROR($G$31*D55),0,$G$31*D55)</f>
        <v>0</v>
      </c>
    </row>
    <row r="56" spans="1:7" ht="15" hidden="1" thickBot="1" x14ac:dyDescent="0.25">
      <c r="A56" s="180"/>
      <c r="B56" s="159" t="s">
        <v>123</v>
      </c>
      <c r="C56" s="159" t="s">
        <v>124</v>
      </c>
      <c r="D56" s="159" t="s">
        <v>137</v>
      </c>
      <c r="E56" s="164"/>
      <c r="F56" s="164"/>
      <c r="G56" s="164"/>
    </row>
    <row r="57" spans="1:7" ht="15" hidden="1" thickBot="1" x14ac:dyDescent="0.25">
      <c r="A57" s="180" t="s">
        <v>263</v>
      </c>
      <c r="B57" s="162" t="str">
        <f>IF('1-AST INC'!B57&gt;0,'1-AST INC'!B57,"N/A")</f>
        <v>N/A</v>
      </c>
      <c r="C57" s="163">
        <f>'1-AST INC'!C57</f>
        <v>0</v>
      </c>
      <c r="D57" s="290">
        <f>'1-AST INC'!D57</f>
        <v>0</v>
      </c>
      <c r="E57" s="164"/>
      <c r="F57" s="164"/>
      <c r="G57" s="164">
        <f ca="1">IF(ISERROR((D57/12*C57)*G30),0,((D57/12*C57)*G30))</f>
        <v>0</v>
      </c>
    </row>
    <row r="58" spans="1:7" ht="15" hidden="1" thickBot="1" x14ac:dyDescent="0.25">
      <c r="A58" s="180" t="s">
        <v>138</v>
      </c>
      <c r="B58" s="162" t="str">
        <f>IF('1-AST INC'!B58&gt;0,'1-AST INC'!B58,"N/A")</f>
        <v>N/A</v>
      </c>
      <c r="C58" s="163">
        <f>'1-AST INC'!C58</f>
        <v>0</v>
      </c>
      <c r="D58" s="181">
        <f>'1-AST INC'!D58</f>
        <v>0</v>
      </c>
      <c r="E58" s="164"/>
      <c r="F58" s="164"/>
      <c r="G58" s="164">
        <f>IF(ISERROR(D58/12*C58),0,D58/12*C58)</f>
        <v>0</v>
      </c>
    </row>
    <row r="59" spans="1:7" ht="15" hidden="1" thickBot="1" x14ac:dyDescent="0.25">
      <c r="A59" s="180" t="s">
        <v>138</v>
      </c>
      <c r="B59" s="162" t="str">
        <f>IF('1-AST INC'!B59&gt;0,'1-AST INC'!B59,"N/A")</f>
        <v>N/A</v>
      </c>
      <c r="C59" s="163">
        <f>'1-AST INC'!C59</f>
        <v>0</v>
      </c>
      <c r="D59" s="181">
        <f>'1-AST INC'!D59</f>
        <v>0</v>
      </c>
      <c r="E59" s="164"/>
      <c r="F59" s="164"/>
      <c r="G59" s="164">
        <f>IF(ISERROR(D59/12*C59),0,D59/12*C59)</f>
        <v>0</v>
      </c>
    </row>
    <row r="60" spans="1:7" ht="15" thickBot="1" x14ac:dyDescent="0.25">
      <c r="A60" s="155" t="s">
        <v>139</v>
      </c>
      <c r="B60" s="175">
        <f ca="1">IF(ISERROR(B33/B34),0,B33/B34)</f>
        <v>0</v>
      </c>
      <c r="C60" s="175"/>
      <c r="D60" s="174"/>
      <c r="E60" s="157">
        <f ca="1">SUM(E35:E59)</f>
        <v>0</v>
      </c>
      <c r="F60" s="157">
        <f ca="1">SUM(F35:F59)</f>
        <v>0</v>
      </c>
      <c r="G60" s="157">
        <f ca="1">SUM(G35:G59)</f>
        <v>0</v>
      </c>
    </row>
    <row r="61" spans="1:7" ht="15" thickBot="1" x14ac:dyDescent="0.25">
      <c r="A61" s="155" t="s">
        <v>131</v>
      </c>
      <c r="B61" s="175"/>
      <c r="C61" s="175"/>
      <c r="D61" s="174"/>
      <c r="E61" s="157">
        <f ca="1">E60-E35</f>
        <v>0</v>
      </c>
      <c r="F61" s="157">
        <f ca="1">F60-F35</f>
        <v>0</v>
      </c>
      <c r="G61" s="157">
        <f ca="1">G60-G35</f>
        <v>0</v>
      </c>
    </row>
    <row r="62" spans="1:7" ht="15" thickBot="1" x14ac:dyDescent="0.25">
      <c r="A62" s="176"/>
      <c r="B62" s="182"/>
      <c r="C62" s="182"/>
      <c r="D62" s="167"/>
      <c r="E62" s="182"/>
      <c r="F62" s="182"/>
      <c r="G62" s="182"/>
    </row>
    <row r="63" spans="1:7" ht="15.75" thickBot="1" x14ac:dyDescent="0.25">
      <c r="A63" s="183" t="s">
        <v>140</v>
      </c>
      <c r="B63" s="184">
        <f ca="1">B30+B60</f>
        <v>0</v>
      </c>
      <c r="C63" s="185"/>
      <c r="D63" s="186"/>
      <c r="E63" s="184">
        <f ca="1">E30+E60</f>
        <v>0</v>
      </c>
      <c r="F63" s="187">
        <f ca="1">F30+F60</f>
        <v>0</v>
      </c>
      <c r="G63" s="187">
        <f ca="1">G30+G60</f>
        <v>0</v>
      </c>
    </row>
    <row r="64" spans="1:7" x14ac:dyDescent="0.2">
      <c r="A64" s="88"/>
      <c r="B64" s="88"/>
      <c r="C64" s="88"/>
      <c r="D64" s="188"/>
      <c r="E64" s="88"/>
      <c r="F64" s="88"/>
      <c r="G64" s="88"/>
    </row>
    <row r="65" spans="1:7" x14ac:dyDescent="0.2">
      <c r="A65" s="88"/>
      <c r="B65" s="88"/>
      <c r="C65" s="88"/>
      <c r="D65" s="188"/>
      <c r="E65" s="88"/>
      <c r="F65" s="88"/>
      <c r="G65" s="88"/>
    </row>
    <row r="66" spans="1:7" x14ac:dyDescent="0.2">
      <c r="A66" s="88"/>
      <c r="B66" s="88"/>
      <c r="C66" s="88"/>
      <c r="D66" s="188"/>
      <c r="E66" s="88"/>
      <c r="F66" s="88"/>
      <c r="G66" s="88"/>
    </row>
    <row r="67" spans="1:7" x14ac:dyDescent="0.2">
      <c r="A67" s="88"/>
      <c r="B67" s="88"/>
      <c r="C67" s="88"/>
      <c r="D67" s="188"/>
      <c r="E67" s="88"/>
      <c r="F67" s="88"/>
      <c r="G67" s="88"/>
    </row>
    <row r="68" spans="1:7" x14ac:dyDescent="0.2">
      <c r="A68" s="88"/>
      <c r="B68" s="88"/>
      <c r="C68" s="88"/>
      <c r="D68" s="188"/>
      <c r="E68" s="88"/>
      <c r="F68" s="88"/>
      <c r="G68" s="88"/>
    </row>
    <row r="69" spans="1:7" x14ac:dyDescent="0.2">
      <c r="A69" s="88"/>
      <c r="B69" s="189"/>
      <c r="C69" s="189"/>
      <c r="D69" s="188"/>
      <c r="E69" s="88"/>
      <c r="F69" s="88"/>
      <c r="G69" s="88"/>
    </row>
    <row r="70" spans="1:7" x14ac:dyDescent="0.2">
      <c r="A70" s="88"/>
      <c r="B70" s="88"/>
      <c r="C70" s="88"/>
      <c r="D70" s="188"/>
      <c r="E70" s="88"/>
      <c r="F70" s="88"/>
      <c r="G70" s="88"/>
    </row>
    <row r="71" spans="1:7" x14ac:dyDescent="0.2">
      <c r="A71" s="88"/>
      <c r="B71" s="88"/>
      <c r="C71" s="88"/>
      <c r="D71" s="188"/>
      <c r="E71" s="88"/>
      <c r="F71" s="88"/>
      <c r="G71" s="88"/>
    </row>
    <row r="72" spans="1:7" x14ac:dyDescent="0.2">
      <c r="A72" s="88"/>
      <c r="B72" s="88"/>
      <c r="C72" s="88"/>
      <c r="D72" s="88"/>
      <c r="E72" s="88"/>
      <c r="F72" s="88"/>
      <c r="G72" s="88"/>
    </row>
  </sheetData>
  <sheetProtection password="EBC7" sheet="1" objects="1" scenarios="1"/>
  <mergeCells count="4">
    <mergeCell ref="A1:G1"/>
    <mergeCell ref="A3:G3"/>
    <mergeCell ref="A5:G5"/>
    <mergeCell ref="A6:G6"/>
  </mergeCells>
  <phoneticPr fontId="8" type="noConversion"/>
  <dataValidations count="1">
    <dataValidation allowBlank="1" sqref="A2 G2"/>
  </dataValidations>
  <printOptions horizontalCentered="1" headings="1"/>
  <pageMargins left="0.2" right="0.3" top="0.55000000000000004" bottom="0.78" header="0.25" footer="0.17"/>
  <pageSetup scale="87" orientation="portrait" horizontalDpi="300" verticalDpi="300" r:id="rId1"/>
  <headerFooter alignWithMargins="0">
    <oddFooter>&amp;L&amp;D &amp;T&amp;COMB Approval No. 1205-0430 Expires 12/31/2013
&amp;A&amp;R&amp;F</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autoPageBreaks="0" fitToPage="1"/>
  </sheetPr>
  <dimension ref="A1:G72"/>
  <sheetViews>
    <sheetView showGridLines="0" workbookViewId="0">
      <selection sqref="A1:C1"/>
    </sheetView>
  </sheetViews>
  <sheetFormatPr defaultRowHeight="12.75" x14ac:dyDescent="0.2"/>
  <cols>
    <col min="1" max="1" width="50.7109375" customWidth="1"/>
    <col min="2" max="2" width="15.7109375" customWidth="1"/>
    <col min="3" max="3" width="7.7109375" customWidth="1"/>
    <col min="5" max="6" width="15.7109375" customWidth="1"/>
    <col min="7" max="7" width="15.7109375" hidden="1" customWidth="1"/>
  </cols>
  <sheetData>
    <row r="1" spans="1:7" ht="15.75" x14ac:dyDescent="0.2">
      <c r="A1" s="474" t="s">
        <v>149</v>
      </c>
      <c r="B1" s="474"/>
      <c r="C1" s="474"/>
      <c r="D1" s="474"/>
      <c r="E1" s="474"/>
      <c r="F1" s="474"/>
      <c r="G1" s="474"/>
    </row>
    <row r="2" spans="1:7" x14ac:dyDescent="0.2">
      <c r="A2" s="126" t="str">
        <f>'CROSS PSPB'!A2</f>
        <v>Crosswalk Version:  2.4</v>
      </c>
      <c r="B2" s="127"/>
      <c r="C2" s="127"/>
      <c r="D2" s="127"/>
      <c r="E2" s="128"/>
      <c r="F2" s="127" t="str">
        <f>'1-AST INC'!F2</f>
        <v>Rev. 6/4/2007</v>
      </c>
      <c r="G2" s="129"/>
    </row>
    <row r="3" spans="1:7" ht="15.75" x14ac:dyDescent="0.2">
      <c r="A3" s="474" t="s">
        <v>256</v>
      </c>
      <c r="B3" s="474"/>
      <c r="C3" s="474"/>
      <c r="D3" s="474"/>
      <c r="E3" s="474"/>
      <c r="F3" s="474"/>
      <c r="G3" s="474"/>
    </row>
    <row r="4" spans="1:7" ht="15.75" x14ac:dyDescent="0.2">
      <c r="A4" s="130" t="str">
        <f>'1-AST INC'!A4</f>
        <v>YOUR STATE</v>
      </c>
      <c r="B4" s="125"/>
      <c r="C4" s="125"/>
      <c r="D4" s="125"/>
      <c r="E4" s="125"/>
      <c r="F4" s="125"/>
      <c r="G4" s="125"/>
    </row>
    <row r="5" spans="1:7" x14ac:dyDescent="0.2">
      <c r="A5" s="475" t="str">
        <f>'1-AST INC'!A5:G5</f>
        <v>NEXT YEAR</v>
      </c>
      <c r="B5" s="476"/>
      <c r="C5" s="476"/>
      <c r="D5" s="476"/>
      <c r="E5" s="476"/>
      <c r="F5" s="476"/>
      <c r="G5" s="476"/>
    </row>
    <row r="6" spans="1:7" ht="13.5" thickBot="1" x14ac:dyDescent="0.25">
      <c r="A6" s="478" t="str">
        <f>F7</f>
        <v xml:space="preserve">FY </v>
      </c>
      <c r="B6" s="476"/>
      <c r="C6" s="476"/>
      <c r="D6" s="476"/>
      <c r="E6" s="476"/>
      <c r="F6" s="476"/>
      <c r="G6" s="476"/>
    </row>
    <row r="7" spans="1:7" x14ac:dyDescent="0.2">
      <c r="A7" s="131"/>
      <c r="B7" s="132" t="str">
        <f>'1-AST INC'!B7</f>
        <v xml:space="preserve">FY </v>
      </c>
      <c r="C7" s="133"/>
      <c r="D7" s="134"/>
      <c r="E7" s="132" t="str">
        <f>'1-AST INC'!E7</f>
        <v xml:space="preserve">FY </v>
      </c>
      <c r="F7" s="132" t="str">
        <f>'1-AST INC'!F7</f>
        <v xml:space="preserve">FY </v>
      </c>
      <c r="G7" s="135" t="str">
        <f>'1-AST INC'!G7</f>
        <v>FY 1</v>
      </c>
    </row>
    <row r="8" spans="1:7" x14ac:dyDescent="0.2">
      <c r="A8" s="131"/>
      <c r="B8" s="136" t="s">
        <v>113</v>
      </c>
      <c r="C8" s="137"/>
      <c r="D8" s="138"/>
      <c r="E8" s="139" t="s">
        <v>114</v>
      </c>
      <c r="F8" s="139" t="s">
        <v>115</v>
      </c>
      <c r="G8" s="140" t="s">
        <v>116</v>
      </c>
    </row>
    <row r="9" spans="1:7" ht="13.5" thickBot="1" x14ac:dyDescent="0.25">
      <c r="A9" s="131" t="s">
        <v>117</v>
      </c>
      <c r="B9" s="141" t="s">
        <v>118</v>
      </c>
      <c r="C9" s="142"/>
      <c r="D9" s="143"/>
      <c r="E9" s="144" t="s">
        <v>118</v>
      </c>
      <c r="F9" s="144" t="s">
        <v>118</v>
      </c>
      <c r="G9" s="144" t="s">
        <v>118</v>
      </c>
    </row>
    <row r="10" spans="1:7" ht="13.5" thickBot="1" x14ac:dyDescent="0.25">
      <c r="A10" s="131"/>
      <c r="B10" s="145"/>
      <c r="C10" s="145"/>
      <c r="D10" s="145"/>
      <c r="E10" s="146"/>
      <c r="F10" s="145"/>
      <c r="G10" s="145"/>
    </row>
    <row r="11" spans="1:7" ht="15" thickBot="1" x14ac:dyDescent="0.25">
      <c r="A11" s="147" t="s">
        <v>119</v>
      </c>
      <c r="B11" s="148">
        <f>'CROSS PSPB'!AS9</f>
        <v>0</v>
      </c>
      <c r="C11" s="149"/>
      <c r="D11" s="150"/>
      <c r="E11" s="150"/>
      <c r="F11" s="150"/>
      <c r="G11" s="151"/>
    </row>
    <row r="12" spans="1:7" ht="15" thickBot="1" x14ac:dyDescent="0.25">
      <c r="A12" s="147" t="s">
        <v>120</v>
      </c>
      <c r="B12" s="152">
        <f ca="1">IF(STARTUPCW!B16=0,0,'CROSS PSPB'!AR9/STARTUPCW!B16)</f>
        <v>0</v>
      </c>
      <c r="C12" s="153"/>
      <c r="D12" s="150"/>
      <c r="E12" s="150"/>
      <c r="F12" s="150"/>
      <c r="G12" s="154"/>
    </row>
    <row r="13" spans="1:7" ht="15" thickBot="1" x14ac:dyDescent="0.25">
      <c r="A13" s="155" t="s">
        <v>121</v>
      </c>
      <c r="B13" s="149"/>
      <c r="C13" s="150"/>
      <c r="D13" s="156"/>
      <c r="E13" s="157">
        <f ca="1">IF(ISERROR($B$30),0,$B$30)</f>
        <v>0</v>
      </c>
      <c r="F13" s="157">
        <f ca="1">IF(ISERROR($E$30),0,$E$30)</f>
        <v>0</v>
      </c>
      <c r="G13" s="157">
        <f ca="1">IF(ISERROR($F$30),0,$F$30)</f>
        <v>0</v>
      </c>
    </row>
    <row r="14" spans="1:7" ht="15.75" thickBot="1" x14ac:dyDescent="0.25">
      <c r="A14" s="158" t="s">
        <v>122</v>
      </c>
      <c r="B14" s="159" t="s">
        <v>123</v>
      </c>
      <c r="C14" s="159" t="s">
        <v>124</v>
      </c>
      <c r="D14" s="159" t="s">
        <v>125</v>
      </c>
      <c r="E14" s="160"/>
      <c r="F14" s="160"/>
      <c r="G14" s="160"/>
    </row>
    <row r="15" spans="1:7" ht="15" thickBot="1" x14ac:dyDescent="0.25">
      <c r="A15" s="161" t="str">
        <f>'1-AST INC'!A15</f>
        <v xml:space="preserve">1. </v>
      </c>
      <c r="B15" s="162" t="str">
        <f>IF('1-AST INC'!B15&gt;0,'1-AST INC'!B15,"N/A")</f>
        <v>N/A</v>
      </c>
      <c r="C15" s="163">
        <f>'1-AST INC'!C15</f>
        <v>0</v>
      </c>
      <c r="D15" s="290">
        <f>'1-AST INC'!D15</f>
        <v>0</v>
      </c>
      <c r="E15" s="164">
        <f>IF(OR(D15=0,C15=0),0,$E$13/(1+(D15*(C15/12)))*(D15/12*(12-C15)))</f>
        <v>0</v>
      </c>
      <c r="F15" s="164"/>
      <c r="G15" s="164"/>
    </row>
    <row r="16" spans="1:7" ht="15" thickBot="1" x14ac:dyDescent="0.25">
      <c r="A16" s="161" t="str">
        <f>'1-AST INC'!A16</f>
        <v>2.</v>
      </c>
      <c r="B16" s="162" t="str">
        <f>IF('1-AST INC'!B16&gt;0,'1-AST INC'!B16,"N/A")</f>
        <v>N/A</v>
      </c>
      <c r="C16" s="163">
        <f>'1-AST INC'!C16</f>
        <v>0</v>
      </c>
      <c r="D16" s="290">
        <f>'1-AST INC'!D16</f>
        <v>0</v>
      </c>
      <c r="E16" s="164">
        <f>IF(OR(D16=0,C16=0),0,$E$13/(1+(D16*(C16/12)))*(D16/12*(12-C16)))</f>
        <v>0</v>
      </c>
      <c r="F16" s="164"/>
      <c r="G16" s="164"/>
    </row>
    <row r="17" spans="1:7" ht="15" thickBot="1" x14ac:dyDescent="0.25">
      <c r="A17" s="161" t="str">
        <f>'1-AST INC'!A17</f>
        <v>3.</v>
      </c>
      <c r="B17" s="162" t="str">
        <f>IF('1-AST INC'!B17&gt;0,'1-AST INC'!B17,"N/A")</f>
        <v>N/A</v>
      </c>
      <c r="C17" s="163">
        <f>'1-AST INC'!C17</f>
        <v>0</v>
      </c>
      <c r="D17" s="290">
        <f>'1-AST INC'!D17</f>
        <v>0</v>
      </c>
      <c r="E17" s="164">
        <f>IF(OR(D17=0,C17=0),0,$E$13/(1+(D17*(C17/12)))*(D17/12*(12-C17)))</f>
        <v>0</v>
      </c>
      <c r="F17" s="164"/>
      <c r="G17" s="164"/>
    </row>
    <row r="18" spans="1:7" ht="15.75" thickBot="1" x14ac:dyDescent="0.25">
      <c r="A18" s="158" t="s">
        <v>128</v>
      </c>
      <c r="B18" s="160"/>
      <c r="C18" s="160"/>
      <c r="D18" s="167"/>
      <c r="E18" s="160"/>
      <c r="F18" s="160"/>
      <c r="G18" s="160"/>
    </row>
    <row r="19" spans="1:7" ht="15" thickBot="1" x14ac:dyDescent="0.25">
      <c r="A19" s="161" t="str">
        <f>'1-AST INC'!A19</f>
        <v>1. Default</v>
      </c>
      <c r="B19" s="162" t="str">
        <f>IF('1-AST INC'!B19&gt;0,'1-AST INC'!B19,"N/A")</f>
        <v>N/A</v>
      </c>
      <c r="C19" s="163">
        <f>'1-AST INC'!C19</f>
        <v>12</v>
      </c>
      <c r="D19" s="290">
        <f>'1-AST INC'!D19</f>
        <v>0.03</v>
      </c>
      <c r="E19" s="164">
        <f ca="1">IF(ISERROR(SUM($E$13,$E$15:$E$17)*(D19/12*C19)),0,SUM($E$13,$E$15:$E$17)*(D19/12*C19))</f>
        <v>0</v>
      </c>
      <c r="F19" s="164">
        <f ca="1">IF(ISERROR((E19/C19)*(12-C19)),0,(E19/C19)*(12-C19))</f>
        <v>0</v>
      </c>
      <c r="G19" s="164"/>
    </row>
    <row r="20" spans="1:7" ht="15" thickBot="1" x14ac:dyDescent="0.25">
      <c r="A20" s="161" t="str">
        <f>'1-AST INC'!A20</f>
        <v>2.</v>
      </c>
      <c r="B20" s="162" t="str">
        <f>IF('1-AST INC'!B20&gt;0,'1-AST INC'!B20,"N/A")</f>
        <v>N/A</v>
      </c>
      <c r="C20" s="163">
        <f>'1-AST INC'!C20</f>
        <v>0</v>
      </c>
      <c r="D20" s="290">
        <f>'1-AST INC'!D20</f>
        <v>0</v>
      </c>
      <c r="E20" s="164">
        <f ca="1">IF(ISERROR(SUM($E$13,$E$15:$E$17)*(D20/12*C20)),0,SUM($E$13,$E$15:$E$17)*(D20/12*C20))</f>
        <v>0</v>
      </c>
      <c r="F20" s="164">
        <f ca="1">IF(ISERROR((E20/C20)*(12-C20)),0,(E20/C20)*(12-C20))</f>
        <v>0</v>
      </c>
      <c r="G20" s="164"/>
    </row>
    <row r="21" spans="1:7" ht="15" thickBot="1" x14ac:dyDescent="0.25">
      <c r="A21" s="161" t="str">
        <f>'1-AST INC'!A21</f>
        <v>3.</v>
      </c>
      <c r="B21" s="162" t="str">
        <f>IF('1-AST INC'!B21&gt;0,'1-AST INC'!B21,"N/A")</f>
        <v>N/A</v>
      </c>
      <c r="C21" s="163">
        <f>'1-AST INC'!C21</f>
        <v>0</v>
      </c>
      <c r="D21" s="290">
        <f>'1-AST INC'!D21</f>
        <v>0</v>
      </c>
      <c r="E21" s="164">
        <f ca="1">IF(ISERROR(SUM($E$13,$E$15:$E$17)*(D21/12*C21)),0,SUM($E$13,$E$15:$E$17)*(D21/12*C21))</f>
        <v>0</v>
      </c>
      <c r="F21" s="164">
        <f ca="1">IF(ISERROR((E21/C21)*(12-C21)),0,(E21/C21)*(12-C21))</f>
        <v>0</v>
      </c>
      <c r="G21" s="164"/>
    </row>
    <row r="22" spans="1:7" ht="15.75" thickBot="1" x14ac:dyDescent="0.25">
      <c r="A22" s="158" t="s">
        <v>129</v>
      </c>
      <c r="B22" s="160"/>
      <c r="C22" s="160"/>
      <c r="D22" s="167"/>
      <c r="E22" s="160"/>
      <c r="F22" s="160"/>
      <c r="G22" s="160"/>
    </row>
    <row r="23" spans="1:7" ht="15" thickBot="1" x14ac:dyDescent="0.25">
      <c r="A23" s="161" t="str">
        <f>'1-AST INC'!A23</f>
        <v>1. Default</v>
      </c>
      <c r="B23" s="162" t="str">
        <f>IF('1-AST INC'!B23&gt;0,'1-AST INC'!B23,"N/A")</f>
        <v>N/A</v>
      </c>
      <c r="C23" s="163">
        <f>'1-AST INC'!C23</f>
        <v>12</v>
      </c>
      <c r="D23" s="290">
        <f>'1-AST INC'!D23</f>
        <v>0.03</v>
      </c>
      <c r="E23" s="164"/>
      <c r="F23" s="164">
        <f ca="1">IF(ISERROR(SUM($F$13,$F$19:$F$21)*(D23/12*C23)),0,SUM($F$13,$F$19:$F$21)*(D23/12*C23))</f>
        <v>0</v>
      </c>
      <c r="G23" s="164">
        <f ca="1">IF(ISERROR((F23/C23)*(12-C23)),0,(F23/C23)*(12-C23))</f>
        <v>0</v>
      </c>
    </row>
    <row r="24" spans="1:7" ht="15" thickBot="1" x14ac:dyDescent="0.25">
      <c r="A24" s="161" t="str">
        <f>'1-AST INC'!A24</f>
        <v>2.</v>
      </c>
      <c r="B24" s="162" t="str">
        <f>IF('1-AST INC'!B24&gt;0,'1-AST INC'!B24,"N/A")</f>
        <v>N/A</v>
      </c>
      <c r="C24" s="163">
        <f>'1-AST INC'!C24</f>
        <v>0</v>
      </c>
      <c r="D24" s="290">
        <f>'1-AST INC'!D24</f>
        <v>0</v>
      </c>
      <c r="E24" s="164"/>
      <c r="F24" s="164">
        <f ca="1">IF(ISERROR(SUM($F$13,$F$19:$F$21)*(D24/12*C24)),0,SUM($F$13,$F$19:$F$21)*(D24/12*C24))</f>
        <v>0</v>
      </c>
      <c r="G24" s="164">
        <f ca="1">IF(ISERROR((F24/C24)*(12-C24)),0,(F24/C24)*(12-C24))</f>
        <v>0</v>
      </c>
    </row>
    <row r="25" spans="1:7" ht="15" thickBot="1" x14ac:dyDescent="0.25">
      <c r="A25" s="161" t="str">
        <f>'1-AST INC'!A25</f>
        <v>3.</v>
      </c>
      <c r="B25" s="162" t="str">
        <f>IF('1-AST INC'!B25&gt;0,'1-AST INC'!B25,"N/A")</f>
        <v>N/A</v>
      </c>
      <c r="C25" s="163">
        <f>'1-AST INC'!C25</f>
        <v>0</v>
      </c>
      <c r="D25" s="290">
        <f>'1-AST INC'!D25</f>
        <v>0</v>
      </c>
      <c r="E25" s="164"/>
      <c r="F25" s="164">
        <f ca="1">IF(ISERROR(SUM($F$13,$F$19:$F$21)*(D25/12*C25)),0,SUM($F$13,$F$19:$F$21)*(D25/12*C25))</f>
        <v>0</v>
      </c>
      <c r="G25" s="164">
        <f ca="1">IF(ISERROR((F25/C25)*(12-C25)),0,(F25/C25)*(12-C25))</f>
        <v>0</v>
      </c>
    </row>
    <row r="26" spans="1:7" ht="15.75" hidden="1" thickBot="1" x14ac:dyDescent="0.25">
      <c r="A26" s="158" t="s">
        <v>112</v>
      </c>
      <c r="B26" s="160"/>
      <c r="C26" s="160"/>
      <c r="D26" s="167"/>
      <c r="E26" s="160"/>
      <c r="F26" s="160"/>
      <c r="G26" s="160"/>
    </row>
    <row r="27" spans="1:7" ht="15" hidden="1" thickBot="1" x14ac:dyDescent="0.25">
      <c r="A27" s="161" t="str">
        <f>'1-AST INC'!A27</f>
        <v xml:space="preserve">1. </v>
      </c>
      <c r="B27" s="162" t="str">
        <f>IF('1-AST INC'!B27&gt;0,'1-AST INC'!B27,"N/A")</f>
        <v>N/A</v>
      </c>
      <c r="C27" s="163">
        <f>'1-AST INC'!C27</f>
        <v>0</v>
      </c>
      <c r="D27" s="290">
        <f>'1-AST INC'!D27</f>
        <v>0</v>
      </c>
      <c r="E27" s="164"/>
      <c r="F27" s="164"/>
      <c r="G27" s="164">
        <f ca="1">IF(ISERROR(SUM($G$13,$G$23:$G$25)*(D27/12*C27)),0,SUM($G$13,$G$23:$G$25)*(D27/12*C27))</f>
        <v>0</v>
      </c>
    </row>
    <row r="28" spans="1:7" ht="15" hidden="1" thickBot="1" x14ac:dyDescent="0.25">
      <c r="A28" s="161" t="str">
        <f>'1-AST INC'!A28</f>
        <v>2.</v>
      </c>
      <c r="B28" s="162" t="str">
        <f>IF('1-AST INC'!B28&gt;0,'1-AST INC'!B28,"N/A")</f>
        <v>N/A</v>
      </c>
      <c r="C28" s="163">
        <f>'1-AST INC'!C28</f>
        <v>0</v>
      </c>
      <c r="D28" s="290">
        <f>'1-AST INC'!D28</f>
        <v>0</v>
      </c>
      <c r="E28" s="164"/>
      <c r="F28" s="164"/>
      <c r="G28" s="164">
        <f ca="1">IF(ISERROR(SUM($G$13,$G$23:$G$25)*(D28/12*C28)),0,SUM($G$13,$G$23:$G$25)*(D28/12*C28))</f>
        <v>0</v>
      </c>
    </row>
    <row r="29" spans="1:7" ht="15" hidden="1" thickBot="1" x14ac:dyDescent="0.25">
      <c r="A29" s="161" t="str">
        <f>'1-AST INC'!A29</f>
        <v>3.</v>
      </c>
      <c r="B29" s="162" t="str">
        <f>IF('1-AST INC'!B29&gt;0,'1-AST INC'!B29,"N/A")</f>
        <v>N/A</v>
      </c>
      <c r="C29" s="163">
        <f>'1-AST INC'!C29</f>
        <v>0</v>
      </c>
      <c r="D29" s="290">
        <f>'1-AST INC'!D29</f>
        <v>0</v>
      </c>
      <c r="E29" s="168"/>
      <c r="F29" s="168"/>
      <c r="G29" s="164">
        <f ca="1">IF(ISERROR(SUM($G$13,$G$23:$G$25)*(D29/12*C29)),0,SUM($G$13,$G$23:$G$25)*(D29/12*C29))</f>
        <v>0</v>
      </c>
    </row>
    <row r="30" spans="1:7" ht="15" thickBot="1" x14ac:dyDescent="0.25">
      <c r="A30" s="169" t="s">
        <v>130</v>
      </c>
      <c r="B30" s="170">
        <f ca="1">IF(ISERROR(B11/B12),0,B11/B12)</f>
        <v>0</v>
      </c>
      <c r="C30" s="170"/>
      <c r="D30" s="171"/>
      <c r="E30" s="157">
        <f ca="1">E13+SUM(E15:E29)</f>
        <v>0</v>
      </c>
      <c r="F30" s="157">
        <f ca="1">F13+SUM(F15:F29)</f>
        <v>0</v>
      </c>
      <c r="G30" s="157">
        <f ca="1">G13+SUM(G15:G29)</f>
        <v>0</v>
      </c>
    </row>
    <row r="31" spans="1:7" ht="15" thickBot="1" x14ac:dyDescent="0.25">
      <c r="A31" s="172" t="s">
        <v>131</v>
      </c>
      <c r="B31" s="173"/>
      <c r="C31" s="173"/>
      <c r="D31" s="174"/>
      <c r="E31" s="175">
        <f ca="1">E30-E13</f>
        <v>0</v>
      </c>
      <c r="F31" s="157">
        <f ca="1">F30-F13</f>
        <v>0</v>
      </c>
      <c r="G31" s="157">
        <f ca="1">G30-G13</f>
        <v>0</v>
      </c>
    </row>
    <row r="32" spans="1:7" ht="15" thickBot="1" x14ac:dyDescent="0.25">
      <c r="A32" s="176"/>
      <c r="B32" s="160"/>
      <c r="C32" s="160"/>
      <c r="D32" s="167"/>
      <c r="E32" s="160"/>
      <c r="F32" s="160"/>
      <c r="G32" s="160"/>
    </row>
    <row r="33" spans="1:7" ht="15" thickBot="1" x14ac:dyDescent="0.25">
      <c r="A33" s="147" t="s">
        <v>132</v>
      </c>
      <c r="B33" s="148">
        <f>'CROSS PSPB'!AT9</f>
        <v>0</v>
      </c>
      <c r="C33" s="149"/>
      <c r="D33" s="150"/>
      <c r="E33" s="150"/>
      <c r="F33" s="150"/>
      <c r="G33" s="151"/>
    </row>
    <row r="34" spans="1:7" ht="15" thickBot="1" x14ac:dyDescent="0.25">
      <c r="A34" s="177" t="str">
        <f>A$12</f>
        <v>TOTAL POSITIONS PAID</v>
      </c>
      <c r="B34" s="152">
        <f ca="1">B$12</f>
        <v>0</v>
      </c>
      <c r="C34" s="153"/>
      <c r="D34" s="150"/>
      <c r="E34" s="150"/>
      <c r="F34" s="150"/>
      <c r="G34" s="154"/>
    </row>
    <row r="35" spans="1:7" ht="15" thickBot="1" x14ac:dyDescent="0.25">
      <c r="A35" s="155" t="s">
        <v>133</v>
      </c>
      <c r="B35" s="149"/>
      <c r="C35" s="150"/>
      <c r="D35" s="156"/>
      <c r="E35" s="157">
        <f ca="1">$B$60</f>
        <v>0</v>
      </c>
      <c r="F35" s="157">
        <f ca="1">$E$60</f>
        <v>0</v>
      </c>
      <c r="G35" s="157">
        <f ca="1">$F$60</f>
        <v>0</v>
      </c>
    </row>
    <row r="36" spans="1:7" ht="15.75" thickBot="1" x14ac:dyDescent="0.25">
      <c r="A36" s="158" t="s">
        <v>128</v>
      </c>
      <c r="B36" s="178"/>
      <c r="C36" s="178"/>
      <c r="D36" s="159" t="s">
        <v>125</v>
      </c>
      <c r="E36" s="160"/>
      <c r="F36" s="160"/>
      <c r="G36" s="160"/>
    </row>
    <row r="37" spans="1:7" ht="15" thickBot="1" x14ac:dyDescent="0.25">
      <c r="A37" s="179" t="s">
        <v>134</v>
      </c>
      <c r="B37" s="162" t="str">
        <f>IF('1-AST INC'!B37&gt;0,'1-AST INC'!B37,"N/A")</f>
        <v>N/A</v>
      </c>
      <c r="C37" s="163">
        <f>'1-AST INC'!C37</f>
        <v>0</v>
      </c>
      <c r="D37" s="290">
        <f>'1-AST INC'!D37</f>
        <v>0</v>
      </c>
      <c r="E37" s="164">
        <f ca="1">$E$31*D37</f>
        <v>0</v>
      </c>
      <c r="F37" s="164"/>
      <c r="G37" s="164"/>
    </row>
    <row r="38" spans="1:7" ht="15" thickBot="1" x14ac:dyDescent="0.25">
      <c r="A38" s="180" t="s">
        <v>135</v>
      </c>
      <c r="B38" s="162" t="str">
        <f>IF('1-AST INC'!B38&gt;0,'1-AST INC'!B38,"N/A")</f>
        <v>N/A</v>
      </c>
      <c r="C38" s="163">
        <f>'1-AST INC'!C38</f>
        <v>0</v>
      </c>
      <c r="D38" s="290">
        <f>'1-AST INC'!D38</f>
        <v>0</v>
      </c>
      <c r="E38" s="164">
        <f ca="1">$E$31*D38</f>
        <v>0</v>
      </c>
      <c r="F38" s="164"/>
      <c r="G38" s="164"/>
    </row>
    <row r="39" spans="1:7" ht="15" thickBot="1" x14ac:dyDescent="0.25">
      <c r="A39" s="180" t="s">
        <v>136</v>
      </c>
      <c r="B39" s="162" t="str">
        <f>IF('1-AST INC'!B39&gt;0,'1-AST INC'!B39,"N/A")</f>
        <v>N/A</v>
      </c>
      <c r="C39" s="163">
        <f>'1-AST INC'!C39</f>
        <v>0</v>
      </c>
      <c r="D39" s="290">
        <f>'1-AST INC'!D39</f>
        <v>0</v>
      </c>
      <c r="E39" s="164">
        <f ca="1">$E$31*D39</f>
        <v>0</v>
      </c>
      <c r="F39" s="164"/>
      <c r="G39" s="164"/>
    </row>
    <row r="40" spans="1:7" ht="15" thickBot="1" x14ac:dyDescent="0.25">
      <c r="A40" s="180"/>
      <c r="B40" s="159" t="s">
        <v>123</v>
      </c>
      <c r="C40" s="159" t="s">
        <v>124</v>
      </c>
      <c r="D40" s="159" t="s">
        <v>137</v>
      </c>
      <c r="E40" s="164"/>
      <c r="F40" s="164"/>
      <c r="G40" s="164"/>
    </row>
    <row r="41" spans="1:7" ht="15" thickBot="1" x14ac:dyDescent="0.25">
      <c r="A41" s="180" t="s">
        <v>263</v>
      </c>
      <c r="B41" s="162" t="str">
        <f>IF('1-AST INC'!B41&gt;0,'1-AST INC'!B41,"N/A")</f>
        <v>N/A</v>
      </c>
      <c r="C41" s="163">
        <f>'1-AST INC'!C41</f>
        <v>0</v>
      </c>
      <c r="D41" s="290">
        <f>'1-AST INC'!D41</f>
        <v>0</v>
      </c>
      <c r="E41" s="164">
        <f ca="1">IF(ISERROR((D41/12*C41)*E30),0,((D41/12*C41)*E30))</f>
        <v>0</v>
      </c>
      <c r="F41" s="164">
        <f ca="1">IF(ISERROR((E41/C41)*(12-C41)),0,(E41/C41)*(12-C41))</f>
        <v>0</v>
      </c>
      <c r="G41" s="164"/>
    </row>
    <row r="42" spans="1:7" ht="15" thickBot="1" x14ac:dyDescent="0.25">
      <c r="A42" s="180" t="s">
        <v>305</v>
      </c>
      <c r="B42" s="162" t="str">
        <f>IF('1-AST INC'!B42&gt;0,'1-AST INC'!B42,"N/A")</f>
        <v>N/A</v>
      </c>
      <c r="C42" s="163">
        <f>'1-AST INC'!C42</f>
        <v>12</v>
      </c>
      <c r="D42" s="290">
        <f>'1-AST INC'!D42</f>
        <v>0.03</v>
      </c>
      <c r="E42" s="164">
        <f ca="1">B60*D42</f>
        <v>0</v>
      </c>
      <c r="F42" s="164">
        <f ca="1">IF(ISERROR((E42/C42)*(12-C42)),0,(E42/C42)*(12-C42))</f>
        <v>0</v>
      </c>
      <c r="G42" s="164"/>
    </row>
    <row r="43" spans="1:7" ht="15" thickBot="1" x14ac:dyDescent="0.25">
      <c r="A43" s="180" t="s">
        <v>138</v>
      </c>
      <c r="B43" s="162" t="str">
        <f>IF('1-AST INC'!B43&gt;0,'1-AST INC'!B43,"N/A")</f>
        <v>N/A</v>
      </c>
      <c r="C43" s="163">
        <f>'1-AST INC'!C43</f>
        <v>0</v>
      </c>
      <c r="D43" s="181">
        <f>'1-AST INC'!D43</f>
        <v>0</v>
      </c>
      <c r="E43" s="164">
        <f>IF(ISERROR(D43/12*C43),0,D43/12*C43)</f>
        <v>0</v>
      </c>
      <c r="F43" s="164">
        <f>IF(ISERROR((E43/C43)*(12-C43)),0,(E43/C43)*(12-C43))</f>
        <v>0</v>
      </c>
      <c r="G43" s="164"/>
    </row>
    <row r="44" spans="1:7" ht="15.75" thickBot="1" x14ac:dyDescent="0.25">
      <c r="A44" s="158" t="s">
        <v>129</v>
      </c>
      <c r="B44" s="178"/>
      <c r="C44" s="178"/>
      <c r="D44" s="159" t="s">
        <v>125</v>
      </c>
      <c r="E44" s="160"/>
      <c r="F44" s="160"/>
      <c r="G44" s="160"/>
    </row>
    <row r="45" spans="1:7" ht="15" thickBot="1" x14ac:dyDescent="0.25">
      <c r="A45" s="179" t="s">
        <v>134</v>
      </c>
      <c r="B45" s="162" t="str">
        <f>IF('1-AST INC'!B45&gt;0,'1-AST INC'!B45,"N/A")</f>
        <v>N/A</v>
      </c>
      <c r="C45" s="163">
        <f>'1-AST INC'!C45</f>
        <v>0</v>
      </c>
      <c r="D45" s="290">
        <f>'1-AST INC'!D45</f>
        <v>0</v>
      </c>
      <c r="E45" s="164"/>
      <c r="F45" s="164">
        <f ca="1">IF(ISERROR($F$31*D45),0,$F$31*D45)</f>
        <v>0</v>
      </c>
      <c r="G45" s="164"/>
    </row>
    <row r="46" spans="1:7" ht="15" thickBot="1" x14ac:dyDescent="0.25">
      <c r="A46" s="180" t="s">
        <v>135</v>
      </c>
      <c r="B46" s="162" t="str">
        <f>IF('1-AST INC'!B46&gt;0,'1-AST INC'!B46,"N/A")</f>
        <v>N/A</v>
      </c>
      <c r="C46" s="163">
        <f>'1-AST INC'!C46</f>
        <v>0</v>
      </c>
      <c r="D46" s="290">
        <f>'1-AST INC'!D46</f>
        <v>0</v>
      </c>
      <c r="E46" s="164"/>
      <c r="F46" s="164">
        <f ca="1">IF(ISERROR($F$31*D46),0,$F$31*D46)</f>
        <v>0</v>
      </c>
      <c r="G46" s="164"/>
    </row>
    <row r="47" spans="1:7" ht="15" thickBot="1" x14ac:dyDescent="0.25">
      <c r="A47" s="180" t="s">
        <v>136</v>
      </c>
      <c r="B47" s="162" t="str">
        <f>IF('1-AST INC'!B47&gt;0,'1-AST INC'!B47,"N/A")</f>
        <v>N/A</v>
      </c>
      <c r="C47" s="163">
        <f>'1-AST INC'!C47</f>
        <v>0</v>
      </c>
      <c r="D47" s="290">
        <f>'1-AST INC'!D47</f>
        <v>0</v>
      </c>
      <c r="E47" s="164"/>
      <c r="F47" s="164">
        <f ca="1">IF(ISERROR($F$31*D47),0,$F$31*D47)</f>
        <v>0</v>
      </c>
      <c r="G47" s="164"/>
    </row>
    <row r="48" spans="1:7" ht="15" thickBot="1" x14ac:dyDescent="0.25">
      <c r="A48" s="180"/>
      <c r="B48" s="159" t="s">
        <v>123</v>
      </c>
      <c r="C48" s="159" t="s">
        <v>124</v>
      </c>
      <c r="D48" s="159" t="s">
        <v>137</v>
      </c>
      <c r="E48" s="164"/>
      <c r="F48" s="164"/>
      <c r="G48" s="164"/>
    </row>
    <row r="49" spans="1:7" ht="15" thickBot="1" x14ac:dyDescent="0.25">
      <c r="A49" s="180" t="s">
        <v>263</v>
      </c>
      <c r="B49" s="162" t="str">
        <f>IF('1-AST INC'!B49&gt;0,'1-AST INC'!B49,"N/A")</f>
        <v>N/A</v>
      </c>
      <c r="C49" s="163">
        <f>'1-AST INC'!C49</f>
        <v>0</v>
      </c>
      <c r="D49" s="290">
        <f>'1-AST INC'!D49</f>
        <v>0</v>
      </c>
      <c r="E49" s="164"/>
      <c r="F49" s="164">
        <f ca="1">IF(ISERROR((D49/12*C49)*F30),0,((D49/12*C49)*F30))</f>
        <v>0</v>
      </c>
      <c r="G49" s="164">
        <f ca="1">IF(ISERROR((F49/C49)*(12-C49)),0,(F49/C49)*(12-C49))</f>
        <v>0</v>
      </c>
    </row>
    <row r="50" spans="1:7" ht="15" thickBot="1" x14ac:dyDescent="0.25">
      <c r="A50" s="180" t="s">
        <v>305</v>
      </c>
      <c r="B50" s="162" t="str">
        <f>IF('1-AST INC'!B50&gt;0,'1-AST INC'!B50,"N/A")</f>
        <v>N/A</v>
      </c>
      <c r="C50" s="163">
        <f>'1-AST INC'!C50</f>
        <v>12</v>
      </c>
      <c r="D50" s="290">
        <f>'1-AST INC'!D50</f>
        <v>0.03</v>
      </c>
      <c r="E50" s="164"/>
      <c r="F50" s="164">
        <f ca="1">E60*D50</f>
        <v>0</v>
      </c>
      <c r="G50" s="164">
        <f ca="1">IF(ISERROR((F50/C50)*(12-C50)),0,(F50/C50)*(12-C50))</f>
        <v>0</v>
      </c>
    </row>
    <row r="51" spans="1:7" ht="15" thickBot="1" x14ac:dyDescent="0.25">
      <c r="A51" s="180" t="s">
        <v>138</v>
      </c>
      <c r="B51" s="162" t="str">
        <f>IF('1-AST INC'!B51&gt;0,'1-AST INC'!B51,"N/A")</f>
        <v>N/A</v>
      </c>
      <c r="C51" s="163">
        <f>'1-AST INC'!C51</f>
        <v>0</v>
      </c>
      <c r="D51" s="181">
        <f>'1-AST INC'!D51</f>
        <v>0</v>
      </c>
      <c r="E51" s="164"/>
      <c r="F51" s="164">
        <f>IF(ISERROR(D51/12*C51),0,D51/12*C51)</f>
        <v>0</v>
      </c>
      <c r="G51" s="164">
        <f>IF(ISERROR((F51/C51)*(12-C51)),0,(F51/C51)*(12-C51))</f>
        <v>0</v>
      </c>
    </row>
    <row r="52" spans="1:7" ht="15.75" hidden="1" thickBot="1" x14ac:dyDescent="0.25">
      <c r="A52" s="158" t="s">
        <v>112</v>
      </c>
      <c r="B52" s="178"/>
      <c r="C52" s="178"/>
      <c r="D52" s="159" t="s">
        <v>125</v>
      </c>
      <c r="E52" s="160"/>
      <c r="F52" s="160"/>
      <c r="G52" s="160"/>
    </row>
    <row r="53" spans="1:7" ht="15" hidden="1" thickBot="1" x14ac:dyDescent="0.25">
      <c r="A53" s="179" t="s">
        <v>134</v>
      </c>
      <c r="B53" s="162" t="str">
        <f>IF('1-AST INC'!B53&gt;0,'1-AST INC'!B53,"N/A")</f>
        <v>N/A</v>
      </c>
      <c r="C53" s="163">
        <f>'1-AST INC'!C53</f>
        <v>0</v>
      </c>
      <c r="D53" s="290">
        <f>'1-AST INC'!D53</f>
        <v>0</v>
      </c>
      <c r="E53" s="164"/>
      <c r="F53" s="164"/>
      <c r="G53" s="164">
        <f ca="1">IF(ISERROR($G$31*D53),0,$G$31*D53)</f>
        <v>0</v>
      </c>
    </row>
    <row r="54" spans="1:7" ht="15" hidden="1" thickBot="1" x14ac:dyDescent="0.25">
      <c r="A54" s="180" t="s">
        <v>135</v>
      </c>
      <c r="B54" s="162" t="str">
        <f>IF('1-AST INC'!B54&gt;0,'1-AST INC'!B54,"N/A")</f>
        <v>N/A</v>
      </c>
      <c r="C54" s="163">
        <f>'1-AST INC'!C54</f>
        <v>0</v>
      </c>
      <c r="D54" s="290">
        <f>'1-AST INC'!D54</f>
        <v>0</v>
      </c>
      <c r="E54" s="164"/>
      <c r="F54" s="164"/>
      <c r="G54" s="164">
        <f ca="1">IF(ISERROR($G$31*D54),0,$G$31*D54)</f>
        <v>0</v>
      </c>
    </row>
    <row r="55" spans="1:7" ht="15" hidden="1" thickBot="1" x14ac:dyDescent="0.25">
      <c r="A55" s="180" t="s">
        <v>136</v>
      </c>
      <c r="B55" s="162" t="str">
        <f>IF('1-AST INC'!B55&gt;0,'1-AST INC'!B55,"N/A")</f>
        <v>N/A</v>
      </c>
      <c r="C55" s="163">
        <f>'1-AST INC'!C55</f>
        <v>0</v>
      </c>
      <c r="D55" s="290">
        <f>'1-AST INC'!D55</f>
        <v>0</v>
      </c>
      <c r="E55" s="164"/>
      <c r="F55" s="164"/>
      <c r="G55" s="164">
        <f ca="1">IF(ISERROR($G$31*D55),0,$G$31*D55)</f>
        <v>0</v>
      </c>
    </row>
    <row r="56" spans="1:7" ht="15" hidden="1" thickBot="1" x14ac:dyDescent="0.25">
      <c r="A56" s="180"/>
      <c r="B56" s="159" t="s">
        <v>123</v>
      </c>
      <c r="C56" s="159" t="s">
        <v>124</v>
      </c>
      <c r="D56" s="159" t="s">
        <v>137</v>
      </c>
      <c r="E56" s="164"/>
      <c r="F56" s="164"/>
      <c r="G56" s="164"/>
    </row>
    <row r="57" spans="1:7" ht="15" hidden="1" thickBot="1" x14ac:dyDescent="0.25">
      <c r="A57" s="180" t="s">
        <v>263</v>
      </c>
      <c r="B57" s="162" t="str">
        <f>IF('1-AST INC'!B57&gt;0,'1-AST INC'!B57,"N/A")</f>
        <v>N/A</v>
      </c>
      <c r="C57" s="163">
        <f>'1-AST INC'!C57</f>
        <v>0</v>
      </c>
      <c r="D57" s="290">
        <f>'1-AST INC'!D57</f>
        <v>0</v>
      </c>
      <c r="E57" s="164"/>
      <c r="F57" s="164"/>
      <c r="G57" s="164">
        <f ca="1">IF(ISERROR((D57/12*C57)*G30),0,((D57/12*C57)*G30))</f>
        <v>0</v>
      </c>
    </row>
    <row r="58" spans="1:7" ht="15" hidden="1" thickBot="1" x14ac:dyDescent="0.25">
      <c r="A58" s="180" t="s">
        <v>138</v>
      </c>
      <c r="B58" s="162" t="str">
        <f>IF('1-AST INC'!B58&gt;0,'1-AST INC'!B58,"N/A")</f>
        <v>N/A</v>
      </c>
      <c r="C58" s="163">
        <f>'1-AST INC'!C58</f>
        <v>0</v>
      </c>
      <c r="D58" s="181">
        <f>'1-AST INC'!D58</f>
        <v>0</v>
      </c>
      <c r="E58" s="164"/>
      <c r="F58" s="164"/>
      <c r="G58" s="164">
        <f>IF(ISERROR(D58/12*C58),0,D58/12*C58)</f>
        <v>0</v>
      </c>
    </row>
    <row r="59" spans="1:7" ht="15" hidden="1" thickBot="1" x14ac:dyDescent="0.25">
      <c r="A59" s="180" t="s">
        <v>138</v>
      </c>
      <c r="B59" s="162" t="str">
        <f>IF('1-AST INC'!B59&gt;0,'1-AST INC'!B59,"N/A")</f>
        <v>N/A</v>
      </c>
      <c r="C59" s="163">
        <f>'1-AST INC'!C59</f>
        <v>0</v>
      </c>
      <c r="D59" s="181">
        <f>'1-AST INC'!D59</f>
        <v>0</v>
      </c>
      <c r="E59" s="164"/>
      <c r="F59" s="164"/>
      <c r="G59" s="164">
        <f>IF(ISERROR(D59/12*C59),0,D59/12*C59)</f>
        <v>0</v>
      </c>
    </row>
    <row r="60" spans="1:7" ht="15" thickBot="1" x14ac:dyDescent="0.25">
      <c r="A60" s="155" t="s">
        <v>139</v>
      </c>
      <c r="B60" s="175">
        <f ca="1">IF(ISERROR(B33/B34),0,B33/B34)</f>
        <v>0</v>
      </c>
      <c r="C60" s="175"/>
      <c r="D60" s="174"/>
      <c r="E60" s="157">
        <f ca="1">SUM(E35:E59)</f>
        <v>0</v>
      </c>
      <c r="F60" s="157">
        <f ca="1">SUM(F35:F59)</f>
        <v>0</v>
      </c>
      <c r="G60" s="157">
        <f ca="1">SUM(G35:G59)</f>
        <v>0</v>
      </c>
    </row>
    <row r="61" spans="1:7" ht="15" thickBot="1" x14ac:dyDescent="0.25">
      <c r="A61" s="155" t="s">
        <v>131</v>
      </c>
      <c r="B61" s="175"/>
      <c r="C61" s="175"/>
      <c r="D61" s="174"/>
      <c r="E61" s="157">
        <f ca="1">E60-E35</f>
        <v>0</v>
      </c>
      <c r="F61" s="157">
        <f ca="1">F60-F35</f>
        <v>0</v>
      </c>
      <c r="G61" s="157">
        <f ca="1">G60-G35</f>
        <v>0</v>
      </c>
    </row>
    <row r="62" spans="1:7" ht="15" thickBot="1" x14ac:dyDescent="0.25">
      <c r="A62" s="176"/>
      <c r="B62" s="182"/>
      <c r="C62" s="182"/>
      <c r="D62" s="167"/>
      <c r="E62" s="182"/>
      <c r="F62" s="182"/>
      <c r="G62" s="182"/>
    </row>
    <row r="63" spans="1:7" ht="15.75" thickBot="1" x14ac:dyDescent="0.25">
      <c r="A63" s="183" t="s">
        <v>140</v>
      </c>
      <c r="B63" s="184">
        <f ca="1">B30+B60</f>
        <v>0</v>
      </c>
      <c r="C63" s="185"/>
      <c r="D63" s="186"/>
      <c r="E63" s="184">
        <f ca="1">E30+E60</f>
        <v>0</v>
      </c>
      <c r="F63" s="187">
        <f ca="1">F30+F60</f>
        <v>0</v>
      </c>
      <c r="G63" s="187">
        <f ca="1">G30+G60</f>
        <v>0</v>
      </c>
    </row>
    <row r="64" spans="1:7" x14ac:dyDescent="0.2">
      <c r="A64" s="88"/>
      <c r="B64" s="88"/>
      <c r="C64" s="88"/>
      <c r="D64" s="188"/>
      <c r="E64" s="88"/>
      <c r="F64" s="88"/>
      <c r="G64" s="88"/>
    </row>
    <row r="65" spans="1:7" x14ac:dyDescent="0.2">
      <c r="A65" s="88"/>
      <c r="B65" s="88"/>
      <c r="C65" s="88"/>
      <c r="D65" s="188"/>
      <c r="E65" s="88"/>
      <c r="F65" s="88"/>
      <c r="G65" s="88"/>
    </row>
    <row r="66" spans="1:7" x14ac:dyDescent="0.2">
      <c r="A66" s="88"/>
      <c r="B66" s="88"/>
      <c r="C66" s="88"/>
      <c r="D66" s="188"/>
      <c r="E66" s="88"/>
      <c r="F66" s="88"/>
      <c r="G66" s="88"/>
    </row>
    <row r="67" spans="1:7" x14ac:dyDescent="0.2">
      <c r="A67" s="88"/>
      <c r="B67" s="88"/>
      <c r="C67" s="88"/>
      <c r="D67" s="188"/>
      <c r="E67" s="88"/>
      <c r="F67" s="88"/>
      <c r="G67" s="88"/>
    </row>
    <row r="68" spans="1:7" x14ac:dyDescent="0.2">
      <c r="A68" s="88"/>
      <c r="B68" s="88"/>
      <c r="C68" s="88"/>
      <c r="D68" s="188"/>
      <c r="E68" s="88"/>
      <c r="F68" s="88"/>
      <c r="G68" s="88"/>
    </row>
    <row r="69" spans="1:7" x14ac:dyDescent="0.2">
      <c r="A69" s="88"/>
      <c r="B69" s="189"/>
      <c r="C69" s="189"/>
      <c r="D69" s="188"/>
      <c r="E69" s="88"/>
      <c r="F69" s="88"/>
      <c r="G69" s="88"/>
    </row>
    <row r="70" spans="1:7" x14ac:dyDescent="0.2">
      <c r="A70" s="88"/>
      <c r="B70" s="88"/>
      <c r="C70" s="88"/>
      <c r="D70" s="188"/>
      <c r="E70" s="88"/>
      <c r="F70" s="88"/>
      <c r="G70" s="88"/>
    </row>
    <row r="71" spans="1:7" x14ac:dyDescent="0.2">
      <c r="A71" s="88"/>
      <c r="B71" s="88"/>
      <c r="C71" s="88"/>
      <c r="D71" s="188"/>
      <c r="E71" s="88"/>
      <c r="F71" s="88"/>
      <c r="G71" s="88"/>
    </row>
    <row r="72" spans="1:7" x14ac:dyDescent="0.2">
      <c r="A72" s="88"/>
      <c r="B72" s="88"/>
      <c r="C72" s="88"/>
      <c r="D72" s="88"/>
      <c r="E72" s="88"/>
      <c r="F72" s="88"/>
      <c r="G72" s="88"/>
    </row>
  </sheetData>
  <sheetProtection password="EBC7" sheet="1" objects="1" scenarios="1"/>
  <mergeCells count="4">
    <mergeCell ref="A1:G1"/>
    <mergeCell ref="A3:G3"/>
    <mergeCell ref="A5:G5"/>
    <mergeCell ref="A6:G6"/>
  </mergeCells>
  <phoneticPr fontId="8" type="noConversion"/>
  <dataValidations count="1">
    <dataValidation allowBlank="1" sqref="A2 G2"/>
  </dataValidations>
  <printOptions horizontalCentered="1" headings="1"/>
  <pageMargins left="0.2" right="0.3" top="0.55000000000000004" bottom="0.78" header="0.25" footer="0.17"/>
  <pageSetup scale="87" orientation="portrait" horizontalDpi="300" verticalDpi="300" r:id="rId1"/>
  <headerFooter alignWithMargins="0">
    <oddFooter>&amp;L&amp;D &amp;T&amp;COMB Approval No. 1205-0430 Expires 12/31/2013
&amp;A&amp;R&amp;F</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O130"/>
  <sheetViews>
    <sheetView showGridLines="0" workbookViewId="0">
      <selection sqref="A1:C1"/>
    </sheetView>
  </sheetViews>
  <sheetFormatPr defaultRowHeight="12.75" x14ac:dyDescent="0.2"/>
  <cols>
    <col min="1" max="1" width="25.28515625" customWidth="1"/>
    <col min="2" max="2" width="8.7109375" bestFit="1" customWidth="1"/>
    <col min="3" max="3" width="10" customWidth="1"/>
    <col min="4" max="4" width="10.85546875" customWidth="1"/>
    <col min="5" max="5" width="12" customWidth="1"/>
    <col min="6" max="6" width="14.7109375" customWidth="1"/>
    <col min="7" max="7" width="8.7109375" bestFit="1" customWidth="1"/>
    <col min="8" max="8" width="9" bestFit="1" customWidth="1"/>
    <col min="9" max="10" width="6.5703125" bestFit="1" customWidth="1"/>
    <col min="11" max="11" width="12.140625" bestFit="1" customWidth="1"/>
    <col min="12" max="12" width="9" bestFit="1" customWidth="1"/>
    <col min="13" max="13" width="6.5703125" bestFit="1" customWidth="1"/>
    <col min="14" max="14" width="11" customWidth="1"/>
    <col min="15" max="15" width="7.5703125" bestFit="1" customWidth="1"/>
  </cols>
  <sheetData>
    <row r="1" spans="1:15" ht="20.25" x14ac:dyDescent="0.3">
      <c r="A1" s="479" t="s">
        <v>150</v>
      </c>
      <c r="B1" s="479"/>
      <c r="C1" s="479"/>
      <c r="D1" s="252"/>
      <c r="E1" s="253"/>
      <c r="F1" s="6"/>
      <c r="G1" s="6"/>
      <c r="H1" s="6"/>
      <c r="I1" s="6"/>
      <c r="J1" s="6"/>
      <c r="K1" s="6"/>
      <c r="L1" s="6"/>
      <c r="M1" s="6"/>
      <c r="N1" s="6"/>
    </row>
    <row r="2" spans="1:15" x14ac:dyDescent="0.2">
      <c r="A2" s="126" t="str">
        <f>'CROSS PSPB'!A2</f>
        <v>Crosswalk Version:  2.4</v>
      </c>
      <c r="B2" s="126"/>
      <c r="C2" s="482"/>
      <c r="D2" s="482"/>
      <c r="E2" s="89"/>
      <c r="F2" s="129" t="s">
        <v>307</v>
      </c>
      <c r="G2" s="7"/>
      <c r="H2" s="2"/>
      <c r="I2" s="2"/>
      <c r="J2" s="2"/>
      <c r="K2" s="2"/>
      <c r="L2" s="2"/>
      <c r="M2" s="2"/>
      <c r="N2" s="2"/>
    </row>
    <row r="3" spans="1:15" ht="15.75" x14ac:dyDescent="0.25">
      <c r="A3" s="479" t="str">
        <f>STATENAME</f>
        <v>YOUR STATE</v>
      </c>
      <c r="B3" s="479"/>
      <c r="C3" s="479"/>
      <c r="D3" s="252"/>
      <c r="E3" s="254" t="s">
        <v>24</v>
      </c>
      <c r="F3" s="1"/>
      <c r="G3" s="1"/>
      <c r="H3" s="1"/>
      <c r="I3" s="1"/>
      <c r="J3" s="1"/>
      <c r="K3" s="1"/>
      <c r="L3" s="1"/>
      <c r="M3" s="1"/>
      <c r="N3" s="1"/>
    </row>
    <row r="4" spans="1:15" ht="15.75" x14ac:dyDescent="0.25">
      <c r="A4" s="480" t="str">
        <f>'CROSS PSPB'!A7</f>
        <v xml:space="preserve">FY </v>
      </c>
      <c r="B4" s="481"/>
      <c r="C4" s="481"/>
      <c r="D4" s="252"/>
      <c r="E4" s="252"/>
      <c r="F4" s="1"/>
      <c r="G4" s="1"/>
      <c r="H4" s="1"/>
      <c r="I4" s="1"/>
      <c r="J4" s="1"/>
      <c r="K4" s="1"/>
      <c r="L4" s="1"/>
      <c r="M4" s="1"/>
      <c r="N4" s="1"/>
    </row>
    <row r="5" spans="1:15" s="88" customFormat="1" x14ac:dyDescent="0.2">
      <c r="A5" s="255"/>
      <c r="B5" s="256"/>
      <c r="C5" s="256"/>
      <c r="D5" s="257" t="s">
        <v>151</v>
      </c>
      <c r="E5" s="257" t="s">
        <v>152</v>
      </c>
      <c r="F5" s="257" t="s">
        <v>153</v>
      </c>
      <c r="G5" s="256"/>
      <c r="H5" s="257" t="s">
        <v>154</v>
      </c>
      <c r="I5" s="256"/>
      <c r="J5" s="256"/>
      <c r="K5" s="256"/>
      <c r="L5" s="256"/>
      <c r="M5" s="256"/>
      <c r="N5" s="257" t="s">
        <v>155</v>
      </c>
      <c r="O5" s="256"/>
    </row>
    <row r="6" spans="1:15" s="88" customFormat="1" x14ac:dyDescent="0.2">
      <c r="A6" s="258" t="s">
        <v>156</v>
      </c>
      <c r="B6" s="259" t="s">
        <v>264</v>
      </c>
      <c r="C6" s="259" t="s">
        <v>27</v>
      </c>
      <c r="D6" s="259" t="s">
        <v>157</v>
      </c>
      <c r="E6" s="259" t="s">
        <v>158</v>
      </c>
      <c r="F6" s="259" t="s">
        <v>159</v>
      </c>
      <c r="G6" s="267" t="s">
        <v>6</v>
      </c>
      <c r="H6" s="259" t="s">
        <v>160</v>
      </c>
      <c r="I6" s="267" t="s">
        <v>8</v>
      </c>
      <c r="J6" s="267" t="s">
        <v>258</v>
      </c>
      <c r="K6" s="267" t="s">
        <v>10</v>
      </c>
      <c r="L6" s="267" t="s">
        <v>11</v>
      </c>
      <c r="M6" s="267" t="s">
        <v>2</v>
      </c>
      <c r="N6" s="267" t="s">
        <v>257</v>
      </c>
      <c r="O6" s="268" t="s">
        <v>99</v>
      </c>
    </row>
    <row r="7" spans="1:15" s="88" customFormat="1" x14ac:dyDescent="0.2">
      <c r="A7" s="260"/>
      <c r="B7" s="305"/>
      <c r="C7" s="261">
        <f>'CROSS NPS'!K7</f>
        <v>0</v>
      </c>
      <c r="D7" s="274"/>
      <c r="E7" s="274"/>
      <c r="F7" s="274"/>
      <c r="G7" s="274"/>
      <c r="H7" s="274"/>
      <c r="I7" s="274"/>
      <c r="J7" s="274"/>
      <c r="K7" s="274"/>
      <c r="L7" s="274"/>
      <c r="M7" s="262"/>
      <c r="N7" s="269"/>
      <c r="O7" s="270">
        <f>C7-N101</f>
        <v>0</v>
      </c>
    </row>
    <row r="8" spans="1:15" s="88" customFormat="1" x14ac:dyDescent="0.2">
      <c r="A8" s="263" t="s">
        <v>1</v>
      </c>
      <c r="B8" s="306"/>
      <c r="C8" s="264">
        <f t="shared" ref="C8:N8" si="0">C101</f>
        <v>0</v>
      </c>
      <c r="D8" s="264">
        <f t="shared" si="0"/>
        <v>0</v>
      </c>
      <c r="E8" s="264">
        <f t="shared" si="0"/>
        <v>0</v>
      </c>
      <c r="F8" s="264">
        <f t="shared" si="0"/>
        <v>0</v>
      </c>
      <c r="G8" s="264">
        <f t="shared" si="0"/>
        <v>0</v>
      </c>
      <c r="H8" s="264">
        <f t="shared" si="0"/>
        <v>0</v>
      </c>
      <c r="I8" s="264">
        <f t="shared" si="0"/>
        <v>0</v>
      </c>
      <c r="J8" s="264">
        <f t="shared" si="0"/>
        <v>0</v>
      </c>
      <c r="K8" s="264">
        <f t="shared" si="0"/>
        <v>0</v>
      </c>
      <c r="L8" s="264">
        <f t="shared" si="0"/>
        <v>0</v>
      </c>
      <c r="M8" s="264">
        <f t="shared" si="0"/>
        <v>0</v>
      </c>
      <c r="N8" s="264">
        <f t="shared" si="0"/>
        <v>0</v>
      </c>
      <c r="O8" s="271">
        <f>SUM(D8:N8)-C8</f>
        <v>0</v>
      </c>
    </row>
    <row r="9" spans="1:15" x14ac:dyDescent="0.2">
      <c r="A9" s="263" t="s">
        <v>161</v>
      </c>
      <c r="B9" s="297"/>
      <c r="C9" s="265"/>
      <c r="D9" s="266"/>
      <c r="E9" s="266"/>
      <c r="F9" s="266"/>
      <c r="G9" s="266"/>
      <c r="H9" s="266"/>
      <c r="I9" s="266"/>
      <c r="J9" s="266"/>
      <c r="K9" s="266"/>
      <c r="L9" s="266"/>
      <c r="M9" s="266"/>
      <c r="N9" s="266"/>
      <c r="O9" s="266"/>
    </row>
    <row r="10" spans="1:15" s="88" customFormat="1" x14ac:dyDescent="0.2">
      <c r="A10" s="398" t="s">
        <v>261</v>
      </c>
      <c r="B10" s="399"/>
      <c r="C10" s="400"/>
      <c r="D10" s="401"/>
      <c r="E10" s="402"/>
      <c r="F10" s="402"/>
      <c r="G10" s="402"/>
      <c r="H10" s="402"/>
      <c r="I10" s="402"/>
      <c r="J10" s="402"/>
      <c r="K10" s="402"/>
      <c r="L10" s="402"/>
      <c r="M10" s="402"/>
      <c r="N10" s="403"/>
      <c r="O10" s="402"/>
    </row>
    <row r="11" spans="1:15" s="124" customFormat="1" x14ac:dyDescent="0.2">
      <c r="A11" s="272"/>
      <c r="B11" s="272"/>
      <c r="C11" s="301"/>
      <c r="D11" s="303" t="str">
        <f>IF($B11="IC",$C11,"")</f>
        <v/>
      </c>
      <c r="E11" s="302" t="str">
        <f>IF($B11="WC",$C11,"")</f>
        <v/>
      </c>
      <c r="F11" s="302" t="str">
        <f>IF($B11="NMD",$C11,"")</f>
        <v/>
      </c>
      <c r="G11" s="302" t="str">
        <f>IF($B11="APP",$C11,"")</f>
        <v/>
      </c>
      <c r="H11" s="302" t="str">
        <f>IF($B11="WR",$C11,"")</f>
        <v/>
      </c>
      <c r="I11" s="302" t="str">
        <f>IF($B11="TAX",$C11,"")</f>
        <v/>
      </c>
      <c r="J11" s="302" t="str">
        <f>IF($B11="BPC",$C11,"")</f>
        <v/>
      </c>
      <c r="K11" s="302" t="str">
        <f>IF($B11="UIP",$C11,"")</f>
        <v/>
      </c>
      <c r="L11" s="302" t="str">
        <f>IF($B11="SUP",$C11,"")</f>
        <v/>
      </c>
      <c r="M11" s="302" t="str">
        <f>IF($B11="AS&amp;T",$C11,"")</f>
        <v/>
      </c>
      <c r="N11" s="304" t="str">
        <f>IF($B11="NOT CONV",$C11,"")</f>
        <v/>
      </c>
      <c r="O11" s="275">
        <f t="shared" ref="O11:O101" si="1">SUM(D11:N11)-C11</f>
        <v>0</v>
      </c>
    </row>
    <row r="12" spans="1:15" s="124" customFormat="1" x14ac:dyDescent="0.2">
      <c r="A12" s="272"/>
      <c r="B12" s="272"/>
      <c r="C12" s="301"/>
      <c r="D12" s="303" t="str">
        <f t="shared" ref="D12:D75" si="2">IF($B12="IC",$C12,"")</f>
        <v/>
      </c>
      <c r="E12" s="302" t="str">
        <f t="shared" ref="E12:E75" si="3">IF($B12="WC",$C12,"")</f>
        <v/>
      </c>
      <c r="F12" s="302" t="str">
        <f t="shared" ref="F12:F75" si="4">IF($B12="NMD",$C12,"")</f>
        <v/>
      </c>
      <c r="G12" s="302" t="str">
        <f t="shared" ref="G12:G75" si="5">IF($B12="APP",$C12,"")</f>
        <v/>
      </c>
      <c r="H12" s="302" t="str">
        <f t="shared" ref="H12:H75" si="6">IF($B12="WR",$C12,"")</f>
        <v/>
      </c>
      <c r="I12" s="302" t="str">
        <f t="shared" ref="I12:I75" si="7">IF($B12="TAX",$C12,"")</f>
        <v/>
      </c>
      <c r="J12" s="302" t="str">
        <f t="shared" ref="J12:J75" si="8">IF($B12="BPC",$C12,"")</f>
        <v/>
      </c>
      <c r="K12" s="302" t="str">
        <f t="shared" ref="K12:K75" si="9">IF($B12="UIP",$C12,"")</f>
        <v/>
      </c>
      <c r="L12" s="302" t="str">
        <f t="shared" ref="L12:L75" si="10">IF($B12="SUP",$C12,"")</f>
        <v/>
      </c>
      <c r="M12" s="302" t="str">
        <f t="shared" ref="M12:M75" si="11">IF($B12="AS&amp;T",$C12,"")</f>
        <v/>
      </c>
      <c r="N12" s="304" t="str">
        <f t="shared" ref="N12:N75" si="12">IF($B12="NOT CONV",$C12,"")</f>
        <v/>
      </c>
      <c r="O12" s="275">
        <f t="shared" si="1"/>
        <v>0</v>
      </c>
    </row>
    <row r="13" spans="1:15" s="124" customFormat="1" x14ac:dyDescent="0.2">
      <c r="A13" s="272"/>
      <c r="B13" s="272"/>
      <c r="C13" s="301"/>
      <c r="D13" s="303" t="str">
        <f t="shared" si="2"/>
        <v/>
      </c>
      <c r="E13" s="302" t="str">
        <f t="shared" si="3"/>
        <v/>
      </c>
      <c r="F13" s="302" t="str">
        <f t="shared" si="4"/>
        <v/>
      </c>
      <c r="G13" s="302" t="str">
        <f t="shared" si="5"/>
        <v/>
      </c>
      <c r="H13" s="302" t="str">
        <f t="shared" si="6"/>
        <v/>
      </c>
      <c r="I13" s="302" t="str">
        <f t="shared" si="7"/>
        <v/>
      </c>
      <c r="J13" s="302" t="str">
        <f t="shared" si="8"/>
        <v/>
      </c>
      <c r="K13" s="302" t="str">
        <f t="shared" si="9"/>
        <v/>
      </c>
      <c r="L13" s="302" t="str">
        <f t="shared" si="10"/>
        <v/>
      </c>
      <c r="M13" s="302" t="str">
        <f t="shared" si="11"/>
        <v/>
      </c>
      <c r="N13" s="304" t="str">
        <f t="shared" si="12"/>
        <v/>
      </c>
      <c r="O13" s="275">
        <f t="shared" si="1"/>
        <v>0</v>
      </c>
    </row>
    <row r="14" spans="1:15" s="124" customFormat="1" x14ac:dyDescent="0.2">
      <c r="A14" s="272"/>
      <c r="B14" s="272"/>
      <c r="C14" s="301"/>
      <c r="D14" s="303" t="str">
        <f t="shared" si="2"/>
        <v/>
      </c>
      <c r="E14" s="302" t="str">
        <f t="shared" si="3"/>
        <v/>
      </c>
      <c r="F14" s="302" t="str">
        <f t="shared" si="4"/>
        <v/>
      </c>
      <c r="G14" s="302" t="str">
        <f t="shared" si="5"/>
        <v/>
      </c>
      <c r="H14" s="302" t="str">
        <f t="shared" si="6"/>
        <v/>
      </c>
      <c r="I14" s="302" t="str">
        <f t="shared" si="7"/>
        <v/>
      </c>
      <c r="J14" s="302" t="str">
        <f t="shared" si="8"/>
        <v/>
      </c>
      <c r="K14" s="302" t="str">
        <f t="shared" si="9"/>
        <v/>
      </c>
      <c r="L14" s="302" t="str">
        <f t="shared" si="10"/>
        <v/>
      </c>
      <c r="M14" s="302" t="str">
        <f t="shared" si="11"/>
        <v/>
      </c>
      <c r="N14" s="304" t="str">
        <f t="shared" si="12"/>
        <v/>
      </c>
      <c r="O14" s="275">
        <f t="shared" si="1"/>
        <v>0</v>
      </c>
    </row>
    <row r="15" spans="1:15" s="124" customFormat="1" x14ac:dyDescent="0.2">
      <c r="A15" s="272"/>
      <c r="B15" s="272"/>
      <c r="C15" s="301"/>
      <c r="D15" s="303" t="str">
        <f t="shared" si="2"/>
        <v/>
      </c>
      <c r="E15" s="302" t="str">
        <f t="shared" si="3"/>
        <v/>
      </c>
      <c r="F15" s="302" t="str">
        <f t="shared" si="4"/>
        <v/>
      </c>
      <c r="G15" s="302" t="str">
        <f t="shared" si="5"/>
        <v/>
      </c>
      <c r="H15" s="302" t="str">
        <f t="shared" si="6"/>
        <v/>
      </c>
      <c r="I15" s="302" t="str">
        <f t="shared" si="7"/>
        <v/>
      </c>
      <c r="J15" s="302" t="str">
        <f t="shared" si="8"/>
        <v/>
      </c>
      <c r="K15" s="302" t="str">
        <f t="shared" si="9"/>
        <v/>
      </c>
      <c r="L15" s="302" t="str">
        <f t="shared" si="10"/>
        <v/>
      </c>
      <c r="M15" s="302" t="str">
        <f t="shared" si="11"/>
        <v/>
      </c>
      <c r="N15" s="304" t="str">
        <f t="shared" si="12"/>
        <v/>
      </c>
      <c r="O15" s="275">
        <f t="shared" si="1"/>
        <v>0</v>
      </c>
    </row>
    <row r="16" spans="1:15" s="124" customFormat="1" x14ac:dyDescent="0.2">
      <c r="A16" s="272"/>
      <c r="B16" s="272"/>
      <c r="C16" s="301"/>
      <c r="D16" s="303" t="str">
        <f t="shared" si="2"/>
        <v/>
      </c>
      <c r="E16" s="302" t="str">
        <f t="shared" si="3"/>
        <v/>
      </c>
      <c r="F16" s="302" t="str">
        <f t="shared" si="4"/>
        <v/>
      </c>
      <c r="G16" s="302" t="str">
        <f t="shared" si="5"/>
        <v/>
      </c>
      <c r="H16" s="302" t="str">
        <f t="shared" si="6"/>
        <v/>
      </c>
      <c r="I16" s="302" t="str">
        <f t="shared" si="7"/>
        <v/>
      </c>
      <c r="J16" s="302" t="str">
        <f t="shared" si="8"/>
        <v/>
      </c>
      <c r="K16" s="302" t="str">
        <f t="shared" si="9"/>
        <v/>
      </c>
      <c r="L16" s="302" t="str">
        <f t="shared" si="10"/>
        <v/>
      </c>
      <c r="M16" s="302" t="str">
        <f t="shared" si="11"/>
        <v/>
      </c>
      <c r="N16" s="304" t="str">
        <f t="shared" si="12"/>
        <v/>
      </c>
      <c r="O16" s="275">
        <f t="shared" si="1"/>
        <v>0</v>
      </c>
    </row>
    <row r="17" spans="1:15" s="124" customFormat="1" x14ac:dyDescent="0.2">
      <c r="A17" s="272"/>
      <c r="B17" s="272"/>
      <c r="C17" s="301"/>
      <c r="D17" s="303" t="str">
        <f t="shared" si="2"/>
        <v/>
      </c>
      <c r="E17" s="302" t="str">
        <f t="shared" si="3"/>
        <v/>
      </c>
      <c r="F17" s="302" t="str">
        <f t="shared" si="4"/>
        <v/>
      </c>
      <c r="G17" s="302" t="str">
        <f t="shared" si="5"/>
        <v/>
      </c>
      <c r="H17" s="302" t="str">
        <f t="shared" si="6"/>
        <v/>
      </c>
      <c r="I17" s="302" t="str">
        <f t="shared" si="7"/>
        <v/>
      </c>
      <c r="J17" s="302" t="str">
        <f t="shared" si="8"/>
        <v/>
      </c>
      <c r="K17" s="302" t="str">
        <f t="shared" si="9"/>
        <v/>
      </c>
      <c r="L17" s="302" t="str">
        <f t="shared" si="10"/>
        <v/>
      </c>
      <c r="M17" s="302" t="str">
        <f t="shared" si="11"/>
        <v/>
      </c>
      <c r="N17" s="304" t="str">
        <f t="shared" si="12"/>
        <v/>
      </c>
      <c r="O17" s="275">
        <f t="shared" si="1"/>
        <v>0</v>
      </c>
    </row>
    <row r="18" spans="1:15" s="124" customFormat="1" x14ac:dyDescent="0.2">
      <c r="A18" s="272"/>
      <c r="B18" s="272"/>
      <c r="C18" s="301"/>
      <c r="D18" s="303" t="str">
        <f t="shared" si="2"/>
        <v/>
      </c>
      <c r="E18" s="302" t="str">
        <f t="shared" si="3"/>
        <v/>
      </c>
      <c r="F18" s="302" t="str">
        <f t="shared" si="4"/>
        <v/>
      </c>
      <c r="G18" s="302" t="str">
        <f t="shared" si="5"/>
        <v/>
      </c>
      <c r="H18" s="302" t="str">
        <f t="shared" si="6"/>
        <v/>
      </c>
      <c r="I18" s="302" t="str">
        <f t="shared" si="7"/>
        <v/>
      </c>
      <c r="J18" s="302" t="str">
        <f t="shared" si="8"/>
        <v/>
      </c>
      <c r="K18" s="302" t="str">
        <f t="shared" si="9"/>
        <v/>
      </c>
      <c r="L18" s="302" t="str">
        <f t="shared" si="10"/>
        <v/>
      </c>
      <c r="M18" s="302" t="str">
        <f t="shared" si="11"/>
        <v/>
      </c>
      <c r="N18" s="304" t="str">
        <f t="shared" si="12"/>
        <v/>
      </c>
      <c r="O18" s="275">
        <f t="shared" si="1"/>
        <v>0</v>
      </c>
    </row>
    <row r="19" spans="1:15" s="124" customFormat="1" x14ac:dyDescent="0.2">
      <c r="A19" s="272"/>
      <c r="B19" s="272"/>
      <c r="C19" s="301"/>
      <c r="D19" s="303" t="str">
        <f t="shared" si="2"/>
        <v/>
      </c>
      <c r="E19" s="302" t="str">
        <f t="shared" si="3"/>
        <v/>
      </c>
      <c r="F19" s="302" t="str">
        <f t="shared" si="4"/>
        <v/>
      </c>
      <c r="G19" s="302" t="str">
        <f t="shared" si="5"/>
        <v/>
      </c>
      <c r="H19" s="302" t="str">
        <f t="shared" si="6"/>
        <v/>
      </c>
      <c r="I19" s="302" t="str">
        <f t="shared" si="7"/>
        <v/>
      </c>
      <c r="J19" s="302" t="str">
        <f t="shared" si="8"/>
        <v/>
      </c>
      <c r="K19" s="302" t="str">
        <f t="shared" si="9"/>
        <v/>
      </c>
      <c r="L19" s="302" t="str">
        <f t="shared" si="10"/>
        <v/>
      </c>
      <c r="M19" s="302" t="str">
        <f t="shared" si="11"/>
        <v/>
      </c>
      <c r="N19" s="304" t="str">
        <f t="shared" si="12"/>
        <v/>
      </c>
      <c r="O19" s="275">
        <f t="shared" si="1"/>
        <v>0</v>
      </c>
    </row>
    <row r="20" spans="1:15" s="124" customFormat="1" x14ac:dyDescent="0.2">
      <c r="A20" s="272"/>
      <c r="B20" s="272"/>
      <c r="C20" s="301"/>
      <c r="D20" s="303" t="str">
        <f t="shared" si="2"/>
        <v/>
      </c>
      <c r="E20" s="302" t="str">
        <f t="shared" si="3"/>
        <v/>
      </c>
      <c r="F20" s="302" t="str">
        <f t="shared" si="4"/>
        <v/>
      </c>
      <c r="G20" s="302" t="str">
        <f t="shared" si="5"/>
        <v/>
      </c>
      <c r="H20" s="302" t="str">
        <f t="shared" si="6"/>
        <v/>
      </c>
      <c r="I20" s="302" t="str">
        <f t="shared" si="7"/>
        <v/>
      </c>
      <c r="J20" s="302" t="str">
        <f t="shared" si="8"/>
        <v/>
      </c>
      <c r="K20" s="302" t="str">
        <f t="shared" si="9"/>
        <v/>
      </c>
      <c r="L20" s="302" t="str">
        <f t="shared" si="10"/>
        <v/>
      </c>
      <c r="M20" s="302" t="str">
        <f t="shared" si="11"/>
        <v/>
      </c>
      <c r="N20" s="304" t="str">
        <f t="shared" si="12"/>
        <v/>
      </c>
      <c r="O20" s="275">
        <f t="shared" si="1"/>
        <v>0</v>
      </c>
    </row>
    <row r="21" spans="1:15" s="124" customFormat="1" x14ac:dyDescent="0.2">
      <c r="A21" s="272"/>
      <c r="B21" s="272"/>
      <c r="C21" s="301"/>
      <c r="D21" s="303" t="str">
        <f t="shared" si="2"/>
        <v/>
      </c>
      <c r="E21" s="302" t="str">
        <f t="shared" si="3"/>
        <v/>
      </c>
      <c r="F21" s="302" t="str">
        <f t="shared" si="4"/>
        <v/>
      </c>
      <c r="G21" s="302" t="str">
        <f t="shared" si="5"/>
        <v/>
      </c>
      <c r="H21" s="302" t="str">
        <f t="shared" si="6"/>
        <v/>
      </c>
      <c r="I21" s="302" t="str">
        <f t="shared" si="7"/>
        <v/>
      </c>
      <c r="J21" s="302" t="str">
        <f t="shared" si="8"/>
        <v/>
      </c>
      <c r="K21" s="302" t="str">
        <f t="shared" si="9"/>
        <v/>
      </c>
      <c r="L21" s="302" t="str">
        <f t="shared" si="10"/>
        <v/>
      </c>
      <c r="M21" s="302" t="str">
        <f t="shared" si="11"/>
        <v/>
      </c>
      <c r="N21" s="304" t="str">
        <f t="shared" si="12"/>
        <v/>
      </c>
      <c r="O21" s="275">
        <f t="shared" si="1"/>
        <v>0</v>
      </c>
    </row>
    <row r="22" spans="1:15" s="124" customFormat="1" x14ac:dyDescent="0.2">
      <c r="A22" s="272"/>
      <c r="B22" s="272"/>
      <c r="C22" s="301"/>
      <c r="D22" s="303" t="str">
        <f t="shared" si="2"/>
        <v/>
      </c>
      <c r="E22" s="302" t="str">
        <f t="shared" si="3"/>
        <v/>
      </c>
      <c r="F22" s="302" t="str">
        <f t="shared" si="4"/>
        <v/>
      </c>
      <c r="G22" s="302" t="str">
        <f t="shared" si="5"/>
        <v/>
      </c>
      <c r="H22" s="302" t="str">
        <f t="shared" si="6"/>
        <v/>
      </c>
      <c r="I22" s="302" t="str">
        <f t="shared" si="7"/>
        <v/>
      </c>
      <c r="J22" s="302" t="str">
        <f t="shared" si="8"/>
        <v/>
      </c>
      <c r="K22" s="302" t="str">
        <f t="shared" si="9"/>
        <v/>
      </c>
      <c r="L22" s="302" t="str">
        <f t="shared" si="10"/>
        <v/>
      </c>
      <c r="M22" s="302" t="str">
        <f t="shared" si="11"/>
        <v/>
      </c>
      <c r="N22" s="304" t="str">
        <f t="shared" si="12"/>
        <v/>
      </c>
      <c r="O22" s="275">
        <f t="shared" si="1"/>
        <v>0</v>
      </c>
    </row>
    <row r="23" spans="1:15" s="124" customFormat="1" x14ac:dyDescent="0.2">
      <c r="A23" s="272"/>
      <c r="B23" s="272"/>
      <c r="C23" s="301"/>
      <c r="D23" s="303" t="str">
        <f t="shared" si="2"/>
        <v/>
      </c>
      <c r="E23" s="302" t="str">
        <f t="shared" si="3"/>
        <v/>
      </c>
      <c r="F23" s="302" t="str">
        <f t="shared" si="4"/>
        <v/>
      </c>
      <c r="G23" s="302" t="str">
        <f t="shared" si="5"/>
        <v/>
      </c>
      <c r="H23" s="302" t="str">
        <f t="shared" si="6"/>
        <v/>
      </c>
      <c r="I23" s="302" t="str">
        <f t="shared" si="7"/>
        <v/>
      </c>
      <c r="J23" s="302" t="str">
        <f t="shared" si="8"/>
        <v/>
      </c>
      <c r="K23" s="302" t="str">
        <f t="shared" si="9"/>
        <v/>
      </c>
      <c r="L23" s="302" t="str">
        <f t="shared" si="10"/>
        <v/>
      </c>
      <c r="M23" s="302" t="str">
        <f t="shared" si="11"/>
        <v/>
      </c>
      <c r="N23" s="304" t="str">
        <f t="shared" si="12"/>
        <v/>
      </c>
      <c r="O23" s="275">
        <f t="shared" si="1"/>
        <v>0</v>
      </c>
    </row>
    <row r="24" spans="1:15" s="124" customFormat="1" x14ac:dyDescent="0.2">
      <c r="A24" s="272"/>
      <c r="B24" s="272"/>
      <c r="C24" s="301"/>
      <c r="D24" s="303" t="str">
        <f t="shared" si="2"/>
        <v/>
      </c>
      <c r="E24" s="302" t="str">
        <f t="shared" si="3"/>
        <v/>
      </c>
      <c r="F24" s="302" t="str">
        <f t="shared" si="4"/>
        <v/>
      </c>
      <c r="G24" s="302" t="str">
        <f t="shared" si="5"/>
        <v/>
      </c>
      <c r="H24" s="302" t="str">
        <f t="shared" si="6"/>
        <v/>
      </c>
      <c r="I24" s="302" t="str">
        <f t="shared" si="7"/>
        <v/>
      </c>
      <c r="J24" s="302" t="str">
        <f t="shared" si="8"/>
        <v/>
      </c>
      <c r="K24" s="302" t="str">
        <f t="shared" si="9"/>
        <v/>
      </c>
      <c r="L24" s="302" t="str">
        <f t="shared" si="10"/>
        <v/>
      </c>
      <c r="M24" s="302" t="str">
        <f t="shared" si="11"/>
        <v/>
      </c>
      <c r="N24" s="304" t="str">
        <f t="shared" si="12"/>
        <v/>
      </c>
      <c r="O24" s="275">
        <f t="shared" si="1"/>
        <v>0</v>
      </c>
    </row>
    <row r="25" spans="1:15" s="124" customFormat="1" x14ac:dyDescent="0.2">
      <c r="A25" s="272"/>
      <c r="B25" s="272"/>
      <c r="C25" s="301"/>
      <c r="D25" s="303" t="str">
        <f t="shared" si="2"/>
        <v/>
      </c>
      <c r="E25" s="302" t="str">
        <f t="shared" si="3"/>
        <v/>
      </c>
      <c r="F25" s="302" t="str">
        <f t="shared" si="4"/>
        <v/>
      </c>
      <c r="G25" s="302" t="str">
        <f t="shared" si="5"/>
        <v/>
      </c>
      <c r="H25" s="302" t="str">
        <f t="shared" si="6"/>
        <v/>
      </c>
      <c r="I25" s="302" t="str">
        <f t="shared" si="7"/>
        <v/>
      </c>
      <c r="J25" s="302" t="str">
        <f t="shared" si="8"/>
        <v/>
      </c>
      <c r="K25" s="302" t="str">
        <f t="shared" si="9"/>
        <v/>
      </c>
      <c r="L25" s="302" t="str">
        <f t="shared" si="10"/>
        <v/>
      </c>
      <c r="M25" s="302" t="str">
        <f t="shared" si="11"/>
        <v/>
      </c>
      <c r="N25" s="304" t="str">
        <f t="shared" si="12"/>
        <v/>
      </c>
      <c r="O25" s="275">
        <f t="shared" si="1"/>
        <v>0</v>
      </c>
    </row>
    <row r="26" spans="1:15" s="124" customFormat="1" x14ac:dyDescent="0.2">
      <c r="A26" s="272"/>
      <c r="B26" s="272"/>
      <c r="C26" s="301"/>
      <c r="D26" s="303" t="str">
        <f t="shared" si="2"/>
        <v/>
      </c>
      <c r="E26" s="302" t="str">
        <f t="shared" si="3"/>
        <v/>
      </c>
      <c r="F26" s="302" t="str">
        <f t="shared" si="4"/>
        <v/>
      </c>
      <c r="G26" s="302" t="str">
        <f t="shared" si="5"/>
        <v/>
      </c>
      <c r="H26" s="302" t="str">
        <f t="shared" si="6"/>
        <v/>
      </c>
      <c r="I26" s="302" t="str">
        <f t="shared" si="7"/>
        <v/>
      </c>
      <c r="J26" s="302" t="str">
        <f t="shared" si="8"/>
        <v/>
      </c>
      <c r="K26" s="302" t="str">
        <f t="shared" si="9"/>
        <v/>
      </c>
      <c r="L26" s="302" t="str">
        <f t="shared" si="10"/>
        <v/>
      </c>
      <c r="M26" s="302" t="str">
        <f t="shared" si="11"/>
        <v/>
      </c>
      <c r="N26" s="304" t="str">
        <f t="shared" si="12"/>
        <v/>
      </c>
      <c r="O26" s="275">
        <f t="shared" si="1"/>
        <v>0</v>
      </c>
    </row>
    <row r="27" spans="1:15" s="124" customFormat="1" x14ac:dyDescent="0.2">
      <c r="A27" s="272"/>
      <c r="B27" s="272"/>
      <c r="C27" s="301"/>
      <c r="D27" s="303" t="str">
        <f t="shared" si="2"/>
        <v/>
      </c>
      <c r="E27" s="302" t="str">
        <f t="shared" si="3"/>
        <v/>
      </c>
      <c r="F27" s="302" t="str">
        <f t="shared" si="4"/>
        <v/>
      </c>
      <c r="G27" s="302" t="str">
        <f t="shared" si="5"/>
        <v/>
      </c>
      <c r="H27" s="302" t="str">
        <f t="shared" si="6"/>
        <v/>
      </c>
      <c r="I27" s="302" t="str">
        <f t="shared" si="7"/>
        <v/>
      </c>
      <c r="J27" s="302" t="str">
        <f t="shared" si="8"/>
        <v/>
      </c>
      <c r="K27" s="302" t="str">
        <f t="shared" si="9"/>
        <v/>
      </c>
      <c r="L27" s="302" t="str">
        <f t="shared" si="10"/>
        <v/>
      </c>
      <c r="M27" s="302" t="str">
        <f t="shared" si="11"/>
        <v/>
      </c>
      <c r="N27" s="304" t="str">
        <f t="shared" si="12"/>
        <v/>
      </c>
      <c r="O27" s="275">
        <f t="shared" si="1"/>
        <v>0</v>
      </c>
    </row>
    <row r="28" spans="1:15" s="124" customFormat="1" x14ac:dyDescent="0.2">
      <c r="A28" s="272"/>
      <c r="B28" s="272"/>
      <c r="C28" s="301"/>
      <c r="D28" s="303" t="str">
        <f t="shared" si="2"/>
        <v/>
      </c>
      <c r="E28" s="302" t="str">
        <f t="shared" si="3"/>
        <v/>
      </c>
      <c r="F28" s="302" t="str">
        <f t="shared" si="4"/>
        <v/>
      </c>
      <c r="G28" s="302" t="str">
        <f t="shared" si="5"/>
        <v/>
      </c>
      <c r="H28" s="302" t="str">
        <f t="shared" si="6"/>
        <v/>
      </c>
      <c r="I28" s="302" t="str">
        <f t="shared" si="7"/>
        <v/>
      </c>
      <c r="J28" s="302" t="str">
        <f t="shared" si="8"/>
        <v/>
      </c>
      <c r="K28" s="302" t="str">
        <f t="shared" si="9"/>
        <v/>
      </c>
      <c r="L28" s="302" t="str">
        <f t="shared" si="10"/>
        <v/>
      </c>
      <c r="M28" s="302" t="str">
        <f t="shared" si="11"/>
        <v/>
      </c>
      <c r="N28" s="304" t="str">
        <f t="shared" si="12"/>
        <v/>
      </c>
      <c r="O28" s="275">
        <f t="shared" si="1"/>
        <v>0</v>
      </c>
    </row>
    <row r="29" spans="1:15" s="124" customFormat="1" x14ac:dyDescent="0.2">
      <c r="A29" s="272"/>
      <c r="B29" s="272"/>
      <c r="C29" s="301"/>
      <c r="D29" s="303" t="str">
        <f t="shared" si="2"/>
        <v/>
      </c>
      <c r="E29" s="302" t="str">
        <f t="shared" si="3"/>
        <v/>
      </c>
      <c r="F29" s="302" t="str">
        <f t="shared" si="4"/>
        <v/>
      </c>
      <c r="G29" s="302" t="str">
        <f t="shared" si="5"/>
        <v/>
      </c>
      <c r="H29" s="302" t="str">
        <f t="shared" si="6"/>
        <v/>
      </c>
      <c r="I29" s="302" t="str">
        <f t="shared" si="7"/>
        <v/>
      </c>
      <c r="J29" s="302" t="str">
        <f t="shared" si="8"/>
        <v/>
      </c>
      <c r="K29" s="302" t="str">
        <f t="shared" si="9"/>
        <v/>
      </c>
      <c r="L29" s="302" t="str">
        <f t="shared" si="10"/>
        <v/>
      </c>
      <c r="M29" s="302" t="str">
        <f t="shared" si="11"/>
        <v/>
      </c>
      <c r="N29" s="304" t="str">
        <f t="shared" si="12"/>
        <v/>
      </c>
      <c r="O29" s="275">
        <f t="shared" si="1"/>
        <v>0</v>
      </c>
    </row>
    <row r="30" spans="1:15" s="124" customFormat="1" x14ac:dyDescent="0.2">
      <c r="A30" s="272"/>
      <c r="B30" s="272"/>
      <c r="C30" s="301"/>
      <c r="D30" s="303" t="str">
        <f t="shared" si="2"/>
        <v/>
      </c>
      <c r="E30" s="302" t="str">
        <f t="shared" si="3"/>
        <v/>
      </c>
      <c r="F30" s="302" t="str">
        <f t="shared" si="4"/>
        <v/>
      </c>
      <c r="G30" s="302" t="str">
        <f t="shared" si="5"/>
        <v/>
      </c>
      <c r="H30" s="302" t="str">
        <f t="shared" si="6"/>
        <v/>
      </c>
      <c r="I30" s="302" t="str">
        <f t="shared" si="7"/>
        <v/>
      </c>
      <c r="J30" s="302" t="str">
        <f t="shared" si="8"/>
        <v/>
      </c>
      <c r="K30" s="302" t="str">
        <f t="shared" si="9"/>
        <v/>
      </c>
      <c r="L30" s="302" t="str">
        <f t="shared" si="10"/>
        <v/>
      </c>
      <c r="M30" s="302" t="str">
        <f t="shared" si="11"/>
        <v/>
      </c>
      <c r="N30" s="304" t="str">
        <f t="shared" si="12"/>
        <v/>
      </c>
      <c r="O30" s="275">
        <f t="shared" si="1"/>
        <v>0</v>
      </c>
    </row>
    <row r="31" spans="1:15" s="124" customFormat="1" x14ac:dyDescent="0.2">
      <c r="A31" s="272"/>
      <c r="B31" s="272"/>
      <c r="C31" s="301"/>
      <c r="D31" s="303" t="str">
        <f t="shared" si="2"/>
        <v/>
      </c>
      <c r="E31" s="302" t="str">
        <f t="shared" si="3"/>
        <v/>
      </c>
      <c r="F31" s="302" t="str">
        <f t="shared" si="4"/>
        <v/>
      </c>
      <c r="G31" s="302" t="str">
        <f t="shared" si="5"/>
        <v/>
      </c>
      <c r="H31" s="302" t="str">
        <f t="shared" si="6"/>
        <v/>
      </c>
      <c r="I31" s="302" t="str">
        <f t="shared" si="7"/>
        <v/>
      </c>
      <c r="J31" s="302" t="str">
        <f t="shared" si="8"/>
        <v/>
      </c>
      <c r="K31" s="302" t="str">
        <f t="shared" si="9"/>
        <v/>
      </c>
      <c r="L31" s="302" t="str">
        <f t="shared" si="10"/>
        <v/>
      </c>
      <c r="M31" s="302" t="str">
        <f t="shared" si="11"/>
        <v/>
      </c>
      <c r="N31" s="304" t="str">
        <f t="shared" si="12"/>
        <v/>
      </c>
      <c r="O31" s="275">
        <f t="shared" si="1"/>
        <v>0</v>
      </c>
    </row>
    <row r="32" spans="1:15" s="124" customFormat="1" x14ac:dyDescent="0.2">
      <c r="A32" s="272"/>
      <c r="B32" s="272"/>
      <c r="C32" s="301"/>
      <c r="D32" s="303" t="str">
        <f t="shared" si="2"/>
        <v/>
      </c>
      <c r="E32" s="302" t="str">
        <f t="shared" si="3"/>
        <v/>
      </c>
      <c r="F32" s="302" t="str">
        <f t="shared" si="4"/>
        <v/>
      </c>
      <c r="G32" s="302" t="str">
        <f t="shared" si="5"/>
        <v/>
      </c>
      <c r="H32" s="302" t="str">
        <f t="shared" si="6"/>
        <v/>
      </c>
      <c r="I32" s="302" t="str">
        <f t="shared" si="7"/>
        <v/>
      </c>
      <c r="J32" s="302" t="str">
        <f t="shared" si="8"/>
        <v/>
      </c>
      <c r="K32" s="302" t="str">
        <f t="shared" si="9"/>
        <v/>
      </c>
      <c r="L32" s="302" t="str">
        <f t="shared" si="10"/>
        <v/>
      </c>
      <c r="M32" s="302" t="str">
        <f t="shared" si="11"/>
        <v/>
      </c>
      <c r="N32" s="304" t="str">
        <f t="shared" si="12"/>
        <v/>
      </c>
      <c r="O32" s="275">
        <f t="shared" si="1"/>
        <v>0</v>
      </c>
    </row>
    <row r="33" spans="1:15" s="124" customFormat="1" x14ac:dyDescent="0.2">
      <c r="A33" s="272"/>
      <c r="B33" s="272"/>
      <c r="C33" s="301"/>
      <c r="D33" s="303" t="str">
        <f t="shared" si="2"/>
        <v/>
      </c>
      <c r="E33" s="302" t="str">
        <f t="shared" si="3"/>
        <v/>
      </c>
      <c r="F33" s="302" t="str">
        <f t="shared" si="4"/>
        <v/>
      </c>
      <c r="G33" s="302" t="str">
        <f t="shared" si="5"/>
        <v/>
      </c>
      <c r="H33" s="302" t="str">
        <f t="shared" si="6"/>
        <v/>
      </c>
      <c r="I33" s="302" t="str">
        <f t="shared" si="7"/>
        <v/>
      </c>
      <c r="J33" s="302" t="str">
        <f t="shared" si="8"/>
        <v/>
      </c>
      <c r="K33" s="302" t="str">
        <f t="shared" si="9"/>
        <v/>
      </c>
      <c r="L33" s="302" t="str">
        <f t="shared" si="10"/>
        <v/>
      </c>
      <c r="M33" s="302" t="str">
        <f t="shared" si="11"/>
        <v/>
      </c>
      <c r="N33" s="304" t="str">
        <f t="shared" si="12"/>
        <v/>
      </c>
      <c r="O33" s="275">
        <f t="shared" si="1"/>
        <v>0</v>
      </c>
    </row>
    <row r="34" spans="1:15" s="124" customFormat="1" x14ac:dyDescent="0.2">
      <c r="A34" s="272"/>
      <c r="B34" s="272"/>
      <c r="C34" s="301"/>
      <c r="D34" s="303" t="str">
        <f t="shared" si="2"/>
        <v/>
      </c>
      <c r="E34" s="302" t="str">
        <f t="shared" si="3"/>
        <v/>
      </c>
      <c r="F34" s="302" t="str">
        <f t="shared" si="4"/>
        <v/>
      </c>
      <c r="G34" s="302" t="str">
        <f t="shared" si="5"/>
        <v/>
      </c>
      <c r="H34" s="302" t="str">
        <f t="shared" si="6"/>
        <v/>
      </c>
      <c r="I34" s="302" t="str">
        <f t="shared" si="7"/>
        <v/>
      </c>
      <c r="J34" s="302" t="str">
        <f t="shared" si="8"/>
        <v/>
      </c>
      <c r="K34" s="302" t="str">
        <f t="shared" si="9"/>
        <v/>
      </c>
      <c r="L34" s="302" t="str">
        <f t="shared" si="10"/>
        <v/>
      </c>
      <c r="M34" s="302" t="str">
        <f t="shared" si="11"/>
        <v/>
      </c>
      <c r="N34" s="304" t="str">
        <f t="shared" si="12"/>
        <v/>
      </c>
      <c r="O34" s="275">
        <f t="shared" si="1"/>
        <v>0</v>
      </c>
    </row>
    <row r="35" spans="1:15" s="124" customFormat="1" x14ac:dyDescent="0.2">
      <c r="A35" s="272"/>
      <c r="B35" s="272"/>
      <c r="C35" s="301"/>
      <c r="D35" s="303" t="str">
        <f t="shared" si="2"/>
        <v/>
      </c>
      <c r="E35" s="302" t="str">
        <f t="shared" si="3"/>
        <v/>
      </c>
      <c r="F35" s="302" t="str">
        <f t="shared" si="4"/>
        <v/>
      </c>
      <c r="G35" s="302" t="str">
        <f t="shared" si="5"/>
        <v/>
      </c>
      <c r="H35" s="302" t="str">
        <f t="shared" si="6"/>
        <v/>
      </c>
      <c r="I35" s="302" t="str">
        <f t="shared" si="7"/>
        <v/>
      </c>
      <c r="J35" s="302" t="str">
        <f t="shared" si="8"/>
        <v/>
      </c>
      <c r="K35" s="302" t="str">
        <f t="shared" si="9"/>
        <v/>
      </c>
      <c r="L35" s="302" t="str">
        <f t="shared" si="10"/>
        <v/>
      </c>
      <c r="M35" s="302" t="str">
        <f t="shared" si="11"/>
        <v/>
      </c>
      <c r="N35" s="304" t="str">
        <f t="shared" si="12"/>
        <v/>
      </c>
      <c r="O35" s="275">
        <f t="shared" si="1"/>
        <v>0</v>
      </c>
    </row>
    <row r="36" spans="1:15" s="124" customFormat="1" x14ac:dyDescent="0.2">
      <c r="A36" s="272"/>
      <c r="B36" s="272"/>
      <c r="C36" s="301"/>
      <c r="D36" s="303" t="str">
        <f t="shared" si="2"/>
        <v/>
      </c>
      <c r="E36" s="302" t="str">
        <f t="shared" si="3"/>
        <v/>
      </c>
      <c r="F36" s="302" t="str">
        <f t="shared" si="4"/>
        <v/>
      </c>
      <c r="G36" s="302" t="str">
        <f t="shared" si="5"/>
        <v/>
      </c>
      <c r="H36" s="302" t="str">
        <f t="shared" si="6"/>
        <v/>
      </c>
      <c r="I36" s="302" t="str">
        <f t="shared" si="7"/>
        <v/>
      </c>
      <c r="J36" s="302" t="str">
        <f t="shared" si="8"/>
        <v/>
      </c>
      <c r="K36" s="302" t="str">
        <f t="shared" si="9"/>
        <v/>
      </c>
      <c r="L36" s="302" t="str">
        <f t="shared" si="10"/>
        <v/>
      </c>
      <c r="M36" s="302" t="str">
        <f t="shared" si="11"/>
        <v/>
      </c>
      <c r="N36" s="304" t="str">
        <f t="shared" si="12"/>
        <v/>
      </c>
      <c r="O36" s="275">
        <f t="shared" si="1"/>
        <v>0</v>
      </c>
    </row>
    <row r="37" spans="1:15" s="124" customFormat="1" x14ac:dyDescent="0.2">
      <c r="A37" s="272"/>
      <c r="B37" s="272"/>
      <c r="C37" s="301"/>
      <c r="D37" s="303" t="str">
        <f t="shared" si="2"/>
        <v/>
      </c>
      <c r="E37" s="302" t="str">
        <f t="shared" si="3"/>
        <v/>
      </c>
      <c r="F37" s="302" t="str">
        <f t="shared" si="4"/>
        <v/>
      </c>
      <c r="G37" s="302" t="str">
        <f t="shared" si="5"/>
        <v/>
      </c>
      <c r="H37" s="302" t="str">
        <f t="shared" si="6"/>
        <v/>
      </c>
      <c r="I37" s="302" t="str">
        <f t="shared" si="7"/>
        <v/>
      </c>
      <c r="J37" s="302" t="str">
        <f t="shared" si="8"/>
        <v/>
      </c>
      <c r="K37" s="302" t="str">
        <f t="shared" si="9"/>
        <v/>
      </c>
      <c r="L37" s="302" t="str">
        <f t="shared" si="10"/>
        <v/>
      </c>
      <c r="M37" s="302" t="str">
        <f t="shared" si="11"/>
        <v/>
      </c>
      <c r="N37" s="304" t="str">
        <f t="shared" si="12"/>
        <v/>
      </c>
      <c r="O37" s="275">
        <f t="shared" si="1"/>
        <v>0</v>
      </c>
    </row>
    <row r="38" spans="1:15" s="124" customFormat="1" x14ac:dyDescent="0.2">
      <c r="A38" s="272"/>
      <c r="B38" s="272"/>
      <c r="C38" s="301"/>
      <c r="D38" s="303" t="str">
        <f t="shared" si="2"/>
        <v/>
      </c>
      <c r="E38" s="302" t="str">
        <f t="shared" si="3"/>
        <v/>
      </c>
      <c r="F38" s="302" t="str">
        <f t="shared" si="4"/>
        <v/>
      </c>
      <c r="G38" s="302" t="str">
        <f t="shared" si="5"/>
        <v/>
      </c>
      <c r="H38" s="302" t="str">
        <f t="shared" si="6"/>
        <v/>
      </c>
      <c r="I38" s="302" t="str">
        <f t="shared" si="7"/>
        <v/>
      </c>
      <c r="J38" s="302" t="str">
        <f t="shared" si="8"/>
        <v/>
      </c>
      <c r="K38" s="302" t="str">
        <f t="shared" si="9"/>
        <v/>
      </c>
      <c r="L38" s="302" t="str">
        <f t="shared" si="10"/>
        <v/>
      </c>
      <c r="M38" s="302" t="str">
        <f t="shared" si="11"/>
        <v/>
      </c>
      <c r="N38" s="304" t="str">
        <f t="shared" si="12"/>
        <v/>
      </c>
      <c r="O38" s="275">
        <f t="shared" si="1"/>
        <v>0</v>
      </c>
    </row>
    <row r="39" spans="1:15" s="124" customFormat="1" x14ac:dyDescent="0.2">
      <c r="A39" s="272"/>
      <c r="B39" s="272"/>
      <c r="C39" s="301"/>
      <c r="D39" s="303" t="str">
        <f t="shared" si="2"/>
        <v/>
      </c>
      <c r="E39" s="302" t="str">
        <f t="shared" si="3"/>
        <v/>
      </c>
      <c r="F39" s="302" t="str">
        <f t="shared" si="4"/>
        <v/>
      </c>
      <c r="G39" s="302" t="str">
        <f t="shared" si="5"/>
        <v/>
      </c>
      <c r="H39" s="302" t="str">
        <f t="shared" si="6"/>
        <v/>
      </c>
      <c r="I39" s="302" t="str">
        <f t="shared" si="7"/>
        <v/>
      </c>
      <c r="J39" s="302" t="str">
        <f t="shared" si="8"/>
        <v/>
      </c>
      <c r="K39" s="302" t="str">
        <f t="shared" si="9"/>
        <v/>
      </c>
      <c r="L39" s="302" t="str">
        <f t="shared" si="10"/>
        <v/>
      </c>
      <c r="M39" s="302" t="str">
        <f t="shared" si="11"/>
        <v/>
      </c>
      <c r="N39" s="304" t="str">
        <f t="shared" si="12"/>
        <v/>
      </c>
      <c r="O39" s="275">
        <f t="shared" si="1"/>
        <v>0</v>
      </c>
    </row>
    <row r="40" spans="1:15" s="124" customFormat="1" x14ac:dyDescent="0.2">
      <c r="A40" s="272"/>
      <c r="B40" s="272"/>
      <c r="C40" s="301"/>
      <c r="D40" s="303" t="str">
        <f t="shared" si="2"/>
        <v/>
      </c>
      <c r="E40" s="302" t="str">
        <f t="shared" si="3"/>
        <v/>
      </c>
      <c r="F40" s="302" t="str">
        <f t="shared" si="4"/>
        <v/>
      </c>
      <c r="G40" s="302" t="str">
        <f t="shared" si="5"/>
        <v/>
      </c>
      <c r="H40" s="302" t="str">
        <f t="shared" si="6"/>
        <v/>
      </c>
      <c r="I40" s="302" t="str">
        <f t="shared" si="7"/>
        <v/>
      </c>
      <c r="J40" s="302" t="str">
        <f t="shared" si="8"/>
        <v/>
      </c>
      <c r="K40" s="302" t="str">
        <f t="shared" si="9"/>
        <v/>
      </c>
      <c r="L40" s="302" t="str">
        <f t="shared" si="10"/>
        <v/>
      </c>
      <c r="M40" s="302" t="str">
        <f t="shared" si="11"/>
        <v/>
      </c>
      <c r="N40" s="304" t="str">
        <f t="shared" si="12"/>
        <v/>
      </c>
      <c r="O40" s="275">
        <f t="shared" si="1"/>
        <v>0</v>
      </c>
    </row>
    <row r="41" spans="1:15" s="124" customFormat="1" x14ac:dyDescent="0.2">
      <c r="A41" s="272"/>
      <c r="B41" s="272"/>
      <c r="C41" s="301"/>
      <c r="D41" s="303" t="str">
        <f t="shared" si="2"/>
        <v/>
      </c>
      <c r="E41" s="302" t="str">
        <f t="shared" si="3"/>
        <v/>
      </c>
      <c r="F41" s="302" t="str">
        <f t="shared" si="4"/>
        <v/>
      </c>
      <c r="G41" s="302" t="str">
        <f t="shared" si="5"/>
        <v/>
      </c>
      <c r="H41" s="302" t="str">
        <f t="shared" si="6"/>
        <v/>
      </c>
      <c r="I41" s="302" t="str">
        <f t="shared" si="7"/>
        <v/>
      </c>
      <c r="J41" s="302" t="str">
        <f t="shared" si="8"/>
        <v/>
      </c>
      <c r="K41" s="302" t="str">
        <f t="shared" si="9"/>
        <v/>
      </c>
      <c r="L41" s="302" t="str">
        <f t="shared" si="10"/>
        <v/>
      </c>
      <c r="M41" s="302" t="str">
        <f t="shared" si="11"/>
        <v/>
      </c>
      <c r="N41" s="304" t="str">
        <f t="shared" si="12"/>
        <v/>
      </c>
      <c r="O41" s="275">
        <f t="shared" si="1"/>
        <v>0</v>
      </c>
    </row>
    <row r="42" spans="1:15" s="124" customFormat="1" x14ac:dyDescent="0.2">
      <c r="A42" s="272"/>
      <c r="B42" s="272"/>
      <c r="C42" s="301"/>
      <c r="D42" s="303" t="str">
        <f t="shared" si="2"/>
        <v/>
      </c>
      <c r="E42" s="302" t="str">
        <f t="shared" si="3"/>
        <v/>
      </c>
      <c r="F42" s="302" t="str">
        <f t="shared" si="4"/>
        <v/>
      </c>
      <c r="G42" s="302" t="str">
        <f t="shared" si="5"/>
        <v/>
      </c>
      <c r="H42" s="302" t="str">
        <f t="shared" si="6"/>
        <v/>
      </c>
      <c r="I42" s="302" t="str">
        <f t="shared" si="7"/>
        <v/>
      </c>
      <c r="J42" s="302" t="str">
        <f t="shared" si="8"/>
        <v/>
      </c>
      <c r="K42" s="302" t="str">
        <f t="shared" si="9"/>
        <v/>
      </c>
      <c r="L42" s="302" t="str">
        <f t="shared" si="10"/>
        <v/>
      </c>
      <c r="M42" s="302" t="str">
        <f t="shared" si="11"/>
        <v/>
      </c>
      <c r="N42" s="304" t="str">
        <f t="shared" si="12"/>
        <v/>
      </c>
      <c r="O42" s="275">
        <f t="shared" si="1"/>
        <v>0</v>
      </c>
    </row>
    <row r="43" spans="1:15" s="124" customFormat="1" x14ac:dyDescent="0.2">
      <c r="A43" s="272"/>
      <c r="B43" s="272"/>
      <c r="C43" s="301"/>
      <c r="D43" s="303" t="str">
        <f t="shared" si="2"/>
        <v/>
      </c>
      <c r="E43" s="302" t="str">
        <f t="shared" si="3"/>
        <v/>
      </c>
      <c r="F43" s="302" t="str">
        <f t="shared" si="4"/>
        <v/>
      </c>
      <c r="G43" s="302" t="str">
        <f t="shared" si="5"/>
        <v/>
      </c>
      <c r="H43" s="302" t="str">
        <f t="shared" si="6"/>
        <v/>
      </c>
      <c r="I43" s="302" t="str">
        <f t="shared" si="7"/>
        <v/>
      </c>
      <c r="J43" s="302" t="str">
        <f t="shared" si="8"/>
        <v/>
      </c>
      <c r="K43" s="302" t="str">
        <f t="shared" si="9"/>
        <v/>
      </c>
      <c r="L43" s="302" t="str">
        <f t="shared" si="10"/>
        <v/>
      </c>
      <c r="M43" s="302" t="str">
        <f t="shared" si="11"/>
        <v/>
      </c>
      <c r="N43" s="304" t="str">
        <f t="shared" si="12"/>
        <v/>
      </c>
      <c r="O43" s="275">
        <f t="shared" si="1"/>
        <v>0</v>
      </c>
    </row>
    <row r="44" spans="1:15" s="124" customFormat="1" x14ac:dyDescent="0.2">
      <c r="A44" s="272"/>
      <c r="B44" s="272"/>
      <c r="C44" s="301"/>
      <c r="D44" s="303" t="str">
        <f t="shared" si="2"/>
        <v/>
      </c>
      <c r="E44" s="302" t="str">
        <f t="shared" si="3"/>
        <v/>
      </c>
      <c r="F44" s="302" t="str">
        <f t="shared" si="4"/>
        <v/>
      </c>
      <c r="G44" s="302" t="str">
        <f t="shared" si="5"/>
        <v/>
      </c>
      <c r="H44" s="302" t="str">
        <f t="shared" si="6"/>
        <v/>
      </c>
      <c r="I44" s="302" t="str">
        <f t="shared" si="7"/>
        <v/>
      </c>
      <c r="J44" s="302" t="str">
        <f t="shared" si="8"/>
        <v/>
      </c>
      <c r="K44" s="302" t="str">
        <f t="shared" si="9"/>
        <v/>
      </c>
      <c r="L44" s="302" t="str">
        <f t="shared" si="10"/>
        <v/>
      </c>
      <c r="M44" s="302" t="str">
        <f t="shared" si="11"/>
        <v/>
      </c>
      <c r="N44" s="304" t="str">
        <f t="shared" si="12"/>
        <v/>
      </c>
      <c r="O44" s="275">
        <f t="shared" si="1"/>
        <v>0</v>
      </c>
    </row>
    <row r="45" spans="1:15" s="124" customFormat="1" x14ac:dyDescent="0.2">
      <c r="A45" s="272"/>
      <c r="B45" s="272"/>
      <c r="C45" s="301"/>
      <c r="D45" s="303" t="str">
        <f t="shared" si="2"/>
        <v/>
      </c>
      <c r="E45" s="302" t="str">
        <f t="shared" si="3"/>
        <v/>
      </c>
      <c r="F45" s="302" t="str">
        <f t="shared" si="4"/>
        <v/>
      </c>
      <c r="G45" s="302" t="str">
        <f t="shared" si="5"/>
        <v/>
      </c>
      <c r="H45" s="302" t="str">
        <f t="shared" si="6"/>
        <v/>
      </c>
      <c r="I45" s="302" t="str">
        <f t="shared" si="7"/>
        <v/>
      </c>
      <c r="J45" s="302" t="str">
        <f t="shared" si="8"/>
        <v/>
      </c>
      <c r="K45" s="302" t="str">
        <f t="shared" si="9"/>
        <v/>
      </c>
      <c r="L45" s="302" t="str">
        <f t="shared" si="10"/>
        <v/>
      </c>
      <c r="M45" s="302" t="str">
        <f t="shared" si="11"/>
        <v/>
      </c>
      <c r="N45" s="304" t="str">
        <f t="shared" si="12"/>
        <v/>
      </c>
      <c r="O45" s="275">
        <f t="shared" si="1"/>
        <v>0</v>
      </c>
    </row>
    <row r="46" spans="1:15" s="124" customFormat="1" x14ac:dyDescent="0.2">
      <c r="A46" s="272"/>
      <c r="B46" s="272"/>
      <c r="C46" s="301"/>
      <c r="D46" s="303" t="str">
        <f t="shared" si="2"/>
        <v/>
      </c>
      <c r="E46" s="302" t="str">
        <f t="shared" si="3"/>
        <v/>
      </c>
      <c r="F46" s="302" t="str">
        <f t="shared" si="4"/>
        <v/>
      </c>
      <c r="G46" s="302" t="str">
        <f t="shared" si="5"/>
        <v/>
      </c>
      <c r="H46" s="302" t="str">
        <f t="shared" si="6"/>
        <v/>
      </c>
      <c r="I46" s="302" t="str">
        <f t="shared" si="7"/>
        <v/>
      </c>
      <c r="J46" s="302" t="str">
        <f t="shared" si="8"/>
        <v/>
      </c>
      <c r="K46" s="302" t="str">
        <f t="shared" si="9"/>
        <v/>
      </c>
      <c r="L46" s="302" t="str">
        <f t="shared" si="10"/>
        <v/>
      </c>
      <c r="M46" s="302" t="str">
        <f t="shared" si="11"/>
        <v/>
      </c>
      <c r="N46" s="304" t="str">
        <f t="shared" si="12"/>
        <v/>
      </c>
      <c r="O46" s="275">
        <f t="shared" si="1"/>
        <v>0</v>
      </c>
    </row>
    <row r="47" spans="1:15" s="124" customFormat="1" x14ac:dyDescent="0.2">
      <c r="A47" s="272"/>
      <c r="B47" s="272"/>
      <c r="C47" s="301"/>
      <c r="D47" s="303" t="str">
        <f t="shared" si="2"/>
        <v/>
      </c>
      <c r="E47" s="302" t="str">
        <f t="shared" si="3"/>
        <v/>
      </c>
      <c r="F47" s="302" t="str">
        <f t="shared" si="4"/>
        <v/>
      </c>
      <c r="G47" s="302" t="str">
        <f t="shared" si="5"/>
        <v/>
      </c>
      <c r="H47" s="302" t="str">
        <f t="shared" si="6"/>
        <v/>
      </c>
      <c r="I47" s="302" t="str">
        <f t="shared" si="7"/>
        <v/>
      </c>
      <c r="J47" s="302" t="str">
        <f t="shared" si="8"/>
        <v/>
      </c>
      <c r="K47" s="302" t="str">
        <f t="shared" si="9"/>
        <v/>
      </c>
      <c r="L47" s="302" t="str">
        <f t="shared" si="10"/>
        <v/>
      </c>
      <c r="M47" s="302" t="str">
        <f t="shared" si="11"/>
        <v/>
      </c>
      <c r="N47" s="304" t="str">
        <f t="shared" si="12"/>
        <v/>
      </c>
      <c r="O47" s="275">
        <f t="shared" si="1"/>
        <v>0</v>
      </c>
    </row>
    <row r="48" spans="1:15" s="124" customFormat="1" x14ac:dyDescent="0.2">
      <c r="A48" s="272"/>
      <c r="B48" s="272"/>
      <c r="C48" s="301"/>
      <c r="D48" s="303" t="str">
        <f t="shared" si="2"/>
        <v/>
      </c>
      <c r="E48" s="302" t="str">
        <f t="shared" si="3"/>
        <v/>
      </c>
      <c r="F48" s="302" t="str">
        <f t="shared" si="4"/>
        <v/>
      </c>
      <c r="G48" s="302" t="str">
        <f t="shared" si="5"/>
        <v/>
      </c>
      <c r="H48" s="302" t="str">
        <f t="shared" si="6"/>
        <v/>
      </c>
      <c r="I48" s="302" t="str">
        <f t="shared" si="7"/>
        <v/>
      </c>
      <c r="J48" s="302" t="str">
        <f t="shared" si="8"/>
        <v/>
      </c>
      <c r="K48" s="302" t="str">
        <f t="shared" si="9"/>
        <v/>
      </c>
      <c r="L48" s="302" t="str">
        <f t="shared" si="10"/>
        <v/>
      </c>
      <c r="M48" s="302" t="str">
        <f t="shared" si="11"/>
        <v/>
      </c>
      <c r="N48" s="304" t="str">
        <f t="shared" si="12"/>
        <v/>
      </c>
      <c r="O48" s="275">
        <f t="shared" si="1"/>
        <v>0</v>
      </c>
    </row>
    <row r="49" spans="1:15" s="124" customFormat="1" x14ac:dyDescent="0.2">
      <c r="A49" s="272"/>
      <c r="B49" s="272"/>
      <c r="C49" s="301"/>
      <c r="D49" s="303" t="str">
        <f t="shared" si="2"/>
        <v/>
      </c>
      <c r="E49" s="302" t="str">
        <f t="shared" si="3"/>
        <v/>
      </c>
      <c r="F49" s="302" t="str">
        <f t="shared" si="4"/>
        <v/>
      </c>
      <c r="G49" s="302" t="str">
        <f t="shared" si="5"/>
        <v/>
      </c>
      <c r="H49" s="302" t="str">
        <f t="shared" si="6"/>
        <v/>
      </c>
      <c r="I49" s="302" t="str">
        <f t="shared" si="7"/>
        <v/>
      </c>
      <c r="J49" s="302" t="str">
        <f t="shared" si="8"/>
        <v/>
      </c>
      <c r="K49" s="302" t="str">
        <f t="shared" si="9"/>
        <v/>
      </c>
      <c r="L49" s="302" t="str">
        <f t="shared" si="10"/>
        <v/>
      </c>
      <c r="M49" s="302" t="str">
        <f t="shared" si="11"/>
        <v/>
      </c>
      <c r="N49" s="304" t="str">
        <f t="shared" si="12"/>
        <v/>
      </c>
      <c r="O49" s="275">
        <f t="shared" si="1"/>
        <v>0</v>
      </c>
    </row>
    <row r="50" spans="1:15" s="124" customFormat="1" x14ac:dyDescent="0.2">
      <c r="A50" s="404" t="s">
        <v>262</v>
      </c>
      <c r="B50" s="298"/>
      <c r="C50" s="299"/>
      <c r="D50" s="300"/>
      <c r="E50" s="300"/>
      <c r="F50" s="300"/>
      <c r="G50" s="300"/>
      <c r="H50" s="300"/>
      <c r="I50" s="300"/>
      <c r="J50" s="300"/>
      <c r="K50" s="300"/>
      <c r="L50" s="300"/>
      <c r="M50" s="300"/>
      <c r="N50" s="300"/>
      <c r="O50" s="300"/>
    </row>
    <row r="51" spans="1:15" s="124" customFormat="1" x14ac:dyDescent="0.2">
      <c r="A51" s="272"/>
      <c r="B51" s="272"/>
      <c r="C51" s="273"/>
      <c r="D51" s="303" t="str">
        <f t="shared" si="2"/>
        <v/>
      </c>
      <c r="E51" s="302" t="str">
        <f t="shared" si="3"/>
        <v/>
      </c>
      <c r="F51" s="302" t="str">
        <f t="shared" si="4"/>
        <v/>
      </c>
      <c r="G51" s="302" t="str">
        <f t="shared" si="5"/>
        <v/>
      </c>
      <c r="H51" s="302" t="str">
        <f t="shared" si="6"/>
        <v/>
      </c>
      <c r="I51" s="302" t="str">
        <f t="shared" si="7"/>
        <v/>
      </c>
      <c r="J51" s="302" t="str">
        <f t="shared" si="8"/>
        <v/>
      </c>
      <c r="K51" s="302" t="str">
        <f t="shared" si="9"/>
        <v/>
      </c>
      <c r="L51" s="302" t="str">
        <f t="shared" si="10"/>
        <v/>
      </c>
      <c r="M51" s="302" t="str">
        <f t="shared" si="11"/>
        <v/>
      </c>
      <c r="N51" s="304" t="str">
        <f t="shared" si="12"/>
        <v/>
      </c>
      <c r="O51" s="275">
        <f t="shared" si="1"/>
        <v>0</v>
      </c>
    </row>
    <row r="52" spans="1:15" s="124" customFormat="1" x14ac:dyDescent="0.2">
      <c r="A52" s="272"/>
      <c r="B52" s="272"/>
      <c r="C52" s="273"/>
      <c r="D52" s="303" t="str">
        <f t="shared" si="2"/>
        <v/>
      </c>
      <c r="E52" s="302" t="str">
        <f t="shared" si="3"/>
        <v/>
      </c>
      <c r="F52" s="302" t="str">
        <f t="shared" si="4"/>
        <v/>
      </c>
      <c r="G52" s="302" t="str">
        <f t="shared" si="5"/>
        <v/>
      </c>
      <c r="H52" s="302" t="str">
        <f t="shared" si="6"/>
        <v/>
      </c>
      <c r="I52" s="302" t="str">
        <f t="shared" si="7"/>
        <v/>
      </c>
      <c r="J52" s="302" t="str">
        <f t="shared" si="8"/>
        <v/>
      </c>
      <c r="K52" s="302" t="str">
        <f t="shared" si="9"/>
        <v/>
      </c>
      <c r="L52" s="302" t="str">
        <f t="shared" si="10"/>
        <v/>
      </c>
      <c r="M52" s="302" t="str">
        <f t="shared" si="11"/>
        <v/>
      </c>
      <c r="N52" s="304" t="str">
        <f t="shared" si="12"/>
        <v/>
      </c>
      <c r="O52" s="275">
        <f t="shared" si="1"/>
        <v>0</v>
      </c>
    </row>
    <row r="53" spans="1:15" s="124" customFormat="1" x14ac:dyDescent="0.2">
      <c r="A53" s="272"/>
      <c r="B53" s="272"/>
      <c r="C53" s="273"/>
      <c r="D53" s="303" t="str">
        <f t="shared" si="2"/>
        <v/>
      </c>
      <c r="E53" s="302" t="str">
        <f t="shared" si="3"/>
        <v/>
      </c>
      <c r="F53" s="302" t="str">
        <f t="shared" si="4"/>
        <v/>
      </c>
      <c r="G53" s="302" t="str">
        <f t="shared" si="5"/>
        <v/>
      </c>
      <c r="H53" s="302" t="str">
        <f t="shared" si="6"/>
        <v/>
      </c>
      <c r="I53" s="302" t="str">
        <f t="shared" si="7"/>
        <v/>
      </c>
      <c r="J53" s="302" t="str">
        <f t="shared" si="8"/>
        <v/>
      </c>
      <c r="K53" s="302" t="str">
        <f t="shared" si="9"/>
        <v/>
      </c>
      <c r="L53" s="302" t="str">
        <f t="shared" si="10"/>
        <v/>
      </c>
      <c r="M53" s="302" t="str">
        <f t="shared" si="11"/>
        <v/>
      </c>
      <c r="N53" s="304" t="str">
        <f t="shared" si="12"/>
        <v/>
      </c>
      <c r="O53" s="275">
        <f t="shared" si="1"/>
        <v>0</v>
      </c>
    </row>
    <row r="54" spans="1:15" s="124" customFormat="1" x14ac:dyDescent="0.2">
      <c r="A54" s="272"/>
      <c r="B54" s="272"/>
      <c r="C54" s="273"/>
      <c r="D54" s="303" t="str">
        <f t="shared" si="2"/>
        <v/>
      </c>
      <c r="E54" s="302" t="str">
        <f t="shared" si="3"/>
        <v/>
      </c>
      <c r="F54" s="302" t="str">
        <f t="shared" si="4"/>
        <v/>
      </c>
      <c r="G54" s="302" t="str">
        <f t="shared" si="5"/>
        <v/>
      </c>
      <c r="H54" s="302" t="str">
        <f t="shared" si="6"/>
        <v/>
      </c>
      <c r="I54" s="302" t="str">
        <f t="shared" si="7"/>
        <v/>
      </c>
      <c r="J54" s="302" t="str">
        <f t="shared" si="8"/>
        <v/>
      </c>
      <c r="K54" s="302" t="str">
        <f t="shared" si="9"/>
        <v/>
      </c>
      <c r="L54" s="302" t="str">
        <f t="shared" si="10"/>
        <v/>
      </c>
      <c r="M54" s="302" t="str">
        <f t="shared" si="11"/>
        <v/>
      </c>
      <c r="N54" s="304" t="str">
        <f t="shared" si="12"/>
        <v/>
      </c>
      <c r="O54" s="275">
        <f t="shared" si="1"/>
        <v>0</v>
      </c>
    </row>
    <row r="55" spans="1:15" s="124" customFormat="1" x14ac:dyDescent="0.2">
      <c r="A55" s="272"/>
      <c r="B55" s="272"/>
      <c r="C55" s="273"/>
      <c r="D55" s="303" t="str">
        <f t="shared" si="2"/>
        <v/>
      </c>
      <c r="E55" s="302" t="str">
        <f t="shared" si="3"/>
        <v/>
      </c>
      <c r="F55" s="302" t="str">
        <f t="shared" si="4"/>
        <v/>
      </c>
      <c r="G55" s="302" t="str">
        <f t="shared" si="5"/>
        <v/>
      </c>
      <c r="H55" s="302" t="str">
        <f t="shared" si="6"/>
        <v/>
      </c>
      <c r="I55" s="302" t="str">
        <f t="shared" si="7"/>
        <v/>
      </c>
      <c r="J55" s="302" t="str">
        <f t="shared" si="8"/>
        <v/>
      </c>
      <c r="K55" s="302" t="str">
        <f t="shared" si="9"/>
        <v/>
      </c>
      <c r="L55" s="302" t="str">
        <f t="shared" si="10"/>
        <v/>
      </c>
      <c r="M55" s="302" t="str">
        <f t="shared" si="11"/>
        <v/>
      </c>
      <c r="N55" s="304" t="str">
        <f t="shared" si="12"/>
        <v/>
      </c>
      <c r="O55" s="275">
        <f t="shared" si="1"/>
        <v>0</v>
      </c>
    </row>
    <row r="56" spans="1:15" s="124" customFormat="1" x14ac:dyDescent="0.2">
      <c r="A56" s="272"/>
      <c r="B56" s="272"/>
      <c r="C56" s="273"/>
      <c r="D56" s="303" t="str">
        <f t="shared" si="2"/>
        <v/>
      </c>
      <c r="E56" s="302" t="str">
        <f t="shared" si="3"/>
        <v/>
      </c>
      <c r="F56" s="302" t="str">
        <f t="shared" si="4"/>
        <v/>
      </c>
      <c r="G56" s="302" t="str">
        <f t="shared" si="5"/>
        <v/>
      </c>
      <c r="H56" s="302" t="str">
        <f t="shared" si="6"/>
        <v/>
      </c>
      <c r="I56" s="302" t="str">
        <f t="shared" si="7"/>
        <v/>
      </c>
      <c r="J56" s="302" t="str">
        <f t="shared" si="8"/>
        <v/>
      </c>
      <c r="K56" s="302" t="str">
        <f t="shared" si="9"/>
        <v/>
      </c>
      <c r="L56" s="302" t="str">
        <f t="shared" si="10"/>
        <v/>
      </c>
      <c r="M56" s="302" t="str">
        <f t="shared" si="11"/>
        <v/>
      </c>
      <c r="N56" s="304" t="str">
        <f t="shared" si="12"/>
        <v/>
      </c>
      <c r="O56" s="275">
        <f t="shared" si="1"/>
        <v>0</v>
      </c>
    </row>
    <row r="57" spans="1:15" s="124" customFormat="1" x14ac:dyDescent="0.2">
      <c r="A57" s="272"/>
      <c r="B57" s="272"/>
      <c r="C57" s="273"/>
      <c r="D57" s="303" t="str">
        <f t="shared" si="2"/>
        <v/>
      </c>
      <c r="E57" s="302" t="str">
        <f t="shared" si="3"/>
        <v/>
      </c>
      <c r="F57" s="302" t="str">
        <f t="shared" si="4"/>
        <v/>
      </c>
      <c r="G57" s="302" t="str">
        <f t="shared" si="5"/>
        <v/>
      </c>
      <c r="H57" s="302" t="str">
        <f t="shared" si="6"/>
        <v/>
      </c>
      <c r="I57" s="302" t="str">
        <f t="shared" si="7"/>
        <v/>
      </c>
      <c r="J57" s="302" t="str">
        <f t="shared" si="8"/>
        <v/>
      </c>
      <c r="K57" s="302" t="str">
        <f t="shared" si="9"/>
        <v/>
      </c>
      <c r="L57" s="302" t="str">
        <f t="shared" si="10"/>
        <v/>
      </c>
      <c r="M57" s="302" t="str">
        <f t="shared" si="11"/>
        <v/>
      </c>
      <c r="N57" s="304" t="str">
        <f t="shared" si="12"/>
        <v/>
      </c>
      <c r="O57" s="275">
        <f t="shared" si="1"/>
        <v>0</v>
      </c>
    </row>
    <row r="58" spans="1:15" s="124" customFormat="1" x14ac:dyDescent="0.2">
      <c r="A58" s="272"/>
      <c r="B58" s="272"/>
      <c r="C58" s="273"/>
      <c r="D58" s="303" t="str">
        <f t="shared" si="2"/>
        <v/>
      </c>
      <c r="E58" s="302" t="str">
        <f t="shared" si="3"/>
        <v/>
      </c>
      <c r="F58" s="302" t="str">
        <f t="shared" si="4"/>
        <v/>
      </c>
      <c r="G58" s="302" t="str">
        <f t="shared" si="5"/>
        <v/>
      </c>
      <c r="H58" s="302" t="str">
        <f t="shared" si="6"/>
        <v/>
      </c>
      <c r="I58" s="302" t="str">
        <f t="shared" si="7"/>
        <v/>
      </c>
      <c r="J58" s="302" t="str">
        <f t="shared" si="8"/>
        <v/>
      </c>
      <c r="K58" s="302" t="str">
        <f t="shared" si="9"/>
        <v/>
      </c>
      <c r="L58" s="302" t="str">
        <f t="shared" si="10"/>
        <v/>
      </c>
      <c r="M58" s="302" t="str">
        <f t="shared" si="11"/>
        <v/>
      </c>
      <c r="N58" s="304" t="str">
        <f t="shared" si="12"/>
        <v/>
      </c>
      <c r="O58" s="275">
        <f t="shared" si="1"/>
        <v>0</v>
      </c>
    </row>
    <row r="59" spans="1:15" s="124" customFormat="1" x14ac:dyDescent="0.2">
      <c r="A59" s="272"/>
      <c r="B59" s="272"/>
      <c r="C59" s="273"/>
      <c r="D59" s="303" t="str">
        <f t="shared" si="2"/>
        <v/>
      </c>
      <c r="E59" s="302" t="str">
        <f t="shared" si="3"/>
        <v/>
      </c>
      <c r="F59" s="302" t="str">
        <f t="shared" si="4"/>
        <v/>
      </c>
      <c r="G59" s="302" t="str">
        <f t="shared" si="5"/>
        <v/>
      </c>
      <c r="H59" s="302" t="str">
        <f t="shared" si="6"/>
        <v/>
      </c>
      <c r="I59" s="302" t="str">
        <f t="shared" si="7"/>
        <v/>
      </c>
      <c r="J59" s="302" t="str">
        <f t="shared" si="8"/>
        <v/>
      </c>
      <c r="K59" s="302" t="str">
        <f t="shared" si="9"/>
        <v/>
      </c>
      <c r="L59" s="302" t="str">
        <f t="shared" si="10"/>
        <v/>
      </c>
      <c r="M59" s="302" t="str">
        <f t="shared" si="11"/>
        <v/>
      </c>
      <c r="N59" s="304" t="str">
        <f t="shared" si="12"/>
        <v/>
      </c>
      <c r="O59" s="275">
        <f t="shared" si="1"/>
        <v>0</v>
      </c>
    </row>
    <row r="60" spans="1:15" s="124" customFormat="1" x14ac:dyDescent="0.2">
      <c r="A60" s="272"/>
      <c r="B60" s="272"/>
      <c r="C60" s="273"/>
      <c r="D60" s="303" t="str">
        <f t="shared" si="2"/>
        <v/>
      </c>
      <c r="E60" s="302" t="str">
        <f t="shared" si="3"/>
        <v/>
      </c>
      <c r="F60" s="302" t="str">
        <f t="shared" si="4"/>
        <v/>
      </c>
      <c r="G60" s="302" t="str">
        <f t="shared" si="5"/>
        <v/>
      </c>
      <c r="H60" s="302" t="str">
        <f t="shared" si="6"/>
        <v/>
      </c>
      <c r="I60" s="302" t="str">
        <f t="shared" si="7"/>
        <v/>
      </c>
      <c r="J60" s="302" t="str">
        <f t="shared" si="8"/>
        <v/>
      </c>
      <c r="K60" s="302" t="str">
        <f t="shared" si="9"/>
        <v/>
      </c>
      <c r="L60" s="302" t="str">
        <f t="shared" si="10"/>
        <v/>
      </c>
      <c r="M60" s="302" t="str">
        <f t="shared" si="11"/>
        <v/>
      </c>
      <c r="N60" s="304" t="str">
        <f t="shared" si="12"/>
        <v/>
      </c>
      <c r="O60" s="275">
        <f t="shared" si="1"/>
        <v>0</v>
      </c>
    </row>
    <row r="61" spans="1:15" s="124" customFormat="1" x14ac:dyDescent="0.2">
      <c r="A61" s="272"/>
      <c r="B61" s="272"/>
      <c r="C61" s="273"/>
      <c r="D61" s="303" t="str">
        <f t="shared" si="2"/>
        <v/>
      </c>
      <c r="E61" s="302" t="str">
        <f t="shared" si="3"/>
        <v/>
      </c>
      <c r="F61" s="302" t="str">
        <f t="shared" si="4"/>
        <v/>
      </c>
      <c r="G61" s="302" t="str">
        <f t="shared" si="5"/>
        <v/>
      </c>
      <c r="H61" s="302" t="str">
        <f t="shared" si="6"/>
        <v/>
      </c>
      <c r="I61" s="302" t="str">
        <f t="shared" si="7"/>
        <v/>
      </c>
      <c r="J61" s="302" t="str">
        <f t="shared" si="8"/>
        <v/>
      </c>
      <c r="K61" s="302" t="str">
        <f t="shared" si="9"/>
        <v/>
      </c>
      <c r="L61" s="302" t="str">
        <f t="shared" si="10"/>
        <v/>
      </c>
      <c r="M61" s="302" t="str">
        <f t="shared" si="11"/>
        <v/>
      </c>
      <c r="N61" s="304" t="str">
        <f t="shared" si="12"/>
        <v/>
      </c>
      <c r="O61" s="275">
        <f t="shared" si="1"/>
        <v>0</v>
      </c>
    </row>
    <row r="62" spans="1:15" s="124" customFormat="1" x14ac:dyDescent="0.2">
      <c r="A62" s="272"/>
      <c r="B62" s="272"/>
      <c r="C62" s="273"/>
      <c r="D62" s="303" t="str">
        <f t="shared" si="2"/>
        <v/>
      </c>
      <c r="E62" s="302" t="str">
        <f t="shared" si="3"/>
        <v/>
      </c>
      <c r="F62" s="302" t="str">
        <f t="shared" si="4"/>
        <v/>
      </c>
      <c r="G62" s="302" t="str">
        <f t="shared" si="5"/>
        <v/>
      </c>
      <c r="H62" s="302" t="str">
        <f t="shared" si="6"/>
        <v/>
      </c>
      <c r="I62" s="302" t="str">
        <f t="shared" si="7"/>
        <v/>
      </c>
      <c r="J62" s="302" t="str">
        <f t="shared" si="8"/>
        <v/>
      </c>
      <c r="K62" s="302" t="str">
        <f t="shared" si="9"/>
        <v/>
      </c>
      <c r="L62" s="302" t="str">
        <f t="shared" si="10"/>
        <v/>
      </c>
      <c r="M62" s="302" t="str">
        <f t="shared" si="11"/>
        <v/>
      </c>
      <c r="N62" s="304" t="str">
        <f t="shared" si="12"/>
        <v/>
      </c>
      <c r="O62" s="275">
        <f t="shared" si="1"/>
        <v>0</v>
      </c>
    </row>
    <row r="63" spans="1:15" s="124" customFormat="1" x14ac:dyDescent="0.2">
      <c r="A63" s="272"/>
      <c r="B63" s="272"/>
      <c r="C63" s="273"/>
      <c r="D63" s="303" t="str">
        <f t="shared" si="2"/>
        <v/>
      </c>
      <c r="E63" s="302" t="str">
        <f t="shared" si="3"/>
        <v/>
      </c>
      <c r="F63" s="302" t="str">
        <f t="shared" si="4"/>
        <v/>
      </c>
      <c r="G63" s="302" t="str">
        <f t="shared" si="5"/>
        <v/>
      </c>
      <c r="H63" s="302" t="str">
        <f t="shared" si="6"/>
        <v/>
      </c>
      <c r="I63" s="302" t="str">
        <f t="shared" si="7"/>
        <v/>
      </c>
      <c r="J63" s="302" t="str">
        <f t="shared" si="8"/>
        <v/>
      </c>
      <c r="K63" s="302" t="str">
        <f t="shared" si="9"/>
        <v/>
      </c>
      <c r="L63" s="302" t="str">
        <f t="shared" si="10"/>
        <v/>
      </c>
      <c r="M63" s="302" t="str">
        <f t="shared" si="11"/>
        <v/>
      </c>
      <c r="N63" s="304" t="str">
        <f t="shared" si="12"/>
        <v/>
      </c>
      <c r="O63" s="275">
        <f t="shared" si="1"/>
        <v>0</v>
      </c>
    </row>
    <row r="64" spans="1:15" s="124" customFormat="1" x14ac:dyDescent="0.2">
      <c r="A64" s="272"/>
      <c r="B64" s="272"/>
      <c r="C64" s="273"/>
      <c r="D64" s="303" t="str">
        <f t="shared" si="2"/>
        <v/>
      </c>
      <c r="E64" s="302" t="str">
        <f t="shared" si="3"/>
        <v/>
      </c>
      <c r="F64" s="302" t="str">
        <f t="shared" si="4"/>
        <v/>
      </c>
      <c r="G64" s="302" t="str">
        <f t="shared" si="5"/>
        <v/>
      </c>
      <c r="H64" s="302" t="str">
        <f t="shared" si="6"/>
        <v/>
      </c>
      <c r="I64" s="302" t="str">
        <f t="shared" si="7"/>
        <v/>
      </c>
      <c r="J64" s="302" t="str">
        <f t="shared" si="8"/>
        <v/>
      </c>
      <c r="K64" s="302" t="str">
        <f t="shared" si="9"/>
        <v/>
      </c>
      <c r="L64" s="302" t="str">
        <f t="shared" si="10"/>
        <v/>
      </c>
      <c r="M64" s="302" t="str">
        <f t="shared" si="11"/>
        <v/>
      </c>
      <c r="N64" s="304" t="str">
        <f t="shared" si="12"/>
        <v/>
      </c>
      <c r="O64" s="275">
        <f t="shared" si="1"/>
        <v>0</v>
      </c>
    </row>
    <row r="65" spans="1:15" s="124" customFormat="1" x14ac:dyDescent="0.2">
      <c r="A65" s="272"/>
      <c r="B65" s="272"/>
      <c r="C65" s="273"/>
      <c r="D65" s="303" t="str">
        <f t="shared" si="2"/>
        <v/>
      </c>
      <c r="E65" s="302" t="str">
        <f t="shared" si="3"/>
        <v/>
      </c>
      <c r="F65" s="302" t="str">
        <f t="shared" si="4"/>
        <v/>
      </c>
      <c r="G65" s="302" t="str">
        <f t="shared" si="5"/>
        <v/>
      </c>
      <c r="H65" s="302" t="str">
        <f t="shared" si="6"/>
        <v/>
      </c>
      <c r="I65" s="302" t="str">
        <f t="shared" si="7"/>
        <v/>
      </c>
      <c r="J65" s="302" t="str">
        <f t="shared" si="8"/>
        <v/>
      </c>
      <c r="K65" s="302" t="str">
        <f t="shared" si="9"/>
        <v/>
      </c>
      <c r="L65" s="302" t="str">
        <f t="shared" si="10"/>
        <v/>
      </c>
      <c r="M65" s="302" t="str">
        <f t="shared" si="11"/>
        <v/>
      </c>
      <c r="N65" s="304" t="str">
        <f t="shared" si="12"/>
        <v/>
      </c>
      <c r="O65" s="275">
        <f t="shared" si="1"/>
        <v>0</v>
      </c>
    </row>
    <row r="66" spans="1:15" s="124" customFormat="1" x14ac:dyDescent="0.2">
      <c r="A66" s="272"/>
      <c r="B66" s="272"/>
      <c r="C66" s="273"/>
      <c r="D66" s="303" t="str">
        <f t="shared" si="2"/>
        <v/>
      </c>
      <c r="E66" s="302" t="str">
        <f t="shared" si="3"/>
        <v/>
      </c>
      <c r="F66" s="302" t="str">
        <f t="shared" si="4"/>
        <v/>
      </c>
      <c r="G66" s="302" t="str">
        <f t="shared" si="5"/>
        <v/>
      </c>
      <c r="H66" s="302" t="str">
        <f t="shared" si="6"/>
        <v/>
      </c>
      <c r="I66" s="302" t="str">
        <f t="shared" si="7"/>
        <v/>
      </c>
      <c r="J66" s="302" t="str">
        <f t="shared" si="8"/>
        <v/>
      </c>
      <c r="K66" s="302" t="str">
        <f t="shared" si="9"/>
        <v/>
      </c>
      <c r="L66" s="302" t="str">
        <f t="shared" si="10"/>
        <v/>
      </c>
      <c r="M66" s="302" t="str">
        <f t="shared" si="11"/>
        <v/>
      </c>
      <c r="N66" s="304" t="str">
        <f t="shared" si="12"/>
        <v/>
      </c>
      <c r="O66" s="275">
        <f t="shared" si="1"/>
        <v>0</v>
      </c>
    </row>
    <row r="67" spans="1:15" s="124" customFormat="1" x14ac:dyDescent="0.2">
      <c r="A67" s="272"/>
      <c r="B67" s="272"/>
      <c r="C67" s="273"/>
      <c r="D67" s="303" t="str">
        <f t="shared" si="2"/>
        <v/>
      </c>
      <c r="E67" s="302" t="str">
        <f t="shared" si="3"/>
        <v/>
      </c>
      <c r="F67" s="302" t="str">
        <f t="shared" si="4"/>
        <v/>
      </c>
      <c r="G67" s="302" t="str">
        <f t="shared" si="5"/>
        <v/>
      </c>
      <c r="H67" s="302" t="str">
        <f t="shared" si="6"/>
        <v/>
      </c>
      <c r="I67" s="302" t="str">
        <f t="shared" si="7"/>
        <v/>
      </c>
      <c r="J67" s="302" t="str">
        <f t="shared" si="8"/>
        <v/>
      </c>
      <c r="K67" s="302" t="str">
        <f t="shared" si="9"/>
        <v/>
      </c>
      <c r="L67" s="302" t="str">
        <f t="shared" si="10"/>
        <v/>
      </c>
      <c r="M67" s="302" t="str">
        <f t="shared" si="11"/>
        <v/>
      </c>
      <c r="N67" s="304" t="str">
        <f t="shared" si="12"/>
        <v/>
      </c>
      <c r="O67" s="275">
        <f t="shared" si="1"/>
        <v>0</v>
      </c>
    </row>
    <row r="68" spans="1:15" s="124" customFormat="1" x14ac:dyDescent="0.2">
      <c r="A68" s="272"/>
      <c r="B68" s="272"/>
      <c r="C68" s="273"/>
      <c r="D68" s="303" t="str">
        <f t="shared" si="2"/>
        <v/>
      </c>
      <c r="E68" s="302" t="str">
        <f t="shared" si="3"/>
        <v/>
      </c>
      <c r="F68" s="302" t="str">
        <f t="shared" si="4"/>
        <v/>
      </c>
      <c r="G68" s="302" t="str">
        <f t="shared" si="5"/>
        <v/>
      </c>
      <c r="H68" s="302" t="str">
        <f t="shared" si="6"/>
        <v/>
      </c>
      <c r="I68" s="302" t="str">
        <f t="shared" si="7"/>
        <v/>
      </c>
      <c r="J68" s="302" t="str">
        <f t="shared" si="8"/>
        <v/>
      </c>
      <c r="K68" s="302" t="str">
        <f t="shared" si="9"/>
        <v/>
      </c>
      <c r="L68" s="302" t="str">
        <f t="shared" si="10"/>
        <v/>
      </c>
      <c r="M68" s="302" t="str">
        <f t="shared" si="11"/>
        <v/>
      </c>
      <c r="N68" s="304" t="str">
        <f t="shared" si="12"/>
        <v/>
      </c>
      <c r="O68" s="275">
        <f t="shared" si="1"/>
        <v>0</v>
      </c>
    </row>
    <row r="69" spans="1:15" s="124" customFormat="1" x14ac:dyDescent="0.2">
      <c r="A69" s="272"/>
      <c r="B69" s="272"/>
      <c r="C69" s="273"/>
      <c r="D69" s="303" t="str">
        <f t="shared" si="2"/>
        <v/>
      </c>
      <c r="E69" s="302" t="str">
        <f t="shared" si="3"/>
        <v/>
      </c>
      <c r="F69" s="302" t="str">
        <f t="shared" si="4"/>
        <v/>
      </c>
      <c r="G69" s="302" t="str">
        <f t="shared" si="5"/>
        <v/>
      </c>
      <c r="H69" s="302" t="str">
        <f t="shared" si="6"/>
        <v/>
      </c>
      <c r="I69" s="302" t="str">
        <f t="shared" si="7"/>
        <v/>
      </c>
      <c r="J69" s="302" t="str">
        <f t="shared" si="8"/>
        <v/>
      </c>
      <c r="K69" s="302" t="str">
        <f t="shared" si="9"/>
        <v/>
      </c>
      <c r="L69" s="302" t="str">
        <f t="shared" si="10"/>
        <v/>
      </c>
      <c r="M69" s="302" t="str">
        <f t="shared" si="11"/>
        <v/>
      </c>
      <c r="N69" s="304" t="str">
        <f t="shared" si="12"/>
        <v/>
      </c>
      <c r="O69" s="275">
        <f t="shared" si="1"/>
        <v>0</v>
      </c>
    </row>
    <row r="70" spans="1:15" s="124" customFormat="1" x14ac:dyDescent="0.2">
      <c r="A70" s="272"/>
      <c r="B70" s="272"/>
      <c r="C70" s="273"/>
      <c r="D70" s="303" t="str">
        <f t="shared" si="2"/>
        <v/>
      </c>
      <c r="E70" s="302" t="str">
        <f t="shared" si="3"/>
        <v/>
      </c>
      <c r="F70" s="302" t="str">
        <f t="shared" si="4"/>
        <v/>
      </c>
      <c r="G70" s="302" t="str">
        <f t="shared" si="5"/>
        <v/>
      </c>
      <c r="H70" s="302" t="str">
        <f t="shared" si="6"/>
        <v/>
      </c>
      <c r="I70" s="302" t="str">
        <f t="shared" si="7"/>
        <v/>
      </c>
      <c r="J70" s="302" t="str">
        <f t="shared" si="8"/>
        <v/>
      </c>
      <c r="K70" s="302" t="str">
        <f t="shared" si="9"/>
        <v/>
      </c>
      <c r="L70" s="302" t="str">
        <f t="shared" si="10"/>
        <v/>
      </c>
      <c r="M70" s="302" t="str">
        <f t="shared" si="11"/>
        <v/>
      </c>
      <c r="N70" s="304" t="str">
        <f t="shared" si="12"/>
        <v/>
      </c>
      <c r="O70" s="275">
        <f t="shared" si="1"/>
        <v>0</v>
      </c>
    </row>
    <row r="71" spans="1:15" s="124" customFormat="1" x14ac:dyDescent="0.2">
      <c r="A71" s="272"/>
      <c r="B71" s="272"/>
      <c r="C71" s="273"/>
      <c r="D71" s="303" t="str">
        <f t="shared" si="2"/>
        <v/>
      </c>
      <c r="E71" s="302" t="str">
        <f t="shared" si="3"/>
        <v/>
      </c>
      <c r="F71" s="302" t="str">
        <f t="shared" si="4"/>
        <v/>
      </c>
      <c r="G71" s="302" t="str">
        <f t="shared" si="5"/>
        <v/>
      </c>
      <c r="H71" s="302" t="str">
        <f t="shared" si="6"/>
        <v/>
      </c>
      <c r="I71" s="302" t="str">
        <f t="shared" si="7"/>
        <v/>
      </c>
      <c r="J71" s="302" t="str">
        <f t="shared" si="8"/>
        <v/>
      </c>
      <c r="K71" s="302" t="str">
        <f t="shared" si="9"/>
        <v/>
      </c>
      <c r="L71" s="302" t="str">
        <f t="shared" si="10"/>
        <v/>
      </c>
      <c r="M71" s="302" t="str">
        <f t="shared" si="11"/>
        <v/>
      </c>
      <c r="N71" s="304" t="str">
        <f t="shared" si="12"/>
        <v/>
      </c>
      <c r="O71" s="275">
        <f t="shared" si="1"/>
        <v>0</v>
      </c>
    </row>
    <row r="72" spans="1:15" s="124" customFormat="1" x14ac:dyDescent="0.2">
      <c r="A72" s="272"/>
      <c r="B72" s="272"/>
      <c r="C72" s="273"/>
      <c r="D72" s="303" t="str">
        <f t="shared" si="2"/>
        <v/>
      </c>
      <c r="E72" s="302" t="str">
        <f t="shared" si="3"/>
        <v/>
      </c>
      <c r="F72" s="302" t="str">
        <f t="shared" si="4"/>
        <v/>
      </c>
      <c r="G72" s="302" t="str">
        <f t="shared" si="5"/>
        <v/>
      </c>
      <c r="H72" s="302" t="str">
        <f t="shared" si="6"/>
        <v/>
      </c>
      <c r="I72" s="302" t="str">
        <f t="shared" si="7"/>
        <v/>
      </c>
      <c r="J72" s="302" t="str">
        <f t="shared" si="8"/>
        <v/>
      </c>
      <c r="K72" s="302" t="str">
        <f t="shared" si="9"/>
        <v/>
      </c>
      <c r="L72" s="302" t="str">
        <f t="shared" si="10"/>
        <v/>
      </c>
      <c r="M72" s="302" t="str">
        <f t="shared" si="11"/>
        <v/>
      </c>
      <c r="N72" s="304" t="str">
        <f t="shared" si="12"/>
        <v/>
      </c>
      <c r="O72" s="275">
        <f t="shared" si="1"/>
        <v>0</v>
      </c>
    </row>
    <row r="73" spans="1:15" s="124" customFormat="1" x14ac:dyDescent="0.2">
      <c r="A73" s="272"/>
      <c r="B73" s="272"/>
      <c r="C73" s="273"/>
      <c r="D73" s="303" t="str">
        <f t="shared" si="2"/>
        <v/>
      </c>
      <c r="E73" s="302" t="str">
        <f t="shared" si="3"/>
        <v/>
      </c>
      <c r="F73" s="302" t="str">
        <f t="shared" si="4"/>
        <v/>
      </c>
      <c r="G73" s="302" t="str">
        <f t="shared" si="5"/>
        <v/>
      </c>
      <c r="H73" s="302" t="str">
        <f t="shared" si="6"/>
        <v/>
      </c>
      <c r="I73" s="302" t="str">
        <f t="shared" si="7"/>
        <v/>
      </c>
      <c r="J73" s="302" t="str">
        <f t="shared" si="8"/>
        <v/>
      </c>
      <c r="K73" s="302" t="str">
        <f t="shared" si="9"/>
        <v/>
      </c>
      <c r="L73" s="302" t="str">
        <f t="shared" si="10"/>
        <v/>
      </c>
      <c r="M73" s="302" t="str">
        <f t="shared" si="11"/>
        <v/>
      </c>
      <c r="N73" s="304" t="str">
        <f t="shared" si="12"/>
        <v/>
      </c>
      <c r="O73" s="275">
        <f t="shared" si="1"/>
        <v>0</v>
      </c>
    </row>
    <row r="74" spans="1:15" s="124" customFormat="1" x14ac:dyDescent="0.2">
      <c r="A74" s="272"/>
      <c r="B74" s="272"/>
      <c r="C74" s="273"/>
      <c r="D74" s="303" t="str">
        <f t="shared" si="2"/>
        <v/>
      </c>
      <c r="E74" s="302" t="str">
        <f t="shared" si="3"/>
        <v/>
      </c>
      <c r="F74" s="302" t="str">
        <f t="shared" si="4"/>
        <v/>
      </c>
      <c r="G74" s="302" t="str">
        <f t="shared" si="5"/>
        <v/>
      </c>
      <c r="H74" s="302" t="str">
        <f t="shared" si="6"/>
        <v/>
      </c>
      <c r="I74" s="302" t="str">
        <f t="shared" si="7"/>
        <v/>
      </c>
      <c r="J74" s="302" t="str">
        <f t="shared" si="8"/>
        <v/>
      </c>
      <c r="K74" s="302" t="str">
        <f t="shared" si="9"/>
        <v/>
      </c>
      <c r="L74" s="302" t="str">
        <f t="shared" si="10"/>
        <v/>
      </c>
      <c r="M74" s="302" t="str">
        <f t="shared" si="11"/>
        <v/>
      </c>
      <c r="N74" s="304" t="str">
        <f t="shared" si="12"/>
        <v/>
      </c>
      <c r="O74" s="275">
        <f t="shared" si="1"/>
        <v>0</v>
      </c>
    </row>
    <row r="75" spans="1:15" s="124" customFormat="1" x14ac:dyDescent="0.2">
      <c r="A75" s="272"/>
      <c r="B75" s="272"/>
      <c r="C75" s="273"/>
      <c r="D75" s="303" t="str">
        <f t="shared" si="2"/>
        <v/>
      </c>
      <c r="E75" s="302" t="str">
        <f t="shared" si="3"/>
        <v/>
      </c>
      <c r="F75" s="302" t="str">
        <f t="shared" si="4"/>
        <v/>
      </c>
      <c r="G75" s="302" t="str">
        <f t="shared" si="5"/>
        <v/>
      </c>
      <c r="H75" s="302" t="str">
        <f t="shared" si="6"/>
        <v/>
      </c>
      <c r="I75" s="302" t="str">
        <f t="shared" si="7"/>
        <v/>
      </c>
      <c r="J75" s="302" t="str">
        <f t="shared" si="8"/>
        <v/>
      </c>
      <c r="K75" s="302" t="str">
        <f t="shared" si="9"/>
        <v/>
      </c>
      <c r="L75" s="302" t="str">
        <f t="shared" si="10"/>
        <v/>
      </c>
      <c r="M75" s="302" t="str">
        <f t="shared" si="11"/>
        <v/>
      </c>
      <c r="N75" s="304" t="str">
        <f t="shared" si="12"/>
        <v/>
      </c>
      <c r="O75" s="275">
        <f t="shared" si="1"/>
        <v>0</v>
      </c>
    </row>
    <row r="76" spans="1:15" s="124" customFormat="1" x14ac:dyDescent="0.2">
      <c r="A76" s="272"/>
      <c r="B76" s="272"/>
      <c r="C76" s="273"/>
      <c r="D76" s="303" t="str">
        <f t="shared" ref="D76:D99" si="13">IF($B76="IC",$C76,"")</f>
        <v/>
      </c>
      <c r="E76" s="302" t="str">
        <f t="shared" ref="E76:E99" si="14">IF($B76="WC",$C76,"")</f>
        <v/>
      </c>
      <c r="F76" s="302" t="str">
        <f t="shared" ref="F76:F99" si="15">IF($B76="NMD",$C76,"")</f>
        <v/>
      </c>
      <c r="G76" s="302" t="str">
        <f t="shared" ref="G76:G99" si="16">IF($B76="APP",$C76,"")</f>
        <v/>
      </c>
      <c r="H76" s="302" t="str">
        <f t="shared" ref="H76:H99" si="17">IF($B76="WR",$C76,"")</f>
        <v/>
      </c>
      <c r="I76" s="302" t="str">
        <f t="shared" ref="I76:I99" si="18">IF($B76="TAX",$C76,"")</f>
        <v/>
      </c>
      <c r="J76" s="302" t="str">
        <f t="shared" ref="J76:J99" si="19">IF($B76="BPC",$C76,"")</f>
        <v/>
      </c>
      <c r="K76" s="302" t="str">
        <f t="shared" ref="K76:K99" si="20">IF($B76="UIP",$C76,"")</f>
        <v/>
      </c>
      <c r="L76" s="302" t="str">
        <f t="shared" ref="L76:L99" si="21">IF($B76="SUP",$C76,"")</f>
        <v/>
      </c>
      <c r="M76" s="302" t="str">
        <f t="shared" ref="M76:M99" si="22">IF($B76="AS&amp;T",$C76,"")</f>
        <v/>
      </c>
      <c r="N76" s="304" t="str">
        <f t="shared" ref="N76:N99" si="23">IF($B76="NOT CONV",$C76,"")</f>
        <v/>
      </c>
      <c r="O76" s="275">
        <f t="shared" si="1"/>
        <v>0</v>
      </c>
    </row>
    <row r="77" spans="1:15" s="124" customFormat="1" x14ac:dyDescent="0.2">
      <c r="A77" s="272"/>
      <c r="B77" s="272"/>
      <c r="C77" s="273"/>
      <c r="D77" s="303" t="str">
        <f t="shared" si="13"/>
        <v/>
      </c>
      <c r="E77" s="302" t="str">
        <f t="shared" si="14"/>
        <v/>
      </c>
      <c r="F77" s="302" t="str">
        <f t="shared" si="15"/>
        <v/>
      </c>
      <c r="G77" s="302" t="str">
        <f t="shared" si="16"/>
        <v/>
      </c>
      <c r="H77" s="302" t="str">
        <f t="shared" si="17"/>
        <v/>
      </c>
      <c r="I77" s="302" t="str">
        <f t="shared" si="18"/>
        <v/>
      </c>
      <c r="J77" s="302" t="str">
        <f t="shared" si="19"/>
        <v/>
      </c>
      <c r="K77" s="302" t="str">
        <f t="shared" si="20"/>
        <v/>
      </c>
      <c r="L77" s="302" t="str">
        <f t="shared" si="21"/>
        <v/>
      </c>
      <c r="M77" s="302" t="str">
        <f t="shared" si="22"/>
        <v/>
      </c>
      <c r="N77" s="304" t="str">
        <f t="shared" si="23"/>
        <v/>
      </c>
      <c r="O77" s="275">
        <f t="shared" si="1"/>
        <v>0</v>
      </c>
    </row>
    <row r="78" spans="1:15" s="124" customFormat="1" x14ac:dyDescent="0.2">
      <c r="A78" s="272"/>
      <c r="B78" s="272"/>
      <c r="C78" s="273"/>
      <c r="D78" s="303" t="str">
        <f t="shared" si="13"/>
        <v/>
      </c>
      <c r="E78" s="302" t="str">
        <f t="shared" si="14"/>
        <v/>
      </c>
      <c r="F78" s="302" t="str">
        <f t="shared" si="15"/>
        <v/>
      </c>
      <c r="G78" s="302" t="str">
        <f t="shared" si="16"/>
        <v/>
      </c>
      <c r="H78" s="302" t="str">
        <f t="shared" si="17"/>
        <v/>
      </c>
      <c r="I78" s="302" t="str">
        <f t="shared" si="18"/>
        <v/>
      </c>
      <c r="J78" s="302" t="str">
        <f t="shared" si="19"/>
        <v/>
      </c>
      <c r="K78" s="302" t="str">
        <f t="shared" si="20"/>
        <v/>
      </c>
      <c r="L78" s="302" t="str">
        <f t="shared" si="21"/>
        <v/>
      </c>
      <c r="M78" s="302" t="str">
        <f t="shared" si="22"/>
        <v/>
      </c>
      <c r="N78" s="304" t="str">
        <f t="shared" si="23"/>
        <v/>
      </c>
      <c r="O78" s="275">
        <f t="shared" si="1"/>
        <v>0</v>
      </c>
    </row>
    <row r="79" spans="1:15" s="124" customFormat="1" x14ac:dyDescent="0.2">
      <c r="A79" s="272"/>
      <c r="B79" s="272"/>
      <c r="C79" s="273"/>
      <c r="D79" s="303" t="str">
        <f t="shared" si="13"/>
        <v/>
      </c>
      <c r="E79" s="302" t="str">
        <f t="shared" si="14"/>
        <v/>
      </c>
      <c r="F79" s="302" t="str">
        <f t="shared" si="15"/>
        <v/>
      </c>
      <c r="G79" s="302" t="str">
        <f t="shared" si="16"/>
        <v/>
      </c>
      <c r="H79" s="302" t="str">
        <f t="shared" si="17"/>
        <v/>
      </c>
      <c r="I79" s="302" t="str">
        <f t="shared" si="18"/>
        <v/>
      </c>
      <c r="J79" s="302" t="str">
        <f t="shared" si="19"/>
        <v/>
      </c>
      <c r="K79" s="302" t="str">
        <f t="shared" si="20"/>
        <v/>
      </c>
      <c r="L79" s="302" t="str">
        <f t="shared" si="21"/>
        <v/>
      </c>
      <c r="M79" s="302" t="str">
        <f t="shared" si="22"/>
        <v/>
      </c>
      <c r="N79" s="304" t="str">
        <f t="shared" si="23"/>
        <v/>
      </c>
      <c r="O79" s="275">
        <f t="shared" si="1"/>
        <v>0</v>
      </c>
    </row>
    <row r="80" spans="1:15" s="124" customFormat="1" x14ac:dyDescent="0.2">
      <c r="A80" s="272"/>
      <c r="B80" s="272"/>
      <c r="C80" s="273"/>
      <c r="D80" s="303" t="str">
        <f t="shared" si="13"/>
        <v/>
      </c>
      <c r="E80" s="302" t="str">
        <f t="shared" si="14"/>
        <v/>
      </c>
      <c r="F80" s="302" t="str">
        <f t="shared" si="15"/>
        <v/>
      </c>
      <c r="G80" s="302" t="str">
        <f t="shared" si="16"/>
        <v/>
      </c>
      <c r="H80" s="302" t="str">
        <f t="shared" si="17"/>
        <v/>
      </c>
      <c r="I80" s="302" t="str">
        <f t="shared" si="18"/>
        <v/>
      </c>
      <c r="J80" s="302" t="str">
        <f t="shared" si="19"/>
        <v/>
      </c>
      <c r="K80" s="302" t="str">
        <f t="shared" si="20"/>
        <v/>
      </c>
      <c r="L80" s="302" t="str">
        <f t="shared" si="21"/>
        <v/>
      </c>
      <c r="M80" s="302" t="str">
        <f t="shared" si="22"/>
        <v/>
      </c>
      <c r="N80" s="304" t="str">
        <f t="shared" si="23"/>
        <v/>
      </c>
      <c r="O80" s="275">
        <f t="shared" si="1"/>
        <v>0</v>
      </c>
    </row>
    <row r="81" spans="1:15" s="124" customFormat="1" x14ac:dyDescent="0.2">
      <c r="A81" s="272"/>
      <c r="B81" s="272"/>
      <c r="C81" s="273"/>
      <c r="D81" s="303" t="str">
        <f t="shared" si="13"/>
        <v/>
      </c>
      <c r="E81" s="302" t="str">
        <f t="shared" si="14"/>
        <v/>
      </c>
      <c r="F81" s="302" t="str">
        <f t="shared" si="15"/>
        <v/>
      </c>
      <c r="G81" s="302" t="str">
        <f t="shared" si="16"/>
        <v/>
      </c>
      <c r="H81" s="302" t="str">
        <f t="shared" si="17"/>
        <v/>
      </c>
      <c r="I81" s="302" t="str">
        <f t="shared" si="18"/>
        <v/>
      </c>
      <c r="J81" s="302" t="str">
        <f t="shared" si="19"/>
        <v/>
      </c>
      <c r="K81" s="302" t="str">
        <f t="shared" si="20"/>
        <v/>
      </c>
      <c r="L81" s="302" t="str">
        <f t="shared" si="21"/>
        <v/>
      </c>
      <c r="M81" s="302" t="str">
        <f t="shared" si="22"/>
        <v/>
      </c>
      <c r="N81" s="304" t="str">
        <f t="shared" si="23"/>
        <v/>
      </c>
      <c r="O81" s="275">
        <f t="shared" si="1"/>
        <v>0</v>
      </c>
    </row>
    <row r="82" spans="1:15" s="124" customFormat="1" x14ac:dyDescent="0.2">
      <c r="A82" s="272"/>
      <c r="B82" s="272"/>
      <c r="C82" s="273"/>
      <c r="D82" s="303" t="str">
        <f t="shared" si="13"/>
        <v/>
      </c>
      <c r="E82" s="302" t="str">
        <f t="shared" si="14"/>
        <v/>
      </c>
      <c r="F82" s="302" t="str">
        <f t="shared" si="15"/>
        <v/>
      </c>
      <c r="G82" s="302" t="str">
        <f t="shared" si="16"/>
        <v/>
      </c>
      <c r="H82" s="302" t="str">
        <f t="shared" si="17"/>
        <v/>
      </c>
      <c r="I82" s="302" t="str">
        <f t="shared" si="18"/>
        <v/>
      </c>
      <c r="J82" s="302" t="str">
        <f t="shared" si="19"/>
        <v/>
      </c>
      <c r="K82" s="302" t="str">
        <f t="shared" si="20"/>
        <v/>
      </c>
      <c r="L82" s="302" t="str">
        <f t="shared" si="21"/>
        <v/>
      </c>
      <c r="M82" s="302" t="str">
        <f t="shared" si="22"/>
        <v/>
      </c>
      <c r="N82" s="304" t="str">
        <f t="shared" si="23"/>
        <v/>
      </c>
      <c r="O82" s="275">
        <f t="shared" si="1"/>
        <v>0</v>
      </c>
    </row>
    <row r="83" spans="1:15" s="124" customFormat="1" x14ac:dyDescent="0.2">
      <c r="A83" s="272"/>
      <c r="B83" s="272"/>
      <c r="C83" s="273"/>
      <c r="D83" s="303" t="str">
        <f t="shared" si="13"/>
        <v/>
      </c>
      <c r="E83" s="302" t="str">
        <f t="shared" si="14"/>
        <v/>
      </c>
      <c r="F83" s="302" t="str">
        <f t="shared" si="15"/>
        <v/>
      </c>
      <c r="G83" s="302" t="str">
        <f t="shared" si="16"/>
        <v/>
      </c>
      <c r="H83" s="302" t="str">
        <f t="shared" si="17"/>
        <v/>
      </c>
      <c r="I83" s="302" t="str">
        <f t="shared" si="18"/>
        <v/>
      </c>
      <c r="J83" s="302" t="str">
        <f t="shared" si="19"/>
        <v/>
      </c>
      <c r="K83" s="302" t="str">
        <f t="shared" si="20"/>
        <v/>
      </c>
      <c r="L83" s="302" t="str">
        <f t="shared" si="21"/>
        <v/>
      </c>
      <c r="M83" s="302" t="str">
        <f t="shared" si="22"/>
        <v/>
      </c>
      <c r="N83" s="304" t="str">
        <f t="shared" si="23"/>
        <v/>
      </c>
      <c r="O83" s="275">
        <f t="shared" si="1"/>
        <v>0</v>
      </c>
    </row>
    <row r="84" spans="1:15" s="124" customFormat="1" x14ac:dyDescent="0.2">
      <c r="A84" s="272"/>
      <c r="B84" s="272"/>
      <c r="C84" s="273"/>
      <c r="D84" s="303" t="str">
        <f t="shared" si="13"/>
        <v/>
      </c>
      <c r="E84" s="302" t="str">
        <f t="shared" si="14"/>
        <v/>
      </c>
      <c r="F84" s="302" t="str">
        <f t="shared" si="15"/>
        <v/>
      </c>
      <c r="G84" s="302" t="str">
        <f t="shared" si="16"/>
        <v/>
      </c>
      <c r="H84" s="302" t="str">
        <f t="shared" si="17"/>
        <v/>
      </c>
      <c r="I84" s="302" t="str">
        <f t="shared" si="18"/>
        <v/>
      </c>
      <c r="J84" s="302" t="str">
        <f t="shared" si="19"/>
        <v/>
      </c>
      <c r="K84" s="302" t="str">
        <f t="shared" si="20"/>
        <v/>
      </c>
      <c r="L84" s="302" t="str">
        <f t="shared" si="21"/>
        <v/>
      </c>
      <c r="M84" s="302" t="str">
        <f t="shared" si="22"/>
        <v/>
      </c>
      <c r="N84" s="304" t="str">
        <f t="shared" si="23"/>
        <v/>
      </c>
      <c r="O84" s="275">
        <f t="shared" si="1"/>
        <v>0</v>
      </c>
    </row>
    <row r="85" spans="1:15" s="124" customFormat="1" x14ac:dyDescent="0.2">
      <c r="A85" s="272"/>
      <c r="B85" s="272"/>
      <c r="C85" s="273"/>
      <c r="D85" s="303" t="str">
        <f t="shared" si="13"/>
        <v/>
      </c>
      <c r="E85" s="302" t="str">
        <f t="shared" si="14"/>
        <v/>
      </c>
      <c r="F85" s="302" t="str">
        <f t="shared" si="15"/>
        <v/>
      </c>
      <c r="G85" s="302" t="str">
        <f t="shared" si="16"/>
        <v/>
      </c>
      <c r="H85" s="302" t="str">
        <f t="shared" si="17"/>
        <v/>
      </c>
      <c r="I85" s="302" t="str">
        <f t="shared" si="18"/>
        <v/>
      </c>
      <c r="J85" s="302" t="str">
        <f t="shared" si="19"/>
        <v/>
      </c>
      <c r="K85" s="302" t="str">
        <f t="shared" si="20"/>
        <v/>
      </c>
      <c r="L85" s="302" t="str">
        <f t="shared" si="21"/>
        <v/>
      </c>
      <c r="M85" s="302" t="str">
        <f t="shared" si="22"/>
        <v/>
      </c>
      <c r="N85" s="304" t="str">
        <f t="shared" si="23"/>
        <v/>
      </c>
      <c r="O85" s="275">
        <f t="shared" si="1"/>
        <v>0</v>
      </c>
    </row>
    <row r="86" spans="1:15" s="124" customFormat="1" x14ac:dyDescent="0.2">
      <c r="A86" s="272"/>
      <c r="B86" s="272"/>
      <c r="C86" s="273"/>
      <c r="D86" s="303" t="str">
        <f t="shared" si="13"/>
        <v/>
      </c>
      <c r="E86" s="302" t="str">
        <f t="shared" si="14"/>
        <v/>
      </c>
      <c r="F86" s="302" t="str">
        <f t="shared" si="15"/>
        <v/>
      </c>
      <c r="G86" s="302" t="str">
        <f t="shared" si="16"/>
        <v/>
      </c>
      <c r="H86" s="302" t="str">
        <f t="shared" si="17"/>
        <v/>
      </c>
      <c r="I86" s="302" t="str">
        <f t="shared" si="18"/>
        <v/>
      </c>
      <c r="J86" s="302" t="str">
        <f t="shared" si="19"/>
        <v/>
      </c>
      <c r="K86" s="302" t="str">
        <f t="shared" si="20"/>
        <v/>
      </c>
      <c r="L86" s="302" t="str">
        <f t="shared" si="21"/>
        <v/>
      </c>
      <c r="M86" s="302" t="str">
        <f t="shared" si="22"/>
        <v/>
      </c>
      <c r="N86" s="304" t="str">
        <f t="shared" si="23"/>
        <v/>
      </c>
      <c r="O86" s="275">
        <f t="shared" si="1"/>
        <v>0</v>
      </c>
    </row>
    <row r="87" spans="1:15" s="124" customFormat="1" x14ac:dyDescent="0.2">
      <c r="A87" s="272"/>
      <c r="B87" s="272"/>
      <c r="C87" s="273"/>
      <c r="D87" s="303" t="str">
        <f t="shared" si="13"/>
        <v/>
      </c>
      <c r="E87" s="302" t="str">
        <f t="shared" si="14"/>
        <v/>
      </c>
      <c r="F87" s="302" t="str">
        <f t="shared" si="15"/>
        <v/>
      </c>
      <c r="G87" s="302" t="str">
        <f t="shared" si="16"/>
        <v/>
      </c>
      <c r="H87" s="302" t="str">
        <f t="shared" si="17"/>
        <v/>
      </c>
      <c r="I87" s="302" t="str">
        <f t="shared" si="18"/>
        <v/>
      </c>
      <c r="J87" s="302" t="str">
        <f t="shared" si="19"/>
        <v/>
      </c>
      <c r="K87" s="302" t="str">
        <f t="shared" si="20"/>
        <v/>
      </c>
      <c r="L87" s="302" t="str">
        <f t="shared" si="21"/>
        <v/>
      </c>
      <c r="M87" s="302" t="str">
        <f t="shared" si="22"/>
        <v/>
      </c>
      <c r="N87" s="304" t="str">
        <f t="shared" si="23"/>
        <v/>
      </c>
      <c r="O87" s="275">
        <f t="shared" si="1"/>
        <v>0</v>
      </c>
    </row>
    <row r="88" spans="1:15" s="124" customFormat="1" x14ac:dyDescent="0.2">
      <c r="A88" s="272"/>
      <c r="B88" s="272"/>
      <c r="C88" s="273"/>
      <c r="D88" s="303" t="str">
        <f t="shared" si="13"/>
        <v/>
      </c>
      <c r="E88" s="302" t="str">
        <f t="shared" si="14"/>
        <v/>
      </c>
      <c r="F88" s="302" t="str">
        <f t="shared" si="15"/>
        <v/>
      </c>
      <c r="G88" s="302" t="str">
        <f t="shared" si="16"/>
        <v/>
      </c>
      <c r="H88" s="302" t="str">
        <f t="shared" si="17"/>
        <v/>
      </c>
      <c r="I88" s="302" t="str">
        <f t="shared" si="18"/>
        <v/>
      </c>
      <c r="J88" s="302" t="str">
        <f t="shared" si="19"/>
        <v/>
      </c>
      <c r="K88" s="302" t="str">
        <f t="shared" si="20"/>
        <v/>
      </c>
      <c r="L88" s="302" t="str">
        <f t="shared" si="21"/>
        <v/>
      </c>
      <c r="M88" s="302" t="str">
        <f t="shared" si="22"/>
        <v/>
      </c>
      <c r="N88" s="304" t="str">
        <f t="shared" si="23"/>
        <v/>
      </c>
      <c r="O88" s="275">
        <f t="shared" si="1"/>
        <v>0</v>
      </c>
    </row>
    <row r="89" spans="1:15" s="124" customFormat="1" x14ac:dyDescent="0.2">
      <c r="A89" s="272"/>
      <c r="B89" s="272"/>
      <c r="C89" s="273"/>
      <c r="D89" s="303" t="str">
        <f t="shared" si="13"/>
        <v/>
      </c>
      <c r="E89" s="302" t="str">
        <f t="shared" si="14"/>
        <v/>
      </c>
      <c r="F89" s="302" t="str">
        <f t="shared" si="15"/>
        <v/>
      </c>
      <c r="G89" s="302" t="str">
        <f t="shared" si="16"/>
        <v/>
      </c>
      <c r="H89" s="302" t="str">
        <f t="shared" si="17"/>
        <v/>
      </c>
      <c r="I89" s="302" t="str">
        <f t="shared" si="18"/>
        <v/>
      </c>
      <c r="J89" s="302" t="str">
        <f t="shared" si="19"/>
        <v/>
      </c>
      <c r="K89" s="302" t="str">
        <f t="shared" si="20"/>
        <v/>
      </c>
      <c r="L89" s="302" t="str">
        <f t="shared" si="21"/>
        <v/>
      </c>
      <c r="M89" s="302" t="str">
        <f t="shared" si="22"/>
        <v/>
      </c>
      <c r="N89" s="304" t="str">
        <f t="shared" si="23"/>
        <v/>
      </c>
      <c r="O89" s="275">
        <f t="shared" si="1"/>
        <v>0</v>
      </c>
    </row>
    <row r="90" spans="1:15" s="124" customFormat="1" x14ac:dyDescent="0.2">
      <c r="A90" s="272"/>
      <c r="B90" s="272"/>
      <c r="C90" s="273"/>
      <c r="D90" s="303" t="str">
        <f t="shared" si="13"/>
        <v/>
      </c>
      <c r="E90" s="302" t="str">
        <f t="shared" si="14"/>
        <v/>
      </c>
      <c r="F90" s="302" t="str">
        <f t="shared" si="15"/>
        <v/>
      </c>
      <c r="G90" s="302" t="str">
        <f t="shared" si="16"/>
        <v/>
      </c>
      <c r="H90" s="302" t="str">
        <f t="shared" si="17"/>
        <v/>
      </c>
      <c r="I90" s="302" t="str">
        <f t="shared" si="18"/>
        <v/>
      </c>
      <c r="J90" s="302" t="str">
        <f t="shared" si="19"/>
        <v/>
      </c>
      <c r="K90" s="302" t="str">
        <f t="shared" si="20"/>
        <v/>
      </c>
      <c r="L90" s="302" t="str">
        <f t="shared" si="21"/>
        <v/>
      </c>
      <c r="M90" s="302" t="str">
        <f t="shared" si="22"/>
        <v/>
      </c>
      <c r="N90" s="304" t="str">
        <f t="shared" si="23"/>
        <v/>
      </c>
      <c r="O90" s="275">
        <f t="shared" si="1"/>
        <v>0</v>
      </c>
    </row>
    <row r="91" spans="1:15" s="124" customFormat="1" x14ac:dyDescent="0.2">
      <c r="A91" s="272"/>
      <c r="B91" s="272"/>
      <c r="C91" s="273"/>
      <c r="D91" s="303" t="str">
        <f t="shared" si="13"/>
        <v/>
      </c>
      <c r="E91" s="302" t="str">
        <f t="shared" si="14"/>
        <v/>
      </c>
      <c r="F91" s="302" t="str">
        <f t="shared" si="15"/>
        <v/>
      </c>
      <c r="G91" s="302" t="str">
        <f t="shared" si="16"/>
        <v/>
      </c>
      <c r="H91" s="302" t="str">
        <f t="shared" si="17"/>
        <v/>
      </c>
      <c r="I91" s="302" t="str">
        <f t="shared" si="18"/>
        <v/>
      </c>
      <c r="J91" s="302" t="str">
        <f t="shared" si="19"/>
        <v/>
      </c>
      <c r="K91" s="302" t="str">
        <f t="shared" si="20"/>
        <v/>
      </c>
      <c r="L91" s="302" t="str">
        <f t="shared" si="21"/>
        <v/>
      </c>
      <c r="M91" s="302" t="str">
        <f t="shared" si="22"/>
        <v/>
      </c>
      <c r="N91" s="304" t="str">
        <f t="shared" si="23"/>
        <v/>
      </c>
      <c r="O91" s="275">
        <f t="shared" si="1"/>
        <v>0</v>
      </c>
    </row>
    <row r="92" spans="1:15" s="124" customFormat="1" x14ac:dyDescent="0.2">
      <c r="A92" s="272"/>
      <c r="B92" s="272"/>
      <c r="C92" s="273"/>
      <c r="D92" s="303" t="str">
        <f t="shared" si="13"/>
        <v/>
      </c>
      <c r="E92" s="302" t="str">
        <f t="shared" si="14"/>
        <v/>
      </c>
      <c r="F92" s="302" t="str">
        <f t="shared" si="15"/>
        <v/>
      </c>
      <c r="G92" s="302" t="str">
        <f t="shared" si="16"/>
        <v/>
      </c>
      <c r="H92" s="302" t="str">
        <f t="shared" si="17"/>
        <v/>
      </c>
      <c r="I92" s="302" t="str">
        <f t="shared" si="18"/>
        <v/>
      </c>
      <c r="J92" s="302" t="str">
        <f t="shared" si="19"/>
        <v/>
      </c>
      <c r="K92" s="302" t="str">
        <f t="shared" si="20"/>
        <v/>
      </c>
      <c r="L92" s="302" t="str">
        <f t="shared" si="21"/>
        <v/>
      </c>
      <c r="M92" s="302" t="str">
        <f t="shared" si="22"/>
        <v/>
      </c>
      <c r="N92" s="304" t="str">
        <f t="shared" si="23"/>
        <v/>
      </c>
      <c r="O92" s="275">
        <f t="shared" si="1"/>
        <v>0</v>
      </c>
    </row>
    <row r="93" spans="1:15" s="124" customFormat="1" x14ac:dyDescent="0.2">
      <c r="A93" s="272"/>
      <c r="B93" s="272"/>
      <c r="C93" s="273"/>
      <c r="D93" s="303" t="str">
        <f t="shared" si="13"/>
        <v/>
      </c>
      <c r="E93" s="302" t="str">
        <f t="shared" si="14"/>
        <v/>
      </c>
      <c r="F93" s="302" t="str">
        <f t="shared" si="15"/>
        <v/>
      </c>
      <c r="G93" s="302" t="str">
        <f t="shared" si="16"/>
        <v/>
      </c>
      <c r="H93" s="302" t="str">
        <f t="shared" si="17"/>
        <v/>
      </c>
      <c r="I93" s="302" t="str">
        <f t="shared" si="18"/>
        <v/>
      </c>
      <c r="J93" s="302" t="str">
        <f t="shared" si="19"/>
        <v/>
      </c>
      <c r="K93" s="302" t="str">
        <f t="shared" si="20"/>
        <v/>
      </c>
      <c r="L93" s="302" t="str">
        <f t="shared" si="21"/>
        <v/>
      </c>
      <c r="M93" s="302" t="str">
        <f t="shared" si="22"/>
        <v/>
      </c>
      <c r="N93" s="304" t="str">
        <f t="shared" si="23"/>
        <v/>
      </c>
      <c r="O93" s="275">
        <f t="shared" si="1"/>
        <v>0</v>
      </c>
    </row>
    <row r="94" spans="1:15" s="124" customFormat="1" x14ac:dyDescent="0.2">
      <c r="A94" s="272"/>
      <c r="B94" s="272"/>
      <c r="C94" s="273"/>
      <c r="D94" s="303" t="str">
        <f t="shared" si="13"/>
        <v/>
      </c>
      <c r="E94" s="302" t="str">
        <f t="shared" si="14"/>
        <v/>
      </c>
      <c r="F94" s="302" t="str">
        <f t="shared" si="15"/>
        <v/>
      </c>
      <c r="G94" s="302" t="str">
        <f t="shared" si="16"/>
        <v/>
      </c>
      <c r="H94" s="302" t="str">
        <f t="shared" si="17"/>
        <v/>
      </c>
      <c r="I94" s="302" t="str">
        <f t="shared" si="18"/>
        <v/>
      </c>
      <c r="J94" s="302" t="str">
        <f t="shared" si="19"/>
        <v/>
      </c>
      <c r="K94" s="302" t="str">
        <f t="shared" si="20"/>
        <v/>
      </c>
      <c r="L94" s="302" t="str">
        <f t="shared" si="21"/>
        <v/>
      </c>
      <c r="M94" s="302" t="str">
        <f t="shared" si="22"/>
        <v/>
      </c>
      <c r="N94" s="304" t="str">
        <f t="shared" si="23"/>
        <v/>
      </c>
      <c r="O94" s="275">
        <f t="shared" si="1"/>
        <v>0</v>
      </c>
    </row>
    <row r="95" spans="1:15" s="124" customFormat="1" x14ac:dyDescent="0.2">
      <c r="A95" s="272"/>
      <c r="B95" s="272"/>
      <c r="C95" s="273"/>
      <c r="D95" s="303" t="str">
        <f t="shared" si="13"/>
        <v/>
      </c>
      <c r="E95" s="302" t="str">
        <f t="shared" si="14"/>
        <v/>
      </c>
      <c r="F95" s="302" t="str">
        <f t="shared" si="15"/>
        <v/>
      </c>
      <c r="G95" s="302" t="str">
        <f t="shared" si="16"/>
        <v/>
      </c>
      <c r="H95" s="302" t="str">
        <f t="shared" si="17"/>
        <v/>
      </c>
      <c r="I95" s="302" t="str">
        <f t="shared" si="18"/>
        <v/>
      </c>
      <c r="J95" s="302" t="str">
        <f t="shared" si="19"/>
        <v/>
      </c>
      <c r="K95" s="302" t="str">
        <f t="shared" si="20"/>
        <v/>
      </c>
      <c r="L95" s="302" t="str">
        <f t="shared" si="21"/>
        <v/>
      </c>
      <c r="M95" s="302" t="str">
        <f t="shared" si="22"/>
        <v/>
      </c>
      <c r="N95" s="304" t="str">
        <f t="shared" si="23"/>
        <v/>
      </c>
      <c r="O95" s="275">
        <f t="shared" si="1"/>
        <v>0</v>
      </c>
    </row>
    <row r="96" spans="1:15" s="124" customFormat="1" x14ac:dyDescent="0.2">
      <c r="A96" s="272"/>
      <c r="B96" s="272"/>
      <c r="C96" s="273"/>
      <c r="D96" s="303" t="str">
        <f t="shared" si="13"/>
        <v/>
      </c>
      <c r="E96" s="302" t="str">
        <f t="shared" si="14"/>
        <v/>
      </c>
      <c r="F96" s="302" t="str">
        <f t="shared" si="15"/>
        <v/>
      </c>
      <c r="G96" s="302" t="str">
        <f t="shared" si="16"/>
        <v/>
      </c>
      <c r="H96" s="302" t="str">
        <f t="shared" si="17"/>
        <v/>
      </c>
      <c r="I96" s="302" t="str">
        <f t="shared" si="18"/>
        <v/>
      </c>
      <c r="J96" s="302" t="str">
        <f t="shared" si="19"/>
        <v/>
      </c>
      <c r="K96" s="302" t="str">
        <f t="shared" si="20"/>
        <v/>
      </c>
      <c r="L96" s="302" t="str">
        <f t="shared" si="21"/>
        <v/>
      </c>
      <c r="M96" s="302" t="str">
        <f t="shared" si="22"/>
        <v/>
      </c>
      <c r="N96" s="304" t="str">
        <f t="shared" si="23"/>
        <v/>
      </c>
      <c r="O96" s="275">
        <f t="shared" si="1"/>
        <v>0</v>
      </c>
    </row>
    <row r="97" spans="1:15" s="124" customFormat="1" x14ac:dyDescent="0.2">
      <c r="A97" s="272"/>
      <c r="B97" s="272"/>
      <c r="C97" s="273"/>
      <c r="D97" s="303" t="str">
        <f t="shared" si="13"/>
        <v/>
      </c>
      <c r="E97" s="302" t="str">
        <f t="shared" si="14"/>
        <v/>
      </c>
      <c r="F97" s="302" t="str">
        <f t="shared" si="15"/>
        <v/>
      </c>
      <c r="G97" s="302" t="str">
        <f t="shared" si="16"/>
        <v/>
      </c>
      <c r="H97" s="302" t="str">
        <f t="shared" si="17"/>
        <v/>
      </c>
      <c r="I97" s="302" t="str">
        <f t="shared" si="18"/>
        <v/>
      </c>
      <c r="J97" s="302" t="str">
        <f t="shared" si="19"/>
        <v/>
      </c>
      <c r="K97" s="302" t="str">
        <f t="shared" si="20"/>
        <v/>
      </c>
      <c r="L97" s="302" t="str">
        <f t="shared" si="21"/>
        <v/>
      </c>
      <c r="M97" s="302" t="str">
        <f t="shared" si="22"/>
        <v/>
      </c>
      <c r="N97" s="304" t="str">
        <f t="shared" si="23"/>
        <v/>
      </c>
      <c r="O97" s="275">
        <f t="shared" si="1"/>
        <v>0</v>
      </c>
    </row>
    <row r="98" spans="1:15" s="124" customFormat="1" x14ac:dyDescent="0.2">
      <c r="A98" s="272"/>
      <c r="B98" s="272"/>
      <c r="C98" s="273"/>
      <c r="D98" s="303" t="str">
        <f t="shared" si="13"/>
        <v/>
      </c>
      <c r="E98" s="302" t="str">
        <f t="shared" si="14"/>
        <v/>
      </c>
      <c r="F98" s="302" t="str">
        <f t="shared" si="15"/>
        <v/>
      </c>
      <c r="G98" s="302" t="str">
        <f t="shared" si="16"/>
        <v/>
      </c>
      <c r="H98" s="302" t="str">
        <f t="shared" si="17"/>
        <v/>
      </c>
      <c r="I98" s="302" t="str">
        <f t="shared" si="18"/>
        <v/>
      </c>
      <c r="J98" s="302" t="str">
        <f t="shared" si="19"/>
        <v/>
      </c>
      <c r="K98" s="302" t="str">
        <f t="shared" si="20"/>
        <v/>
      </c>
      <c r="L98" s="302" t="str">
        <f t="shared" si="21"/>
        <v/>
      </c>
      <c r="M98" s="302" t="str">
        <f t="shared" si="22"/>
        <v/>
      </c>
      <c r="N98" s="304" t="str">
        <f t="shared" si="23"/>
        <v/>
      </c>
      <c r="O98" s="275">
        <f t="shared" si="1"/>
        <v>0</v>
      </c>
    </row>
    <row r="99" spans="1:15" s="124" customFormat="1" x14ac:dyDescent="0.2">
      <c r="A99" s="272"/>
      <c r="B99" s="272"/>
      <c r="C99" s="273"/>
      <c r="D99" s="303" t="str">
        <f t="shared" si="13"/>
        <v/>
      </c>
      <c r="E99" s="302" t="str">
        <f t="shared" si="14"/>
        <v/>
      </c>
      <c r="F99" s="302" t="str">
        <f t="shared" si="15"/>
        <v/>
      </c>
      <c r="G99" s="302" t="str">
        <f t="shared" si="16"/>
        <v/>
      </c>
      <c r="H99" s="302" t="str">
        <f t="shared" si="17"/>
        <v/>
      </c>
      <c r="I99" s="302" t="str">
        <f t="shared" si="18"/>
        <v/>
      </c>
      <c r="J99" s="302" t="str">
        <f t="shared" si="19"/>
        <v/>
      </c>
      <c r="K99" s="302" t="str">
        <f t="shared" si="20"/>
        <v/>
      </c>
      <c r="L99" s="302" t="str">
        <f t="shared" si="21"/>
        <v/>
      </c>
      <c r="M99" s="302" t="str">
        <f t="shared" si="22"/>
        <v/>
      </c>
      <c r="N99" s="304" t="str">
        <f t="shared" si="23"/>
        <v/>
      </c>
      <c r="O99" s="275">
        <f t="shared" si="1"/>
        <v>0</v>
      </c>
    </row>
    <row r="100" spans="1:15" s="124" customFormat="1" x14ac:dyDescent="0.2">
      <c r="A100" s="368"/>
      <c r="B100" s="369"/>
      <c r="C100" s="370"/>
      <c r="D100" s="371"/>
      <c r="E100" s="372"/>
      <c r="F100" s="372"/>
      <c r="G100" s="372"/>
      <c r="H100" s="372"/>
      <c r="I100" s="372"/>
      <c r="J100" s="372"/>
      <c r="K100" s="372"/>
      <c r="L100" s="372"/>
      <c r="M100" s="372"/>
      <c r="N100" s="373"/>
      <c r="O100" s="300"/>
    </row>
    <row r="101" spans="1:15" x14ac:dyDescent="0.2">
      <c r="A101" s="263" t="s">
        <v>1</v>
      </c>
      <c r="B101" s="263"/>
      <c r="C101" s="264">
        <f t="shared" ref="C101:N101" si="24">SUM(C10:C100)</f>
        <v>0</v>
      </c>
      <c r="D101" s="271">
        <f t="shared" si="24"/>
        <v>0</v>
      </c>
      <c r="E101" s="271">
        <f t="shared" si="24"/>
        <v>0</v>
      </c>
      <c r="F101" s="271">
        <f t="shared" si="24"/>
        <v>0</v>
      </c>
      <c r="G101" s="271">
        <f t="shared" si="24"/>
        <v>0</v>
      </c>
      <c r="H101" s="271">
        <f t="shared" si="24"/>
        <v>0</v>
      </c>
      <c r="I101" s="271">
        <f t="shared" si="24"/>
        <v>0</v>
      </c>
      <c r="J101" s="271">
        <f t="shared" si="24"/>
        <v>0</v>
      </c>
      <c r="K101" s="271">
        <f t="shared" si="24"/>
        <v>0</v>
      </c>
      <c r="L101" s="271">
        <f t="shared" si="24"/>
        <v>0</v>
      </c>
      <c r="M101" s="271">
        <f t="shared" si="24"/>
        <v>0</v>
      </c>
      <c r="N101" s="271">
        <f t="shared" si="24"/>
        <v>0</v>
      </c>
      <c r="O101" s="271">
        <f t="shared" si="1"/>
        <v>0</v>
      </c>
    </row>
    <row r="102" spans="1:15" ht="14.25" customHeight="1" x14ac:dyDescent="0.2">
      <c r="A102" s="250"/>
      <c r="B102" s="250"/>
      <c r="C102" s="251"/>
    </row>
    <row r="103" spans="1:15" x14ac:dyDescent="0.2">
      <c r="A103" s="263" t="s">
        <v>18</v>
      </c>
      <c r="B103" s="263"/>
      <c r="C103" s="264">
        <f>SUM(D101:N101)</f>
        <v>0</v>
      </c>
    </row>
    <row r="104" spans="1:15" x14ac:dyDescent="0.2">
      <c r="A104" s="276"/>
      <c r="B104" s="276"/>
      <c r="C104" s="277"/>
    </row>
    <row r="105" spans="1:15" x14ac:dyDescent="0.2">
      <c r="A105" s="263" t="s">
        <v>162</v>
      </c>
      <c r="B105" s="263"/>
      <c r="C105" s="264">
        <f>C101-C103</f>
        <v>0</v>
      </c>
    </row>
    <row r="106" spans="1:15" x14ac:dyDescent="0.2">
      <c r="A106" s="276"/>
      <c r="B106" s="276"/>
      <c r="C106" s="278"/>
      <c r="D106" s="80"/>
      <c r="E106" s="80"/>
      <c r="F106" s="79"/>
      <c r="G106" s="79"/>
      <c r="H106" s="80"/>
      <c r="I106" s="80"/>
      <c r="J106" s="79"/>
      <c r="K106" s="79"/>
      <c r="L106" s="80"/>
      <c r="M106" s="80"/>
      <c r="N106" s="79"/>
      <c r="O106" s="79"/>
    </row>
    <row r="107" spans="1:15" x14ac:dyDescent="0.2">
      <c r="A107" s="276" t="s">
        <v>163</v>
      </c>
      <c r="B107" s="276"/>
      <c r="C107" s="277">
        <f>C7-C103</f>
        <v>0</v>
      </c>
    </row>
    <row r="108" spans="1:15" ht="8.25" customHeight="1" x14ac:dyDescent="0.2">
      <c r="A108" s="276"/>
      <c r="B108" s="276"/>
      <c r="C108" s="277"/>
    </row>
    <row r="109" spans="1:15" ht="65.25" customHeight="1" x14ac:dyDescent="0.2">
      <c r="A109" s="442" t="s">
        <v>303</v>
      </c>
      <c r="B109" s="442"/>
      <c r="C109" s="442"/>
    </row>
    <row r="110" spans="1:15" ht="12.75" customHeight="1" x14ac:dyDescent="0.2"/>
    <row r="113" spans="1:1" x14ac:dyDescent="0.2">
      <c r="A113" s="88" t="s">
        <v>294</v>
      </c>
    </row>
    <row r="114" spans="1:1" x14ac:dyDescent="0.2">
      <c r="A114" s="88" t="s">
        <v>265</v>
      </c>
    </row>
    <row r="115" spans="1:1" x14ac:dyDescent="0.2">
      <c r="A115" s="88" t="s">
        <v>266</v>
      </c>
    </row>
    <row r="116" spans="1:1" x14ac:dyDescent="0.2">
      <c r="A116" s="88" t="s">
        <v>267</v>
      </c>
    </row>
    <row r="117" spans="1:1" x14ac:dyDescent="0.2">
      <c r="A117" s="88" t="s">
        <v>268</v>
      </c>
    </row>
    <row r="118" spans="1:1" x14ac:dyDescent="0.2">
      <c r="A118" s="88" t="s">
        <v>269</v>
      </c>
    </row>
    <row r="119" spans="1:1" x14ac:dyDescent="0.2">
      <c r="A119" s="88" t="s">
        <v>8</v>
      </c>
    </row>
    <row r="120" spans="1:1" x14ac:dyDescent="0.2">
      <c r="A120" s="88" t="s">
        <v>258</v>
      </c>
    </row>
    <row r="121" spans="1:1" x14ac:dyDescent="0.2">
      <c r="A121" s="88" t="s">
        <v>270</v>
      </c>
    </row>
    <row r="122" spans="1:1" x14ac:dyDescent="0.2">
      <c r="A122" s="88" t="s">
        <v>271</v>
      </c>
    </row>
    <row r="123" spans="1:1" x14ac:dyDescent="0.2">
      <c r="A123" s="88" t="s">
        <v>2</v>
      </c>
    </row>
    <row r="124" spans="1:1" x14ac:dyDescent="0.2">
      <c r="A124" s="88" t="s">
        <v>295</v>
      </c>
    </row>
    <row r="130" spans="1:15" s="124" customFormat="1" x14ac:dyDescent="0.2">
      <c r="A130" s="272"/>
      <c r="B130" s="272"/>
      <c r="C130" s="273"/>
      <c r="D130" s="303" t="str">
        <f>IF($B130="IC",$C130,"")</f>
        <v/>
      </c>
      <c r="E130" s="302" t="str">
        <f>IF($B130="WC",$C130,"")</f>
        <v/>
      </c>
      <c r="F130" s="302" t="str">
        <f>IF($B130="NMD",$C130,"")</f>
        <v/>
      </c>
      <c r="G130" s="302" t="str">
        <f>IF($B130="APP",$C130,"")</f>
        <v/>
      </c>
      <c r="H130" s="302" t="str">
        <f>IF($B130="WR",$C130,"")</f>
        <v/>
      </c>
      <c r="I130" s="302" t="str">
        <f>IF($B130="TAX",$C130,"")</f>
        <v/>
      </c>
      <c r="J130" s="302" t="str">
        <f>IF($B130="BPC",$C130,"")</f>
        <v/>
      </c>
      <c r="K130" s="302" t="str">
        <f>IF($B130="UIP",$C130,"")</f>
        <v/>
      </c>
      <c r="L130" s="302" t="str">
        <f>IF($B130="SUP",$C130,"")</f>
        <v/>
      </c>
      <c r="M130" s="302" t="str">
        <f>IF($B130="AS&amp;T",$C130,"")</f>
        <v/>
      </c>
      <c r="N130" s="304" t="str">
        <f>IF($B130="NOT CONV",$C130,"")</f>
        <v/>
      </c>
      <c r="O130" s="275">
        <f>SUM(D130:N130)-C130</f>
        <v>0</v>
      </c>
    </row>
  </sheetData>
  <sheetProtection password="EBC7" sheet="1" objects="1" scenarios="1" formatCells="0" formatColumns="0" formatRows="0" insertRows="0" deleteRows="0" sort="0"/>
  <mergeCells count="5">
    <mergeCell ref="A109:C109"/>
    <mergeCell ref="A1:C1"/>
    <mergeCell ref="A3:C3"/>
    <mergeCell ref="A4:C4"/>
    <mergeCell ref="C2:D2"/>
  </mergeCells>
  <phoneticPr fontId="0" type="noConversion"/>
  <dataValidations count="5">
    <dataValidation allowBlank="1" sqref="A2:F2"/>
    <dataValidation allowBlank="1" showErrorMessage="1" sqref="A113:A124 D130:N130 D51:N100 D11:N49"/>
    <dataValidation type="list" sqref="B130 B11:B49 B51:B99">
      <formula1>$A$112:$A$124</formula1>
    </dataValidation>
    <dataValidation sqref="B100"/>
    <dataValidation type="textLength" operator="lessThan" showInputMessage="1" showErrorMessage="1" sqref="A109:C109">
      <formula1>5000</formula1>
    </dataValidation>
  </dataValidations>
  <printOptions horizontalCentered="1" headings="1"/>
  <pageMargins left="0.2" right="0.3" top="0.55000000000000004" bottom="0.63" header="0.25" footer="0.17"/>
  <pageSetup scale="77" fitToHeight="2" orientation="landscape" horizontalDpi="300" verticalDpi="300" r:id="rId1"/>
  <headerFooter alignWithMargins="0">
    <oddFooter>&amp;L&amp;D &amp;T&amp;COMB Approval No. 1205-0430 Expires 12/31/2013
&amp;A&amp;R&amp;F</oddFooter>
  </headerFooter>
  <ignoredErrors>
    <ignoredError sqref="O50:O99 D11:O49 D51:N99" unlockedFormula="1"/>
  </ignoredErrors>
  <drawing r:id="rId2"/>
  <legacyDrawing r:id="rId3"/>
  <controls>
    <mc:AlternateContent xmlns:mc="http://schemas.openxmlformats.org/markup-compatibility/2006">
      <mc:Choice Requires="x14">
        <control shapeId="4100" r:id="rId4" name="CommandButton2">
          <controlPr defaultSize="0" print="0" autoLine="0" r:id="rId5">
            <anchor moveWithCells="1">
              <from>
                <xdr:col>8</xdr:col>
                <xdr:colOff>428625</xdr:colOff>
                <xdr:row>0</xdr:row>
                <xdr:rowOff>66675</xdr:rowOff>
              </from>
              <to>
                <xdr:col>10</xdr:col>
                <xdr:colOff>590550</xdr:colOff>
                <xdr:row>2</xdr:row>
                <xdr:rowOff>190500</xdr:rowOff>
              </to>
            </anchor>
          </controlPr>
        </control>
      </mc:Choice>
      <mc:Fallback>
        <control shapeId="4100" r:id="rId4" name="CommandButton2"/>
      </mc:Fallback>
    </mc:AlternateContent>
    <mc:AlternateContent xmlns:mc="http://schemas.openxmlformats.org/markup-compatibility/2006">
      <mc:Choice Requires="x14">
        <control shapeId="4099" r:id="rId6" name="CommandButton1">
          <controlPr defaultSize="0" print="0" autoLine="0" autoPict="0" r:id="rId7">
            <anchor moveWithCells="1">
              <from>
                <xdr:col>6</xdr:col>
                <xdr:colOff>390525</xdr:colOff>
                <xdr:row>0</xdr:row>
                <xdr:rowOff>76200</xdr:rowOff>
              </from>
              <to>
                <xdr:col>8</xdr:col>
                <xdr:colOff>314325</xdr:colOff>
                <xdr:row>3</xdr:row>
                <xdr:rowOff>9525</xdr:rowOff>
              </to>
            </anchor>
          </controlPr>
        </control>
      </mc:Choice>
      <mc:Fallback>
        <control shapeId="4099" r:id="rId6" name="CommandButton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BI4327"/>
  <sheetViews>
    <sheetView showGridLines="0" zoomScale="90" zoomScaleNormal="90" workbookViewId="0">
      <selection sqref="A1:C1"/>
    </sheetView>
  </sheetViews>
  <sheetFormatPr defaultRowHeight="12.75" x14ac:dyDescent="0.2"/>
  <cols>
    <col min="1" max="1" width="32.7109375" style="88" customWidth="1"/>
    <col min="2" max="2" width="6.7109375" style="88" customWidth="1"/>
    <col min="3" max="3" width="6.7109375" style="321" customWidth="1"/>
    <col min="4" max="4" width="13.5703125" style="88" customWidth="1"/>
    <col min="5" max="7" width="13.7109375" style="88" customWidth="1"/>
    <col min="8" max="8" width="13.5703125" style="88" customWidth="1"/>
    <col min="9" max="11" width="13.7109375" style="88" customWidth="1"/>
    <col min="12" max="12" width="13.5703125" style="88" customWidth="1"/>
    <col min="13" max="15" width="13.7109375" style="88" customWidth="1"/>
    <col min="16" max="16" width="13.5703125" style="88" customWidth="1"/>
    <col min="17" max="19" width="13.7109375" style="88" customWidth="1"/>
    <col min="20" max="20" width="13.5703125" style="88" customWidth="1"/>
    <col min="21" max="23" width="13.7109375" style="88" customWidth="1"/>
    <col min="24" max="24" width="13.5703125" style="88" customWidth="1"/>
    <col min="25" max="27" width="13.7109375" style="88" customWidth="1"/>
    <col min="28" max="28" width="13.5703125" style="88" customWidth="1"/>
    <col min="29" max="31" width="13.7109375" style="88" customWidth="1"/>
    <col min="32" max="32" width="13.5703125" style="88" customWidth="1"/>
    <col min="33" max="35" width="13.7109375" style="88" customWidth="1"/>
    <col min="36" max="36" width="13.5703125" style="88" customWidth="1"/>
    <col min="37" max="39" width="13.7109375" style="88" customWidth="1"/>
    <col min="40" max="40" width="13.5703125" style="88" customWidth="1"/>
    <col min="41" max="43" width="13.7109375" style="88" customWidth="1"/>
    <col min="44" max="44" width="13.5703125" style="88" customWidth="1"/>
    <col min="45" max="47" width="13.7109375" style="88" customWidth="1"/>
    <col min="48" max="48" width="13.5703125" style="88" customWidth="1"/>
    <col min="49" max="51" width="13.7109375" style="88" customWidth="1"/>
    <col min="52" max="55" width="16" style="88" customWidth="1"/>
    <col min="56" max="16384" width="9.140625" style="88"/>
  </cols>
  <sheetData>
    <row r="1" spans="1:55" ht="16.5" customHeight="1" x14ac:dyDescent="0.25">
      <c r="A1" s="458" t="s">
        <v>298</v>
      </c>
      <c r="B1" s="458"/>
      <c r="C1" s="458"/>
      <c r="D1" s="458"/>
      <c r="E1" s="458"/>
      <c r="F1" s="458"/>
      <c r="G1" s="318"/>
      <c r="H1" s="431" t="s">
        <v>97</v>
      </c>
      <c r="I1" s="432"/>
    </row>
    <row r="2" spans="1:55" ht="19.5" x14ac:dyDescent="0.2">
      <c r="A2" s="307" t="str">
        <f>"Crosswalk Version:  "&amp;TEXT(H2,"0.0")</f>
        <v>Crosswalk Version:  2.4</v>
      </c>
      <c r="B2" s="307"/>
      <c r="C2" s="319"/>
      <c r="F2" s="326"/>
      <c r="G2" s="327">
        <f>H3</f>
        <v>39237</v>
      </c>
      <c r="H2" s="443">
        <f>STARTUPCW!E3</f>
        <v>2.41</v>
      </c>
      <c r="I2" s="444"/>
      <c r="J2" s="89"/>
      <c r="K2" s="89"/>
      <c r="L2" s="89"/>
    </row>
    <row r="3" spans="1:55" x14ac:dyDescent="0.2">
      <c r="A3" s="307"/>
      <c r="B3" s="307"/>
      <c r="C3" s="319"/>
      <c r="D3" s="328" t="s">
        <v>98</v>
      </c>
      <c r="F3" s="326"/>
      <c r="G3" s="326"/>
      <c r="H3" s="445">
        <v>39237</v>
      </c>
      <c r="I3" s="446"/>
      <c r="J3" s="89"/>
      <c r="K3" s="89"/>
      <c r="L3" s="89"/>
    </row>
    <row r="4" spans="1:55" ht="15.75" x14ac:dyDescent="0.25">
      <c r="A4" s="451" t="str">
        <f>STATENAME</f>
        <v>YOUR STATE</v>
      </c>
      <c r="B4" s="452"/>
      <c r="C4" s="320"/>
      <c r="D4" s="329"/>
      <c r="E4" s="330"/>
      <c r="F4" s="330"/>
      <c r="H4" s="447" t="s">
        <v>110</v>
      </c>
      <c r="I4" s="448"/>
    </row>
    <row r="5" spans="1:55" ht="13.5" thickBot="1" x14ac:dyDescent="0.25">
      <c r="H5" s="449" t="s">
        <v>310</v>
      </c>
      <c r="I5" s="450"/>
    </row>
    <row r="6" spans="1:55" x14ac:dyDescent="0.2">
      <c r="A6" s="308" t="s">
        <v>0</v>
      </c>
      <c r="B6" s="309"/>
      <c r="C6" s="322"/>
      <c r="D6" s="453" t="s">
        <v>1</v>
      </c>
      <c r="E6" s="453"/>
      <c r="F6" s="453"/>
      <c r="G6" s="454"/>
      <c r="H6" s="456" t="s">
        <v>2</v>
      </c>
      <c r="I6" s="457"/>
      <c r="J6" s="453"/>
      <c r="K6" s="454"/>
      <c r="L6" s="455" t="s">
        <v>272</v>
      </c>
      <c r="M6" s="453"/>
      <c r="N6" s="453"/>
      <c r="O6" s="454"/>
      <c r="P6" s="455" t="s">
        <v>273</v>
      </c>
      <c r="Q6" s="453"/>
      <c r="R6" s="453"/>
      <c r="S6" s="454"/>
      <c r="T6" s="455" t="s">
        <v>274</v>
      </c>
      <c r="U6" s="453"/>
      <c r="V6" s="453"/>
      <c r="W6" s="454"/>
      <c r="X6" s="455" t="s">
        <v>275</v>
      </c>
      <c r="Y6" s="453"/>
      <c r="Z6" s="453"/>
      <c r="AA6" s="454"/>
      <c r="AB6" s="455" t="s">
        <v>276</v>
      </c>
      <c r="AC6" s="453"/>
      <c r="AD6" s="453"/>
      <c r="AE6" s="454"/>
      <c r="AF6" s="455" t="s">
        <v>8</v>
      </c>
      <c r="AG6" s="453"/>
      <c r="AH6" s="453"/>
      <c r="AI6" s="454"/>
      <c r="AJ6" s="455" t="s">
        <v>277</v>
      </c>
      <c r="AK6" s="453"/>
      <c r="AL6" s="453"/>
      <c r="AM6" s="454"/>
      <c r="AN6" s="455" t="s">
        <v>278</v>
      </c>
      <c r="AO6" s="453"/>
      <c r="AP6" s="453"/>
      <c r="AQ6" s="454"/>
      <c r="AR6" s="455" t="s">
        <v>279</v>
      </c>
      <c r="AS6" s="453"/>
      <c r="AT6" s="453"/>
      <c r="AU6" s="454"/>
      <c r="AV6" s="455" t="s">
        <v>280</v>
      </c>
      <c r="AW6" s="453"/>
      <c r="AX6" s="453"/>
      <c r="AY6" s="454"/>
      <c r="AZ6" s="455" t="s">
        <v>13</v>
      </c>
      <c r="BA6" s="453"/>
      <c r="BB6" s="453"/>
      <c r="BC6" s="454"/>
    </row>
    <row r="7" spans="1:55" x14ac:dyDescent="0.2">
      <c r="A7" s="415" t="str">
        <f>PREVIOUSFY</f>
        <v xml:space="preserve">FY </v>
      </c>
      <c r="B7" s="90"/>
      <c r="C7" s="323"/>
      <c r="D7" s="91" t="s">
        <v>40</v>
      </c>
      <c r="E7" s="90"/>
      <c r="F7" s="90"/>
      <c r="G7" s="92"/>
      <c r="H7" s="93" t="s">
        <v>40</v>
      </c>
      <c r="I7" s="90"/>
      <c r="J7" s="90"/>
      <c r="K7" s="92"/>
      <c r="L7" s="91" t="s">
        <v>40</v>
      </c>
      <c r="M7" s="90"/>
      <c r="N7" s="90"/>
      <c r="O7" s="92"/>
      <c r="P7" s="91" t="s">
        <v>40</v>
      </c>
      <c r="Q7" s="90"/>
      <c r="R7" s="90"/>
      <c r="S7" s="92"/>
      <c r="T7" s="91" t="s">
        <v>40</v>
      </c>
      <c r="U7" s="90"/>
      <c r="V7" s="90"/>
      <c r="W7" s="92"/>
      <c r="X7" s="91" t="s">
        <v>40</v>
      </c>
      <c r="Y7" s="90"/>
      <c r="Z7" s="90"/>
      <c r="AA7" s="92"/>
      <c r="AB7" s="91" t="s">
        <v>40</v>
      </c>
      <c r="AC7" s="90"/>
      <c r="AD7" s="90"/>
      <c r="AE7" s="92"/>
      <c r="AF7" s="91" t="s">
        <v>40</v>
      </c>
      <c r="AG7" s="90"/>
      <c r="AH7" s="90"/>
      <c r="AI7" s="92"/>
      <c r="AJ7" s="91" t="s">
        <v>40</v>
      </c>
      <c r="AK7" s="90"/>
      <c r="AL7" s="90"/>
      <c r="AM7" s="92"/>
      <c r="AN7" s="91" t="s">
        <v>40</v>
      </c>
      <c r="AO7" s="90"/>
      <c r="AP7" s="90"/>
      <c r="AQ7" s="92"/>
      <c r="AR7" s="91" t="s">
        <v>40</v>
      </c>
      <c r="AS7" s="90"/>
      <c r="AT7" s="90"/>
      <c r="AU7" s="92"/>
      <c r="AV7" s="91" t="s">
        <v>40</v>
      </c>
      <c r="AW7" s="90"/>
      <c r="AX7" s="90"/>
      <c r="AY7" s="92"/>
      <c r="AZ7" s="91" t="s">
        <v>40</v>
      </c>
      <c r="BA7" s="90"/>
      <c r="BB7" s="90"/>
      <c r="BC7" s="92"/>
    </row>
    <row r="8" spans="1:55" x14ac:dyDescent="0.2">
      <c r="A8" s="310"/>
      <c r="B8" s="94" t="s">
        <v>14</v>
      </c>
      <c r="C8" s="324" t="s">
        <v>264</v>
      </c>
      <c r="D8" s="94" t="s">
        <v>41</v>
      </c>
      <c r="E8" s="94" t="s">
        <v>15</v>
      </c>
      <c r="F8" s="94" t="s">
        <v>16</v>
      </c>
      <c r="G8" s="95" t="s">
        <v>17</v>
      </c>
      <c r="H8" s="96" t="s">
        <v>41</v>
      </c>
      <c r="I8" s="94" t="s">
        <v>15</v>
      </c>
      <c r="J8" s="94" t="s">
        <v>16</v>
      </c>
      <c r="K8" s="95" t="s">
        <v>17</v>
      </c>
      <c r="L8" s="94" t="s">
        <v>41</v>
      </c>
      <c r="M8" s="94" t="s">
        <v>15</v>
      </c>
      <c r="N8" s="94" t="s">
        <v>16</v>
      </c>
      <c r="O8" s="95" t="s">
        <v>17</v>
      </c>
      <c r="P8" s="94" t="s">
        <v>41</v>
      </c>
      <c r="Q8" s="94" t="s">
        <v>15</v>
      </c>
      <c r="R8" s="94" t="s">
        <v>16</v>
      </c>
      <c r="S8" s="95" t="s">
        <v>17</v>
      </c>
      <c r="T8" s="96" t="s">
        <v>41</v>
      </c>
      <c r="U8" s="94" t="s">
        <v>15</v>
      </c>
      <c r="V8" s="94" t="s">
        <v>16</v>
      </c>
      <c r="W8" s="95" t="s">
        <v>17</v>
      </c>
      <c r="X8" s="96" t="s">
        <v>41</v>
      </c>
      <c r="Y8" s="94" t="s">
        <v>15</v>
      </c>
      <c r="Z8" s="94" t="s">
        <v>16</v>
      </c>
      <c r="AA8" s="95" t="s">
        <v>17</v>
      </c>
      <c r="AB8" s="94" t="s">
        <v>41</v>
      </c>
      <c r="AC8" s="94" t="s">
        <v>15</v>
      </c>
      <c r="AD8" s="94" t="s">
        <v>16</v>
      </c>
      <c r="AE8" s="95" t="s">
        <v>17</v>
      </c>
      <c r="AF8" s="94" t="s">
        <v>41</v>
      </c>
      <c r="AG8" s="94" t="s">
        <v>15</v>
      </c>
      <c r="AH8" s="94" t="s">
        <v>16</v>
      </c>
      <c r="AI8" s="95" t="s">
        <v>17</v>
      </c>
      <c r="AJ8" s="94" t="s">
        <v>41</v>
      </c>
      <c r="AK8" s="94" t="s">
        <v>15</v>
      </c>
      <c r="AL8" s="94" t="s">
        <v>16</v>
      </c>
      <c r="AM8" s="95" t="s">
        <v>17</v>
      </c>
      <c r="AN8" s="96" t="s">
        <v>41</v>
      </c>
      <c r="AO8" s="94" t="s">
        <v>15</v>
      </c>
      <c r="AP8" s="94" t="s">
        <v>16</v>
      </c>
      <c r="AQ8" s="95" t="s">
        <v>17</v>
      </c>
      <c r="AR8" s="96" t="s">
        <v>41</v>
      </c>
      <c r="AS8" s="94" t="s">
        <v>15</v>
      </c>
      <c r="AT8" s="94" t="s">
        <v>16</v>
      </c>
      <c r="AU8" s="95" t="s">
        <v>17</v>
      </c>
      <c r="AV8" s="94" t="s">
        <v>41</v>
      </c>
      <c r="AW8" s="94" t="s">
        <v>15</v>
      </c>
      <c r="AX8" s="94" t="s">
        <v>16</v>
      </c>
      <c r="AY8" s="95" t="s">
        <v>17</v>
      </c>
      <c r="AZ8" s="94" t="s">
        <v>41</v>
      </c>
      <c r="BA8" s="94" t="s">
        <v>15</v>
      </c>
      <c r="BB8" s="94" t="s">
        <v>16</v>
      </c>
      <c r="BC8" s="95" t="s">
        <v>17</v>
      </c>
    </row>
    <row r="9" spans="1:55" x14ac:dyDescent="0.2">
      <c r="A9" s="311" t="s">
        <v>100</v>
      </c>
      <c r="B9" s="312"/>
      <c r="C9" s="312"/>
      <c r="D9" s="331">
        <f>D122-AV122</f>
        <v>0</v>
      </c>
      <c r="E9" s="332">
        <f>E122-AW122</f>
        <v>0</v>
      </c>
      <c r="F9" s="332">
        <f>F122-AX122</f>
        <v>0</v>
      </c>
      <c r="G9" s="97">
        <f>G122-AY122</f>
        <v>0</v>
      </c>
      <c r="H9" s="98">
        <f t="shared" ref="H9:AY9" si="0">H122</f>
        <v>0</v>
      </c>
      <c r="I9" s="99">
        <f t="shared" si="0"/>
        <v>0</v>
      </c>
      <c r="J9" s="99">
        <f t="shared" si="0"/>
        <v>0</v>
      </c>
      <c r="K9" s="100">
        <f t="shared" si="0"/>
        <v>0</v>
      </c>
      <c r="L9" s="101">
        <f t="shared" si="0"/>
        <v>0</v>
      </c>
      <c r="M9" s="99">
        <f t="shared" si="0"/>
        <v>0</v>
      </c>
      <c r="N9" s="99">
        <f t="shared" si="0"/>
        <v>0</v>
      </c>
      <c r="O9" s="100">
        <f t="shared" si="0"/>
        <v>0</v>
      </c>
      <c r="P9" s="101">
        <f t="shared" si="0"/>
        <v>0</v>
      </c>
      <c r="Q9" s="99">
        <f t="shared" si="0"/>
        <v>0</v>
      </c>
      <c r="R9" s="99">
        <f t="shared" si="0"/>
        <v>0</v>
      </c>
      <c r="S9" s="100">
        <f t="shared" si="0"/>
        <v>0</v>
      </c>
      <c r="T9" s="102">
        <f t="shared" si="0"/>
        <v>0</v>
      </c>
      <c r="U9" s="99">
        <f t="shared" si="0"/>
        <v>0</v>
      </c>
      <c r="V9" s="99">
        <f t="shared" si="0"/>
        <v>0</v>
      </c>
      <c r="W9" s="100">
        <f t="shared" si="0"/>
        <v>0</v>
      </c>
      <c r="X9" s="102">
        <f t="shared" si="0"/>
        <v>0</v>
      </c>
      <c r="Y9" s="99">
        <f t="shared" si="0"/>
        <v>0</v>
      </c>
      <c r="Z9" s="99">
        <f t="shared" si="0"/>
        <v>0</v>
      </c>
      <c r="AA9" s="100">
        <f t="shared" si="0"/>
        <v>0</v>
      </c>
      <c r="AB9" s="102">
        <f t="shared" si="0"/>
        <v>0</v>
      </c>
      <c r="AC9" s="99">
        <f t="shared" si="0"/>
        <v>0</v>
      </c>
      <c r="AD9" s="99">
        <f t="shared" si="0"/>
        <v>0</v>
      </c>
      <c r="AE9" s="100">
        <f t="shared" si="0"/>
        <v>0</v>
      </c>
      <c r="AF9" s="101">
        <f t="shared" si="0"/>
        <v>0</v>
      </c>
      <c r="AG9" s="99">
        <f t="shared" si="0"/>
        <v>0</v>
      </c>
      <c r="AH9" s="99">
        <f t="shared" si="0"/>
        <v>0</v>
      </c>
      <c r="AI9" s="100">
        <f t="shared" si="0"/>
        <v>0</v>
      </c>
      <c r="AJ9" s="101">
        <f t="shared" si="0"/>
        <v>0</v>
      </c>
      <c r="AK9" s="99">
        <f t="shared" si="0"/>
        <v>0</v>
      </c>
      <c r="AL9" s="99">
        <f t="shared" si="0"/>
        <v>0</v>
      </c>
      <c r="AM9" s="100">
        <f t="shared" si="0"/>
        <v>0</v>
      </c>
      <c r="AN9" s="102">
        <f t="shared" si="0"/>
        <v>0</v>
      </c>
      <c r="AO9" s="99">
        <f t="shared" si="0"/>
        <v>0</v>
      </c>
      <c r="AP9" s="99">
        <f t="shared" si="0"/>
        <v>0</v>
      </c>
      <c r="AQ9" s="100">
        <f t="shared" si="0"/>
        <v>0</v>
      </c>
      <c r="AR9" s="102">
        <f t="shared" si="0"/>
        <v>0</v>
      </c>
      <c r="AS9" s="99">
        <f t="shared" si="0"/>
        <v>0</v>
      </c>
      <c r="AT9" s="99">
        <f t="shared" si="0"/>
        <v>0</v>
      </c>
      <c r="AU9" s="100">
        <f t="shared" si="0"/>
        <v>0</v>
      </c>
      <c r="AV9" s="102">
        <f t="shared" si="0"/>
        <v>0</v>
      </c>
      <c r="AW9" s="99">
        <f t="shared" si="0"/>
        <v>0</v>
      </c>
      <c r="AX9" s="99">
        <f t="shared" si="0"/>
        <v>0</v>
      </c>
      <c r="AY9" s="100">
        <f t="shared" si="0"/>
        <v>0</v>
      </c>
      <c r="AZ9" s="98">
        <f>SUM(H9,L9,P9,T9,X9,AB9,AF9,AJ9,AN9,AR9,AV9)-D9</f>
        <v>0</v>
      </c>
      <c r="BA9" s="103">
        <f>SUM(I9,M9,Q9,U9,Y9,AC9,AG9,AK9,AO9,AS9,AW9)-E9</f>
        <v>0</v>
      </c>
      <c r="BB9" s="103">
        <f>SUM(J9,N9,R9,V9,Z9,AD9,AH9,AL9,AP9,AT9,AX9)-F9</f>
        <v>0</v>
      </c>
      <c r="BC9" s="97">
        <f>SUM(K9,O9,S9,W9,AA9,AE9,AI9,AM9,AQ9,AU9,AY9)-G9</f>
        <v>0</v>
      </c>
    </row>
    <row r="10" spans="1:55" s="108" customFormat="1" x14ac:dyDescent="0.2">
      <c r="A10" s="313"/>
      <c r="B10" s="313"/>
      <c r="C10" s="313"/>
      <c r="D10" s="333"/>
      <c r="E10" s="104"/>
      <c r="F10" s="104"/>
      <c r="G10" s="105"/>
      <c r="H10" s="105"/>
      <c r="I10" s="104"/>
      <c r="J10" s="104"/>
      <c r="K10" s="106"/>
      <c r="L10" s="106"/>
      <c r="M10" s="104"/>
      <c r="N10" s="104"/>
      <c r="O10" s="106"/>
      <c r="P10" s="106"/>
      <c r="Q10" s="104"/>
      <c r="R10" s="104"/>
      <c r="S10" s="106"/>
      <c r="T10" s="106"/>
      <c r="U10" s="104"/>
      <c r="V10" s="104"/>
      <c r="W10" s="106"/>
      <c r="X10" s="106"/>
      <c r="Y10" s="104"/>
      <c r="Z10" s="104"/>
      <c r="AA10" s="106"/>
      <c r="AB10" s="106"/>
      <c r="AC10" s="104"/>
      <c r="AD10" s="104"/>
      <c r="AE10" s="106"/>
      <c r="AF10" s="106"/>
      <c r="AG10" s="104"/>
      <c r="AH10" s="104"/>
      <c r="AI10" s="106"/>
      <c r="AJ10" s="106"/>
      <c r="AK10" s="104"/>
      <c r="AL10" s="104"/>
      <c r="AM10" s="106"/>
      <c r="AN10" s="106"/>
      <c r="AO10" s="104"/>
      <c r="AP10" s="104"/>
      <c r="AQ10" s="106"/>
      <c r="AR10" s="106"/>
      <c r="AS10" s="104"/>
      <c r="AT10" s="104"/>
      <c r="AU10" s="106"/>
      <c r="AV10" s="106"/>
      <c r="AW10" s="104"/>
      <c r="AX10" s="104"/>
      <c r="AY10" s="106"/>
      <c r="AZ10" s="105"/>
      <c r="BA10" s="107"/>
      <c r="BB10" s="107"/>
      <c r="BC10" s="105"/>
    </row>
    <row r="11" spans="1:55" s="108" customFormat="1" x14ac:dyDescent="0.2">
      <c r="A11" s="308" t="s">
        <v>296</v>
      </c>
      <c r="B11" s="314"/>
      <c r="C11" s="314"/>
      <c r="D11" s="334"/>
      <c r="E11" s="109"/>
      <c r="F11" s="109"/>
      <c r="G11" s="110"/>
      <c r="H11" s="110"/>
      <c r="I11" s="109"/>
      <c r="J11" s="109"/>
      <c r="K11" s="111"/>
      <c r="L11" s="111"/>
      <c r="M11" s="109"/>
      <c r="N11" s="109"/>
      <c r="O11" s="111"/>
      <c r="P11" s="111"/>
      <c r="Q11" s="109"/>
      <c r="R11" s="109"/>
      <c r="S11" s="111"/>
      <c r="T11" s="111"/>
      <c r="U11" s="109"/>
      <c r="V11" s="109"/>
      <c r="W11" s="111"/>
      <c r="X11" s="111"/>
      <c r="Y11" s="109"/>
      <c r="Z11" s="109"/>
      <c r="AA11" s="111"/>
      <c r="AB11" s="111"/>
      <c r="AC11" s="109"/>
      <c r="AD11" s="109"/>
      <c r="AE11" s="111"/>
      <c r="AF11" s="111"/>
      <c r="AG11" s="109"/>
      <c r="AH11" s="109"/>
      <c r="AI11" s="111"/>
      <c r="AJ11" s="111"/>
      <c r="AK11" s="109"/>
      <c r="AL11" s="109"/>
      <c r="AM11" s="111"/>
      <c r="AN11" s="111"/>
      <c r="AO11" s="109"/>
      <c r="AP11" s="109"/>
      <c r="AQ11" s="111"/>
      <c r="AR11" s="111"/>
      <c r="AS11" s="109"/>
      <c r="AT11" s="109"/>
      <c r="AU11" s="111"/>
      <c r="AV11" s="111"/>
      <c r="AW11" s="109"/>
      <c r="AX11" s="109"/>
      <c r="AY11" s="111"/>
      <c r="AZ11" s="110"/>
      <c r="BA11" s="112"/>
      <c r="BB11" s="112"/>
      <c r="BC11" s="110"/>
    </row>
    <row r="12" spans="1:55" x14ac:dyDescent="0.2">
      <c r="A12" s="281" t="s">
        <v>261</v>
      </c>
      <c r="B12" s="341"/>
      <c r="C12" s="341"/>
      <c r="D12" s="343"/>
      <c r="E12" s="344"/>
      <c r="F12" s="344"/>
      <c r="G12" s="345"/>
      <c r="H12" s="346"/>
      <c r="I12" s="346"/>
      <c r="J12" s="346"/>
      <c r="K12" s="345"/>
      <c r="L12" s="347"/>
      <c r="M12" s="344"/>
      <c r="N12" s="344"/>
      <c r="O12" s="345"/>
      <c r="P12" s="347"/>
      <c r="Q12" s="344"/>
      <c r="R12" s="344"/>
      <c r="S12" s="345"/>
      <c r="T12" s="347"/>
      <c r="U12" s="344"/>
      <c r="V12" s="344"/>
      <c r="W12" s="345"/>
      <c r="X12" s="347"/>
      <c r="Y12" s="344"/>
      <c r="Z12" s="344"/>
      <c r="AA12" s="345"/>
      <c r="AB12" s="347"/>
      <c r="AC12" s="344"/>
      <c r="AD12" s="344"/>
      <c r="AE12" s="345"/>
      <c r="AF12" s="347"/>
      <c r="AG12" s="344"/>
      <c r="AH12" s="344"/>
      <c r="AI12" s="345"/>
      <c r="AJ12" s="347"/>
      <c r="AK12" s="344"/>
      <c r="AL12" s="344"/>
      <c r="AM12" s="345"/>
      <c r="AN12" s="347"/>
      <c r="AO12" s="344"/>
      <c r="AP12" s="344"/>
      <c r="AQ12" s="345"/>
      <c r="AR12" s="347"/>
      <c r="AS12" s="344"/>
      <c r="AT12" s="344"/>
      <c r="AU12" s="345"/>
      <c r="AV12" s="347"/>
      <c r="AW12" s="344"/>
      <c r="AX12" s="344"/>
      <c r="AY12" s="345"/>
      <c r="AZ12" s="347"/>
      <c r="BA12" s="344"/>
      <c r="BB12" s="344"/>
      <c r="BC12" s="345"/>
    </row>
    <row r="13" spans="1:55" s="124" customFormat="1" x14ac:dyDescent="0.2">
      <c r="A13" s="119"/>
      <c r="B13" s="374"/>
      <c r="C13" s="119"/>
      <c r="D13" s="383"/>
      <c r="E13" s="381"/>
      <c r="F13" s="381"/>
      <c r="G13" s="384"/>
      <c r="H13" s="383" t="str">
        <f t="shared" ref="H13:H49" si="1">IF($C13="AS&amp;T",$D13,"")</f>
        <v/>
      </c>
      <c r="I13" s="381" t="str">
        <f t="shared" ref="I13:I49" si="2">IF($C13="AS&amp;T",$E13,"")</f>
        <v/>
      </c>
      <c r="J13" s="381" t="str">
        <f t="shared" ref="J13:J49" si="3">IF($C13="AS&amp;T",$F13,"")</f>
        <v/>
      </c>
      <c r="K13" s="385" t="str">
        <f t="shared" ref="K13:K49" si="4">IF($C13="AS&amp;T",$G13,"")</f>
        <v/>
      </c>
      <c r="L13" s="386" t="str">
        <f t="shared" ref="L13:L49" si="5">IF($C13="IC",$D13,"")</f>
        <v/>
      </c>
      <c r="M13" s="381" t="str">
        <f t="shared" ref="M13:M49" si="6">IF($C13="IC",$E13,"")</f>
        <v/>
      </c>
      <c r="N13" s="381" t="str">
        <f t="shared" ref="N13:N49" si="7">IF($C13="IC",$F13,"")</f>
        <v/>
      </c>
      <c r="O13" s="384" t="str">
        <f t="shared" ref="O13:O49" si="8">IF($C13="IC",$G13,"")</f>
        <v/>
      </c>
      <c r="P13" s="386" t="str">
        <f t="shared" ref="P13:P49" si="9">IF($C13="WC",$D13,"")</f>
        <v/>
      </c>
      <c r="Q13" s="381" t="str">
        <f t="shared" ref="Q13:Q49" si="10">IF($C13="WC",$E13,"")</f>
        <v/>
      </c>
      <c r="R13" s="381" t="str">
        <f t="shared" ref="R13:R49" si="11">IF($C13="WC",$F13,"")</f>
        <v/>
      </c>
      <c r="S13" s="384" t="str">
        <f t="shared" ref="S13:S49" si="12">IF($C13="WC",$G13,"")</f>
        <v/>
      </c>
      <c r="T13" s="386" t="str">
        <f t="shared" ref="T13:T49" si="13">IF($C13="NMD",$D13,"")</f>
        <v/>
      </c>
      <c r="U13" s="381" t="str">
        <f t="shared" ref="U13:U49" si="14">IF($C13="NMD",$E13,"")</f>
        <v/>
      </c>
      <c r="V13" s="381" t="str">
        <f t="shared" ref="V13:V49" si="15">IF($C13="NMD",$F13,"")</f>
        <v/>
      </c>
      <c r="W13" s="384" t="str">
        <f t="shared" ref="W13:W49" si="16">IF($C13="NMD",$G13,"")</f>
        <v/>
      </c>
      <c r="X13" s="386" t="str">
        <f t="shared" ref="X13:X49" si="17">IF($C13="APP",$D13,"")</f>
        <v/>
      </c>
      <c r="Y13" s="381" t="str">
        <f t="shared" ref="Y13:Y49" si="18">IF($C13="APP",$E13,"")</f>
        <v/>
      </c>
      <c r="Z13" s="381" t="str">
        <f t="shared" ref="Z13:Z49" si="19">IF($C13="APP",$F13,"")</f>
        <v/>
      </c>
      <c r="AA13" s="384" t="str">
        <f t="shared" ref="AA13:AA49" si="20">IF($C13="APP",$G13,"")</f>
        <v/>
      </c>
      <c r="AB13" s="386" t="str">
        <f t="shared" ref="AB13:AB49" si="21">IF($C13="WR",$D13,"")</f>
        <v/>
      </c>
      <c r="AC13" s="381" t="str">
        <f t="shared" ref="AC13:AC49" si="22">IF($C13="WR",$E13,"")</f>
        <v/>
      </c>
      <c r="AD13" s="381" t="str">
        <f t="shared" ref="AD13:AD49" si="23">IF($C13="WR",$F13,"")</f>
        <v/>
      </c>
      <c r="AE13" s="384" t="str">
        <f t="shared" ref="AE13:AE49" si="24">IF($C13="WR",$G13,"")</f>
        <v/>
      </c>
      <c r="AF13" s="386" t="str">
        <f t="shared" ref="AF13:AF49" si="25">IF($C13="TAX",$D13,"")</f>
        <v/>
      </c>
      <c r="AG13" s="381" t="str">
        <f t="shared" ref="AG13:AG49" si="26">IF($C13="TAX",$E13,"")</f>
        <v/>
      </c>
      <c r="AH13" s="381" t="str">
        <f t="shared" ref="AH13:AH49" si="27">IF($C13="TAX",$F13,"")</f>
        <v/>
      </c>
      <c r="AI13" s="384" t="str">
        <f t="shared" ref="AI13:AI49" si="28">IF($C13="TAX",$G13,"")</f>
        <v/>
      </c>
      <c r="AJ13" s="386" t="str">
        <f t="shared" ref="AJ13:AJ49" si="29">IF($C13="BPC",$D13,"")</f>
        <v/>
      </c>
      <c r="AK13" s="381" t="str">
        <f t="shared" ref="AK13:AK49" si="30">IF($C13="BPC",$E13,"")</f>
        <v/>
      </c>
      <c r="AL13" s="381" t="str">
        <f t="shared" ref="AL13:AL49" si="31">IF($C13="BPC",$F13,"")</f>
        <v/>
      </c>
      <c r="AM13" s="384" t="str">
        <f t="shared" ref="AM13:AM49" si="32">IF($C13="BPC",$G13,"")</f>
        <v/>
      </c>
      <c r="AN13" s="386" t="str">
        <f t="shared" ref="AN13:AN49" si="33">IF($C13="UIP",$D13,"")</f>
        <v/>
      </c>
      <c r="AO13" s="381" t="str">
        <f t="shared" ref="AO13:AO49" si="34">IF($C13="UIP",$E13,"")</f>
        <v/>
      </c>
      <c r="AP13" s="381" t="str">
        <f t="shared" ref="AP13:AP49" si="35">IF($C13="UIP",$F13,"")</f>
        <v/>
      </c>
      <c r="AQ13" s="384" t="str">
        <f t="shared" ref="AQ13:AQ49" si="36">IF($C13="UIP",$G13,"")</f>
        <v/>
      </c>
      <c r="AR13" s="386" t="str">
        <f t="shared" ref="AR13:AR49" si="37">IF($C13="SUP",$D13,"")</f>
        <v/>
      </c>
      <c r="AS13" s="381" t="str">
        <f t="shared" ref="AS13:AS49" si="38">IF($C13="SUP",$E13,"")</f>
        <v/>
      </c>
      <c r="AT13" s="381" t="str">
        <f t="shared" ref="AT13:AT49" si="39">IF($C13="SUP",$F13,"")</f>
        <v/>
      </c>
      <c r="AU13" s="384" t="str">
        <f t="shared" ref="AU13:AU49" si="40">IF($C13="SUP",$G13,"")</f>
        <v/>
      </c>
      <c r="AV13" s="386" t="str">
        <f t="shared" ref="AV13:AV49" si="41">IF($C13="NRJM",$D13,"")</f>
        <v/>
      </c>
      <c r="AW13" s="381" t="str">
        <f t="shared" ref="AW13:AW49" si="42">IF($C13="NRJM",$E13,"")</f>
        <v/>
      </c>
      <c r="AX13" s="381" t="str">
        <f t="shared" ref="AX13:AX49" si="43">IF($C13="NRJM",$F13,"")</f>
        <v/>
      </c>
      <c r="AY13" s="384" t="str">
        <f t="shared" ref="AY13:AY49" si="44">IF($C13="NRJM",$G13,"")</f>
        <v/>
      </c>
      <c r="AZ13" s="121">
        <f t="shared" ref="AZ13:AZ49" si="45">SUM(H13,L13,P13,T13,X13,AB13,AF13,AJ13,AN13,AR13,AV13)-D13</f>
        <v>0</v>
      </c>
      <c r="BA13" s="122">
        <f t="shared" ref="BA13:BA49" si="46">SUM(I13,M13,Q13,U13,Y13,AC13,AG13,AK13,AO13,AS13,AW13)-E13</f>
        <v>0</v>
      </c>
      <c r="BB13" s="122">
        <f t="shared" ref="BB13:BB49" si="47">SUM(J13,N13,R13,V13,Z13,AD13,AH13,AL13,AP13,AT13,AX13)-F13</f>
        <v>0</v>
      </c>
      <c r="BC13" s="123">
        <f t="shared" ref="BC13:BC49" si="48">SUM(K13,O13,S13,W13,AA13,AE13,AI13,AM13,AQ13,AU13,AY13)-G13</f>
        <v>0</v>
      </c>
    </row>
    <row r="14" spans="1:55" s="124" customFormat="1" x14ac:dyDescent="0.2">
      <c r="A14" s="119"/>
      <c r="B14" s="374"/>
      <c r="C14" s="119"/>
      <c r="D14" s="383"/>
      <c r="E14" s="381"/>
      <c r="F14" s="381"/>
      <c r="G14" s="384"/>
      <c r="H14" s="383" t="str">
        <f t="shared" si="1"/>
        <v/>
      </c>
      <c r="I14" s="381" t="str">
        <f t="shared" si="2"/>
        <v/>
      </c>
      <c r="J14" s="381" t="str">
        <f t="shared" si="3"/>
        <v/>
      </c>
      <c r="K14" s="385" t="str">
        <f t="shared" si="4"/>
        <v/>
      </c>
      <c r="L14" s="386" t="str">
        <f t="shared" si="5"/>
        <v/>
      </c>
      <c r="M14" s="381" t="str">
        <f t="shared" si="6"/>
        <v/>
      </c>
      <c r="N14" s="381" t="str">
        <f t="shared" si="7"/>
        <v/>
      </c>
      <c r="O14" s="384" t="str">
        <f t="shared" si="8"/>
        <v/>
      </c>
      <c r="P14" s="386" t="str">
        <f t="shared" si="9"/>
        <v/>
      </c>
      <c r="Q14" s="381" t="str">
        <f t="shared" si="10"/>
        <v/>
      </c>
      <c r="R14" s="381" t="str">
        <f t="shared" si="11"/>
        <v/>
      </c>
      <c r="S14" s="384" t="str">
        <f t="shared" si="12"/>
        <v/>
      </c>
      <c r="T14" s="386" t="str">
        <f t="shared" si="13"/>
        <v/>
      </c>
      <c r="U14" s="381" t="str">
        <f t="shared" si="14"/>
        <v/>
      </c>
      <c r="V14" s="381" t="str">
        <f t="shared" si="15"/>
        <v/>
      </c>
      <c r="W14" s="384" t="str">
        <f t="shared" si="16"/>
        <v/>
      </c>
      <c r="X14" s="386" t="str">
        <f t="shared" si="17"/>
        <v/>
      </c>
      <c r="Y14" s="381" t="str">
        <f t="shared" si="18"/>
        <v/>
      </c>
      <c r="Z14" s="381" t="str">
        <f t="shared" si="19"/>
        <v/>
      </c>
      <c r="AA14" s="384" t="str">
        <f t="shared" si="20"/>
        <v/>
      </c>
      <c r="AB14" s="386" t="str">
        <f t="shared" si="21"/>
        <v/>
      </c>
      <c r="AC14" s="381" t="str">
        <f t="shared" si="22"/>
        <v/>
      </c>
      <c r="AD14" s="381" t="str">
        <f t="shared" si="23"/>
        <v/>
      </c>
      <c r="AE14" s="384" t="str">
        <f t="shared" si="24"/>
        <v/>
      </c>
      <c r="AF14" s="386" t="str">
        <f t="shared" si="25"/>
        <v/>
      </c>
      <c r="AG14" s="381" t="str">
        <f t="shared" si="26"/>
        <v/>
      </c>
      <c r="AH14" s="381" t="str">
        <f t="shared" si="27"/>
        <v/>
      </c>
      <c r="AI14" s="384" t="str">
        <f t="shared" si="28"/>
        <v/>
      </c>
      <c r="AJ14" s="386" t="str">
        <f t="shared" si="29"/>
        <v/>
      </c>
      <c r="AK14" s="381" t="str">
        <f t="shared" si="30"/>
        <v/>
      </c>
      <c r="AL14" s="381" t="str">
        <f t="shared" si="31"/>
        <v/>
      </c>
      <c r="AM14" s="384" t="str">
        <f t="shared" si="32"/>
        <v/>
      </c>
      <c r="AN14" s="386" t="str">
        <f t="shared" si="33"/>
        <v/>
      </c>
      <c r="AO14" s="381" t="str">
        <f t="shared" si="34"/>
        <v/>
      </c>
      <c r="AP14" s="381" t="str">
        <f t="shared" si="35"/>
        <v/>
      </c>
      <c r="AQ14" s="384" t="str">
        <f t="shared" si="36"/>
        <v/>
      </c>
      <c r="AR14" s="386" t="str">
        <f t="shared" si="37"/>
        <v/>
      </c>
      <c r="AS14" s="381" t="str">
        <f t="shared" si="38"/>
        <v/>
      </c>
      <c r="AT14" s="381" t="str">
        <f t="shared" si="39"/>
        <v/>
      </c>
      <c r="AU14" s="384" t="str">
        <f t="shared" si="40"/>
        <v/>
      </c>
      <c r="AV14" s="386" t="str">
        <f t="shared" si="41"/>
        <v/>
      </c>
      <c r="AW14" s="381" t="str">
        <f t="shared" si="42"/>
        <v/>
      </c>
      <c r="AX14" s="381" t="str">
        <f t="shared" si="43"/>
        <v/>
      </c>
      <c r="AY14" s="384" t="str">
        <f t="shared" si="44"/>
        <v/>
      </c>
      <c r="AZ14" s="121">
        <f t="shared" si="45"/>
        <v>0</v>
      </c>
      <c r="BA14" s="122">
        <f t="shared" si="46"/>
        <v>0</v>
      </c>
      <c r="BB14" s="122">
        <f t="shared" si="47"/>
        <v>0</v>
      </c>
      <c r="BC14" s="123">
        <f t="shared" si="48"/>
        <v>0</v>
      </c>
    </row>
    <row r="15" spans="1:55" s="124" customFormat="1" x14ac:dyDescent="0.2">
      <c r="A15" s="119"/>
      <c r="B15" s="374"/>
      <c r="C15" s="119"/>
      <c r="D15" s="383"/>
      <c r="E15" s="381"/>
      <c r="F15" s="381"/>
      <c r="G15" s="384"/>
      <c r="H15" s="383" t="str">
        <f t="shared" si="1"/>
        <v/>
      </c>
      <c r="I15" s="381" t="str">
        <f t="shared" si="2"/>
        <v/>
      </c>
      <c r="J15" s="381" t="str">
        <f t="shared" si="3"/>
        <v/>
      </c>
      <c r="K15" s="385" t="str">
        <f t="shared" si="4"/>
        <v/>
      </c>
      <c r="L15" s="386" t="str">
        <f t="shared" si="5"/>
        <v/>
      </c>
      <c r="M15" s="381" t="str">
        <f t="shared" si="6"/>
        <v/>
      </c>
      <c r="N15" s="381" t="str">
        <f t="shared" si="7"/>
        <v/>
      </c>
      <c r="O15" s="384" t="str">
        <f t="shared" si="8"/>
        <v/>
      </c>
      <c r="P15" s="386" t="str">
        <f t="shared" si="9"/>
        <v/>
      </c>
      <c r="Q15" s="381" t="str">
        <f t="shared" si="10"/>
        <v/>
      </c>
      <c r="R15" s="381" t="str">
        <f t="shared" si="11"/>
        <v/>
      </c>
      <c r="S15" s="384" t="str">
        <f t="shared" si="12"/>
        <v/>
      </c>
      <c r="T15" s="386" t="str">
        <f t="shared" si="13"/>
        <v/>
      </c>
      <c r="U15" s="381" t="str">
        <f t="shared" si="14"/>
        <v/>
      </c>
      <c r="V15" s="381" t="str">
        <f t="shared" si="15"/>
        <v/>
      </c>
      <c r="W15" s="384" t="str">
        <f t="shared" si="16"/>
        <v/>
      </c>
      <c r="X15" s="386" t="str">
        <f t="shared" si="17"/>
        <v/>
      </c>
      <c r="Y15" s="381" t="str">
        <f t="shared" si="18"/>
        <v/>
      </c>
      <c r="Z15" s="381" t="str">
        <f t="shared" si="19"/>
        <v/>
      </c>
      <c r="AA15" s="384" t="str">
        <f t="shared" si="20"/>
        <v/>
      </c>
      <c r="AB15" s="386" t="str">
        <f t="shared" si="21"/>
        <v/>
      </c>
      <c r="AC15" s="381" t="str">
        <f t="shared" si="22"/>
        <v/>
      </c>
      <c r="AD15" s="381" t="str">
        <f t="shared" si="23"/>
        <v/>
      </c>
      <c r="AE15" s="384" t="str">
        <f t="shared" si="24"/>
        <v/>
      </c>
      <c r="AF15" s="386" t="str">
        <f t="shared" si="25"/>
        <v/>
      </c>
      <c r="AG15" s="381" t="str">
        <f t="shared" si="26"/>
        <v/>
      </c>
      <c r="AH15" s="381" t="str">
        <f t="shared" si="27"/>
        <v/>
      </c>
      <c r="AI15" s="384" t="str">
        <f t="shared" si="28"/>
        <v/>
      </c>
      <c r="AJ15" s="386" t="str">
        <f t="shared" si="29"/>
        <v/>
      </c>
      <c r="AK15" s="381" t="str">
        <f t="shared" si="30"/>
        <v/>
      </c>
      <c r="AL15" s="381" t="str">
        <f t="shared" si="31"/>
        <v/>
      </c>
      <c r="AM15" s="384" t="str">
        <f t="shared" si="32"/>
        <v/>
      </c>
      <c r="AN15" s="386" t="str">
        <f t="shared" si="33"/>
        <v/>
      </c>
      <c r="AO15" s="381" t="str">
        <f t="shared" si="34"/>
        <v/>
      </c>
      <c r="AP15" s="381" t="str">
        <f t="shared" si="35"/>
        <v/>
      </c>
      <c r="AQ15" s="384" t="str">
        <f t="shared" si="36"/>
        <v/>
      </c>
      <c r="AR15" s="386" t="str">
        <f t="shared" si="37"/>
        <v/>
      </c>
      <c r="AS15" s="381" t="str">
        <f t="shared" si="38"/>
        <v/>
      </c>
      <c r="AT15" s="381" t="str">
        <f t="shared" si="39"/>
        <v/>
      </c>
      <c r="AU15" s="384" t="str">
        <f t="shared" si="40"/>
        <v/>
      </c>
      <c r="AV15" s="386" t="str">
        <f t="shared" si="41"/>
        <v/>
      </c>
      <c r="AW15" s="381" t="str">
        <f t="shared" si="42"/>
        <v/>
      </c>
      <c r="AX15" s="381" t="str">
        <f t="shared" si="43"/>
        <v/>
      </c>
      <c r="AY15" s="384" t="str">
        <f t="shared" si="44"/>
        <v/>
      </c>
      <c r="AZ15" s="121">
        <f t="shared" si="45"/>
        <v>0</v>
      </c>
      <c r="BA15" s="122">
        <f t="shared" si="46"/>
        <v>0</v>
      </c>
      <c r="BB15" s="122">
        <f t="shared" si="47"/>
        <v>0</v>
      </c>
      <c r="BC15" s="123">
        <f t="shared" si="48"/>
        <v>0</v>
      </c>
    </row>
    <row r="16" spans="1:55" s="124" customFormat="1" x14ac:dyDescent="0.2">
      <c r="A16" s="119"/>
      <c r="B16" s="374"/>
      <c r="C16" s="119"/>
      <c r="D16" s="383"/>
      <c r="E16" s="381"/>
      <c r="F16" s="381"/>
      <c r="G16" s="384"/>
      <c r="H16" s="383" t="str">
        <f t="shared" si="1"/>
        <v/>
      </c>
      <c r="I16" s="381" t="str">
        <f t="shared" si="2"/>
        <v/>
      </c>
      <c r="J16" s="381" t="str">
        <f t="shared" si="3"/>
        <v/>
      </c>
      <c r="K16" s="385" t="str">
        <f t="shared" si="4"/>
        <v/>
      </c>
      <c r="L16" s="386" t="str">
        <f t="shared" si="5"/>
        <v/>
      </c>
      <c r="M16" s="381" t="str">
        <f t="shared" si="6"/>
        <v/>
      </c>
      <c r="N16" s="381" t="str">
        <f t="shared" si="7"/>
        <v/>
      </c>
      <c r="O16" s="384" t="str">
        <f t="shared" si="8"/>
        <v/>
      </c>
      <c r="P16" s="386" t="str">
        <f t="shared" si="9"/>
        <v/>
      </c>
      <c r="Q16" s="381" t="str">
        <f t="shared" si="10"/>
        <v/>
      </c>
      <c r="R16" s="381" t="str">
        <f t="shared" si="11"/>
        <v/>
      </c>
      <c r="S16" s="384" t="str">
        <f t="shared" si="12"/>
        <v/>
      </c>
      <c r="T16" s="386" t="str">
        <f t="shared" si="13"/>
        <v/>
      </c>
      <c r="U16" s="381" t="str">
        <f t="shared" si="14"/>
        <v/>
      </c>
      <c r="V16" s="381" t="str">
        <f t="shared" si="15"/>
        <v/>
      </c>
      <c r="W16" s="384" t="str">
        <f t="shared" si="16"/>
        <v/>
      </c>
      <c r="X16" s="386" t="str">
        <f t="shared" si="17"/>
        <v/>
      </c>
      <c r="Y16" s="381" t="str">
        <f t="shared" si="18"/>
        <v/>
      </c>
      <c r="Z16" s="381" t="str">
        <f t="shared" si="19"/>
        <v/>
      </c>
      <c r="AA16" s="384" t="str">
        <f t="shared" si="20"/>
        <v/>
      </c>
      <c r="AB16" s="386" t="str">
        <f t="shared" si="21"/>
        <v/>
      </c>
      <c r="AC16" s="381" t="str">
        <f t="shared" si="22"/>
        <v/>
      </c>
      <c r="AD16" s="381" t="str">
        <f t="shared" si="23"/>
        <v/>
      </c>
      <c r="AE16" s="384" t="str">
        <f t="shared" si="24"/>
        <v/>
      </c>
      <c r="AF16" s="386" t="str">
        <f t="shared" si="25"/>
        <v/>
      </c>
      <c r="AG16" s="381" t="str">
        <f t="shared" si="26"/>
        <v/>
      </c>
      <c r="AH16" s="381" t="str">
        <f t="shared" si="27"/>
        <v/>
      </c>
      <c r="AI16" s="384" t="str">
        <f t="shared" si="28"/>
        <v/>
      </c>
      <c r="AJ16" s="386" t="str">
        <f t="shared" si="29"/>
        <v/>
      </c>
      <c r="AK16" s="381" t="str">
        <f t="shared" si="30"/>
        <v/>
      </c>
      <c r="AL16" s="381" t="str">
        <f t="shared" si="31"/>
        <v/>
      </c>
      <c r="AM16" s="384" t="str">
        <f t="shared" si="32"/>
        <v/>
      </c>
      <c r="AN16" s="386" t="str">
        <f t="shared" si="33"/>
        <v/>
      </c>
      <c r="AO16" s="381" t="str">
        <f t="shared" si="34"/>
        <v/>
      </c>
      <c r="AP16" s="381" t="str">
        <f t="shared" si="35"/>
        <v/>
      </c>
      <c r="AQ16" s="384" t="str">
        <f t="shared" si="36"/>
        <v/>
      </c>
      <c r="AR16" s="386" t="str">
        <f t="shared" si="37"/>
        <v/>
      </c>
      <c r="AS16" s="381" t="str">
        <f t="shared" si="38"/>
        <v/>
      </c>
      <c r="AT16" s="381" t="str">
        <f t="shared" si="39"/>
        <v/>
      </c>
      <c r="AU16" s="384" t="str">
        <f t="shared" si="40"/>
        <v/>
      </c>
      <c r="AV16" s="386" t="str">
        <f t="shared" si="41"/>
        <v/>
      </c>
      <c r="AW16" s="381" t="str">
        <f t="shared" si="42"/>
        <v/>
      </c>
      <c r="AX16" s="381" t="str">
        <f t="shared" si="43"/>
        <v/>
      </c>
      <c r="AY16" s="384" t="str">
        <f t="shared" si="44"/>
        <v/>
      </c>
      <c r="AZ16" s="121">
        <f t="shared" si="45"/>
        <v>0</v>
      </c>
      <c r="BA16" s="122">
        <f t="shared" si="46"/>
        <v>0</v>
      </c>
      <c r="BB16" s="122">
        <f t="shared" si="47"/>
        <v>0</v>
      </c>
      <c r="BC16" s="123">
        <f t="shared" si="48"/>
        <v>0</v>
      </c>
    </row>
    <row r="17" spans="1:55" s="124" customFormat="1" x14ac:dyDescent="0.2">
      <c r="A17" s="119"/>
      <c r="B17" s="374"/>
      <c r="C17" s="119"/>
      <c r="D17" s="383"/>
      <c r="E17" s="381"/>
      <c r="F17" s="381"/>
      <c r="G17" s="384"/>
      <c r="H17" s="383" t="str">
        <f t="shared" si="1"/>
        <v/>
      </c>
      <c r="I17" s="381" t="str">
        <f t="shared" si="2"/>
        <v/>
      </c>
      <c r="J17" s="381" t="str">
        <f t="shared" si="3"/>
        <v/>
      </c>
      <c r="K17" s="385" t="str">
        <f t="shared" si="4"/>
        <v/>
      </c>
      <c r="L17" s="386" t="str">
        <f t="shared" si="5"/>
        <v/>
      </c>
      <c r="M17" s="381" t="str">
        <f t="shared" si="6"/>
        <v/>
      </c>
      <c r="N17" s="381" t="str">
        <f t="shared" si="7"/>
        <v/>
      </c>
      <c r="O17" s="384" t="str">
        <f t="shared" si="8"/>
        <v/>
      </c>
      <c r="P17" s="386" t="str">
        <f t="shared" si="9"/>
        <v/>
      </c>
      <c r="Q17" s="381" t="str">
        <f t="shared" si="10"/>
        <v/>
      </c>
      <c r="R17" s="381" t="str">
        <f t="shared" si="11"/>
        <v/>
      </c>
      <c r="S17" s="384" t="str">
        <f t="shared" si="12"/>
        <v/>
      </c>
      <c r="T17" s="386" t="str">
        <f t="shared" si="13"/>
        <v/>
      </c>
      <c r="U17" s="381" t="str">
        <f t="shared" si="14"/>
        <v/>
      </c>
      <c r="V17" s="381" t="str">
        <f t="shared" si="15"/>
        <v/>
      </c>
      <c r="W17" s="384" t="str">
        <f t="shared" si="16"/>
        <v/>
      </c>
      <c r="X17" s="386" t="str">
        <f t="shared" si="17"/>
        <v/>
      </c>
      <c r="Y17" s="381" t="str">
        <f t="shared" si="18"/>
        <v/>
      </c>
      <c r="Z17" s="381" t="str">
        <f t="shared" si="19"/>
        <v/>
      </c>
      <c r="AA17" s="384" t="str">
        <f t="shared" si="20"/>
        <v/>
      </c>
      <c r="AB17" s="386" t="str">
        <f t="shared" si="21"/>
        <v/>
      </c>
      <c r="AC17" s="381" t="str">
        <f t="shared" si="22"/>
        <v/>
      </c>
      <c r="AD17" s="381" t="str">
        <f t="shared" si="23"/>
        <v/>
      </c>
      <c r="AE17" s="384" t="str">
        <f t="shared" si="24"/>
        <v/>
      </c>
      <c r="AF17" s="386" t="str">
        <f t="shared" si="25"/>
        <v/>
      </c>
      <c r="AG17" s="381" t="str">
        <f t="shared" si="26"/>
        <v/>
      </c>
      <c r="AH17" s="381" t="str">
        <f t="shared" si="27"/>
        <v/>
      </c>
      <c r="AI17" s="384" t="str">
        <f t="shared" si="28"/>
        <v/>
      </c>
      <c r="AJ17" s="386" t="str">
        <f t="shared" si="29"/>
        <v/>
      </c>
      <c r="AK17" s="381" t="str">
        <f t="shared" si="30"/>
        <v/>
      </c>
      <c r="AL17" s="381" t="str">
        <f t="shared" si="31"/>
        <v/>
      </c>
      <c r="AM17" s="384" t="str">
        <f t="shared" si="32"/>
        <v/>
      </c>
      <c r="AN17" s="386" t="str">
        <f t="shared" si="33"/>
        <v/>
      </c>
      <c r="AO17" s="381" t="str">
        <f t="shared" si="34"/>
        <v/>
      </c>
      <c r="AP17" s="381" t="str">
        <f t="shared" si="35"/>
        <v/>
      </c>
      <c r="AQ17" s="384" t="str">
        <f t="shared" si="36"/>
        <v/>
      </c>
      <c r="AR17" s="386" t="str">
        <f t="shared" si="37"/>
        <v/>
      </c>
      <c r="AS17" s="381" t="str">
        <f t="shared" si="38"/>
        <v/>
      </c>
      <c r="AT17" s="381" t="str">
        <f t="shared" si="39"/>
        <v/>
      </c>
      <c r="AU17" s="384" t="str">
        <f t="shared" si="40"/>
        <v/>
      </c>
      <c r="AV17" s="386" t="str">
        <f t="shared" si="41"/>
        <v/>
      </c>
      <c r="AW17" s="381" t="str">
        <f t="shared" si="42"/>
        <v/>
      </c>
      <c r="AX17" s="381" t="str">
        <f t="shared" si="43"/>
        <v/>
      </c>
      <c r="AY17" s="384" t="str">
        <f t="shared" si="44"/>
        <v/>
      </c>
      <c r="AZ17" s="121">
        <f t="shared" si="45"/>
        <v>0</v>
      </c>
      <c r="BA17" s="122">
        <f t="shared" si="46"/>
        <v>0</v>
      </c>
      <c r="BB17" s="122">
        <f t="shared" si="47"/>
        <v>0</v>
      </c>
      <c r="BC17" s="123">
        <f t="shared" si="48"/>
        <v>0</v>
      </c>
    </row>
    <row r="18" spans="1:55" s="124" customFormat="1" x14ac:dyDescent="0.2">
      <c r="A18" s="119"/>
      <c r="B18" s="374"/>
      <c r="C18" s="119"/>
      <c r="D18" s="383"/>
      <c r="E18" s="381"/>
      <c r="F18" s="381"/>
      <c r="G18" s="384"/>
      <c r="H18" s="383" t="str">
        <f t="shared" si="1"/>
        <v/>
      </c>
      <c r="I18" s="381" t="str">
        <f t="shared" si="2"/>
        <v/>
      </c>
      <c r="J18" s="381" t="str">
        <f t="shared" si="3"/>
        <v/>
      </c>
      <c r="K18" s="385" t="str">
        <f t="shared" si="4"/>
        <v/>
      </c>
      <c r="L18" s="386" t="str">
        <f t="shared" si="5"/>
        <v/>
      </c>
      <c r="M18" s="381" t="str">
        <f t="shared" si="6"/>
        <v/>
      </c>
      <c r="N18" s="381" t="str">
        <f t="shared" si="7"/>
        <v/>
      </c>
      <c r="O18" s="384" t="str">
        <f t="shared" si="8"/>
        <v/>
      </c>
      <c r="P18" s="386" t="str">
        <f t="shared" si="9"/>
        <v/>
      </c>
      <c r="Q18" s="381" t="str">
        <f t="shared" si="10"/>
        <v/>
      </c>
      <c r="R18" s="381" t="str">
        <f t="shared" si="11"/>
        <v/>
      </c>
      <c r="S18" s="384" t="str">
        <f t="shared" si="12"/>
        <v/>
      </c>
      <c r="T18" s="386" t="str">
        <f t="shared" si="13"/>
        <v/>
      </c>
      <c r="U18" s="381" t="str">
        <f t="shared" si="14"/>
        <v/>
      </c>
      <c r="V18" s="381" t="str">
        <f t="shared" si="15"/>
        <v/>
      </c>
      <c r="W18" s="384" t="str">
        <f t="shared" si="16"/>
        <v/>
      </c>
      <c r="X18" s="386" t="str">
        <f t="shared" si="17"/>
        <v/>
      </c>
      <c r="Y18" s="381" t="str">
        <f t="shared" si="18"/>
        <v/>
      </c>
      <c r="Z18" s="381" t="str">
        <f t="shared" si="19"/>
        <v/>
      </c>
      <c r="AA18" s="384" t="str">
        <f t="shared" si="20"/>
        <v/>
      </c>
      <c r="AB18" s="386" t="str">
        <f t="shared" si="21"/>
        <v/>
      </c>
      <c r="AC18" s="381" t="str">
        <f t="shared" si="22"/>
        <v/>
      </c>
      <c r="AD18" s="381" t="str">
        <f t="shared" si="23"/>
        <v/>
      </c>
      <c r="AE18" s="384" t="str">
        <f t="shared" si="24"/>
        <v/>
      </c>
      <c r="AF18" s="386" t="str">
        <f t="shared" si="25"/>
        <v/>
      </c>
      <c r="AG18" s="381" t="str">
        <f t="shared" si="26"/>
        <v/>
      </c>
      <c r="AH18" s="381" t="str">
        <f t="shared" si="27"/>
        <v/>
      </c>
      <c r="AI18" s="384" t="str">
        <f t="shared" si="28"/>
        <v/>
      </c>
      <c r="AJ18" s="386" t="str">
        <f t="shared" si="29"/>
        <v/>
      </c>
      <c r="AK18" s="381" t="str">
        <f t="shared" si="30"/>
        <v/>
      </c>
      <c r="AL18" s="381" t="str">
        <f t="shared" si="31"/>
        <v/>
      </c>
      <c r="AM18" s="384" t="str">
        <f t="shared" si="32"/>
        <v/>
      </c>
      <c r="AN18" s="386" t="str">
        <f t="shared" si="33"/>
        <v/>
      </c>
      <c r="AO18" s="381" t="str">
        <f t="shared" si="34"/>
        <v/>
      </c>
      <c r="AP18" s="381" t="str">
        <f t="shared" si="35"/>
        <v/>
      </c>
      <c r="AQ18" s="384" t="str">
        <f t="shared" si="36"/>
        <v/>
      </c>
      <c r="AR18" s="386" t="str">
        <f t="shared" si="37"/>
        <v/>
      </c>
      <c r="AS18" s="381" t="str">
        <f t="shared" si="38"/>
        <v/>
      </c>
      <c r="AT18" s="381" t="str">
        <f t="shared" si="39"/>
        <v/>
      </c>
      <c r="AU18" s="384" t="str">
        <f t="shared" si="40"/>
        <v/>
      </c>
      <c r="AV18" s="386" t="str">
        <f t="shared" si="41"/>
        <v/>
      </c>
      <c r="AW18" s="381" t="str">
        <f t="shared" si="42"/>
        <v/>
      </c>
      <c r="AX18" s="381" t="str">
        <f t="shared" si="43"/>
        <v/>
      </c>
      <c r="AY18" s="384" t="str">
        <f t="shared" si="44"/>
        <v/>
      </c>
      <c r="AZ18" s="121">
        <f t="shared" si="45"/>
        <v>0</v>
      </c>
      <c r="BA18" s="122">
        <f t="shared" si="46"/>
        <v>0</v>
      </c>
      <c r="BB18" s="122">
        <f t="shared" si="47"/>
        <v>0</v>
      </c>
      <c r="BC18" s="123">
        <f t="shared" si="48"/>
        <v>0</v>
      </c>
    </row>
    <row r="19" spans="1:55" s="124" customFormat="1" x14ac:dyDescent="0.2">
      <c r="A19" s="119"/>
      <c r="B19" s="374"/>
      <c r="C19" s="119"/>
      <c r="D19" s="383"/>
      <c r="E19" s="381"/>
      <c r="F19" s="381"/>
      <c r="G19" s="384"/>
      <c r="H19" s="383" t="str">
        <f t="shared" si="1"/>
        <v/>
      </c>
      <c r="I19" s="381" t="str">
        <f t="shared" si="2"/>
        <v/>
      </c>
      <c r="J19" s="381" t="str">
        <f t="shared" si="3"/>
        <v/>
      </c>
      <c r="K19" s="385" t="str">
        <f t="shared" si="4"/>
        <v/>
      </c>
      <c r="L19" s="386" t="str">
        <f t="shared" si="5"/>
        <v/>
      </c>
      <c r="M19" s="381" t="str">
        <f t="shared" si="6"/>
        <v/>
      </c>
      <c r="N19" s="381" t="str">
        <f t="shared" si="7"/>
        <v/>
      </c>
      <c r="O19" s="384" t="str">
        <f t="shared" si="8"/>
        <v/>
      </c>
      <c r="P19" s="386" t="str">
        <f t="shared" si="9"/>
        <v/>
      </c>
      <c r="Q19" s="381" t="str">
        <f t="shared" si="10"/>
        <v/>
      </c>
      <c r="R19" s="381" t="str">
        <f t="shared" si="11"/>
        <v/>
      </c>
      <c r="S19" s="384" t="str">
        <f t="shared" si="12"/>
        <v/>
      </c>
      <c r="T19" s="386" t="str">
        <f t="shared" si="13"/>
        <v/>
      </c>
      <c r="U19" s="381" t="str">
        <f t="shared" si="14"/>
        <v/>
      </c>
      <c r="V19" s="381" t="str">
        <f t="shared" si="15"/>
        <v/>
      </c>
      <c r="W19" s="384" t="str">
        <f t="shared" si="16"/>
        <v/>
      </c>
      <c r="X19" s="386" t="str">
        <f t="shared" si="17"/>
        <v/>
      </c>
      <c r="Y19" s="381" t="str">
        <f t="shared" si="18"/>
        <v/>
      </c>
      <c r="Z19" s="381" t="str">
        <f t="shared" si="19"/>
        <v/>
      </c>
      <c r="AA19" s="384" t="str">
        <f t="shared" si="20"/>
        <v/>
      </c>
      <c r="AB19" s="386" t="str">
        <f t="shared" si="21"/>
        <v/>
      </c>
      <c r="AC19" s="381" t="str">
        <f t="shared" si="22"/>
        <v/>
      </c>
      <c r="AD19" s="381" t="str">
        <f t="shared" si="23"/>
        <v/>
      </c>
      <c r="AE19" s="384" t="str">
        <f t="shared" si="24"/>
        <v/>
      </c>
      <c r="AF19" s="386" t="str">
        <f t="shared" si="25"/>
        <v/>
      </c>
      <c r="AG19" s="381" t="str">
        <f t="shared" si="26"/>
        <v/>
      </c>
      <c r="AH19" s="381" t="str">
        <f t="shared" si="27"/>
        <v/>
      </c>
      <c r="AI19" s="384" t="str">
        <f t="shared" si="28"/>
        <v/>
      </c>
      <c r="AJ19" s="386" t="str">
        <f t="shared" si="29"/>
        <v/>
      </c>
      <c r="AK19" s="381" t="str">
        <f t="shared" si="30"/>
        <v/>
      </c>
      <c r="AL19" s="381" t="str">
        <f t="shared" si="31"/>
        <v/>
      </c>
      <c r="AM19" s="384" t="str">
        <f t="shared" si="32"/>
        <v/>
      </c>
      <c r="AN19" s="386" t="str">
        <f t="shared" si="33"/>
        <v/>
      </c>
      <c r="AO19" s="381" t="str">
        <f t="shared" si="34"/>
        <v/>
      </c>
      <c r="AP19" s="381" t="str">
        <f t="shared" si="35"/>
        <v/>
      </c>
      <c r="AQ19" s="384" t="str">
        <f t="shared" si="36"/>
        <v/>
      </c>
      <c r="AR19" s="386" t="str">
        <f t="shared" si="37"/>
        <v/>
      </c>
      <c r="AS19" s="381" t="str">
        <f t="shared" si="38"/>
        <v/>
      </c>
      <c r="AT19" s="381" t="str">
        <f t="shared" si="39"/>
        <v/>
      </c>
      <c r="AU19" s="384" t="str">
        <f t="shared" si="40"/>
        <v/>
      </c>
      <c r="AV19" s="386" t="str">
        <f t="shared" si="41"/>
        <v/>
      </c>
      <c r="AW19" s="381" t="str">
        <f t="shared" si="42"/>
        <v/>
      </c>
      <c r="AX19" s="381" t="str">
        <f t="shared" si="43"/>
        <v/>
      </c>
      <c r="AY19" s="384" t="str">
        <f t="shared" si="44"/>
        <v/>
      </c>
      <c r="AZ19" s="121">
        <f t="shared" si="45"/>
        <v>0</v>
      </c>
      <c r="BA19" s="122">
        <f t="shared" si="46"/>
        <v>0</v>
      </c>
      <c r="BB19" s="122">
        <f t="shared" si="47"/>
        <v>0</v>
      </c>
      <c r="BC19" s="123">
        <f t="shared" si="48"/>
        <v>0</v>
      </c>
    </row>
    <row r="20" spans="1:55" s="124" customFormat="1" x14ac:dyDescent="0.2">
      <c r="A20" s="119"/>
      <c r="B20" s="374"/>
      <c r="C20" s="119"/>
      <c r="D20" s="383"/>
      <c r="E20" s="381"/>
      <c r="F20" s="381"/>
      <c r="G20" s="384"/>
      <c r="H20" s="383" t="str">
        <f t="shared" si="1"/>
        <v/>
      </c>
      <c r="I20" s="381" t="str">
        <f t="shared" si="2"/>
        <v/>
      </c>
      <c r="J20" s="381" t="str">
        <f t="shared" si="3"/>
        <v/>
      </c>
      <c r="K20" s="385" t="str">
        <f t="shared" si="4"/>
        <v/>
      </c>
      <c r="L20" s="386" t="str">
        <f t="shared" si="5"/>
        <v/>
      </c>
      <c r="M20" s="381" t="str">
        <f t="shared" si="6"/>
        <v/>
      </c>
      <c r="N20" s="381" t="str">
        <f t="shared" si="7"/>
        <v/>
      </c>
      <c r="O20" s="384" t="str">
        <f t="shared" si="8"/>
        <v/>
      </c>
      <c r="P20" s="386" t="str">
        <f t="shared" si="9"/>
        <v/>
      </c>
      <c r="Q20" s="381" t="str">
        <f t="shared" si="10"/>
        <v/>
      </c>
      <c r="R20" s="381" t="str">
        <f t="shared" si="11"/>
        <v/>
      </c>
      <c r="S20" s="384" t="str">
        <f t="shared" si="12"/>
        <v/>
      </c>
      <c r="T20" s="386" t="str">
        <f t="shared" si="13"/>
        <v/>
      </c>
      <c r="U20" s="381" t="str">
        <f t="shared" si="14"/>
        <v/>
      </c>
      <c r="V20" s="381" t="str">
        <f t="shared" si="15"/>
        <v/>
      </c>
      <c r="W20" s="384" t="str">
        <f t="shared" si="16"/>
        <v/>
      </c>
      <c r="X20" s="386" t="str">
        <f t="shared" si="17"/>
        <v/>
      </c>
      <c r="Y20" s="381" t="str">
        <f t="shared" si="18"/>
        <v/>
      </c>
      <c r="Z20" s="381" t="str">
        <f t="shared" si="19"/>
        <v/>
      </c>
      <c r="AA20" s="384" t="str">
        <f t="shared" si="20"/>
        <v/>
      </c>
      <c r="AB20" s="386" t="str">
        <f t="shared" si="21"/>
        <v/>
      </c>
      <c r="AC20" s="381" t="str">
        <f t="shared" si="22"/>
        <v/>
      </c>
      <c r="AD20" s="381" t="str">
        <f t="shared" si="23"/>
        <v/>
      </c>
      <c r="AE20" s="384" t="str">
        <f t="shared" si="24"/>
        <v/>
      </c>
      <c r="AF20" s="386" t="str">
        <f t="shared" si="25"/>
        <v/>
      </c>
      <c r="AG20" s="381" t="str">
        <f t="shared" si="26"/>
        <v/>
      </c>
      <c r="AH20" s="381" t="str">
        <f t="shared" si="27"/>
        <v/>
      </c>
      <c r="AI20" s="384" t="str">
        <f t="shared" si="28"/>
        <v/>
      </c>
      <c r="AJ20" s="386" t="str">
        <f t="shared" si="29"/>
        <v/>
      </c>
      <c r="AK20" s="381" t="str">
        <f t="shared" si="30"/>
        <v/>
      </c>
      <c r="AL20" s="381" t="str">
        <f t="shared" si="31"/>
        <v/>
      </c>
      <c r="AM20" s="384" t="str">
        <f t="shared" si="32"/>
        <v/>
      </c>
      <c r="AN20" s="386" t="str">
        <f t="shared" si="33"/>
        <v/>
      </c>
      <c r="AO20" s="381" t="str">
        <f t="shared" si="34"/>
        <v/>
      </c>
      <c r="AP20" s="381" t="str">
        <f t="shared" si="35"/>
        <v/>
      </c>
      <c r="AQ20" s="384" t="str">
        <f t="shared" si="36"/>
        <v/>
      </c>
      <c r="AR20" s="386" t="str">
        <f t="shared" si="37"/>
        <v/>
      </c>
      <c r="AS20" s="381" t="str">
        <f t="shared" si="38"/>
        <v/>
      </c>
      <c r="AT20" s="381" t="str">
        <f t="shared" si="39"/>
        <v/>
      </c>
      <c r="AU20" s="384" t="str">
        <f t="shared" si="40"/>
        <v/>
      </c>
      <c r="AV20" s="386" t="str">
        <f t="shared" si="41"/>
        <v/>
      </c>
      <c r="AW20" s="381" t="str">
        <f t="shared" si="42"/>
        <v/>
      </c>
      <c r="AX20" s="381" t="str">
        <f t="shared" si="43"/>
        <v/>
      </c>
      <c r="AY20" s="384" t="str">
        <f t="shared" si="44"/>
        <v/>
      </c>
      <c r="AZ20" s="121">
        <f t="shared" si="45"/>
        <v>0</v>
      </c>
      <c r="BA20" s="122">
        <f t="shared" si="46"/>
        <v>0</v>
      </c>
      <c r="BB20" s="122">
        <f t="shared" si="47"/>
        <v>0</v>
      </c>
      <c r="BC20" s="123">
        <f t="shared" si="48"/>
        <v>0</v>
      </c>
    </row>
    <row r="21" spans="1:55" s="124" customFormat="1" x14ac:dyDescent="0.2">
      <c r="A21" s="119"/>
      <c r="B21" s="374"/>
      <c r="C21" s="119"/>
      <c r="D21" s="383"/>
      <c r="E21" s="381"/>
      <c r="F21" s="381"/>
      <c r="G21" s="384"/>
      <c r="H21" s="383" t="str">
        <f t="shared" si="1"/>
        <v/>
      </c>
      <c r="I21" s="381" t="str">
        <f t="shared" si="2"/>
        <v/>
      </c>
      <c r="J21" s="381" t="str">
        <f t="shared" si="3"/>
        <v/>
      </c>
      <c r="K21" s="385" t="str">
        <f t="shared" si="4"/>
        <v/>
      </c>
      <c r="L21" s="386" t="str">
        <f t="shared" si="5"/>
        <v/>
      </c>
      <c r="M21" s="381" t="str">
        <f t="shared" si="6"/>
        <v/>
      </c>
      <c r="N21" s="381" t="str">
        <f t="shared" si="7"/>
        <v/>
      </c>
      <c r="O21" s="384" t="str">
        <f t="shared" si="8"/>
        <v/>
      </c>
      <c r="P21" s="386" t="str">
        <f t="shared" si="9"/>
        <v/>
      </c>
      <c r="Q21" s="381" t="str">
        <f t="shared" si="10"/>
        <v/>
      </c>
      <c r="R21" s="381" t="str">
        <f t="shared" si="11"/>
        <v/>
      </c>
      <c r="S21" s="384" t="str">
        <f t="shared" si="12"/>
        <v/>
      </c>
      <c r="T21" s="386" t="str">
        <f t="shared" si="13"/>
        <v/>
      </c>
      <c r="U21" s="381" t="str">
        <f t="shared" si="14"/>
        <v/>
      </c>
      <c r="V21" s="381" t="str">
        <f t="shared" si="15"/>
        <v/>
      </c>
      <c r="W21" s="384" t="str">
        <f t="shared" si="16"/>
        <v/>
      </c>
      <c r="X21" s="386" t="str">
        <f t="shared" si="17"/>
        <v/>
      </c>
      <c r="Y21" s="381" t="str">
        <f t="shared" si="18"/>
        <v/>
      </c>
      <c r="Z21" s="381" t="str">
        <f t="shared" si="19"/>
        <v/>
      </c>
      <c r="AA21" s="384" t="str">
        <f t="shared" si="20"/>
        <v/>
      </c>
      <c r="AB21" s="386" t="str">
        <f t="shared" si="21"/>
        <v/>
      </c>
      <c r="AC21" s="381" t="str">
        <f t="shared" si="22"/>
        <v/>
      </c>
      <c r="AD21" s="381" t="str">
        <f t="shared" si="23"/>
        <v/>
      </c>
      <c r="AE21" s="384" t="str">
        <f t="shared" si="24"/>
        <v/>
      </c>
      <c r="AF21" s="386" t="str">
        <f t="shared" si="25"/>
        <v/>
      </c>
      <c r="AG21" s="381" t="str">
        <f t="shared" si="26"/>
        <v/>
      </c>
      <c r="AH21" s="381" t="str">
        <f t="shared" si="27"/>
        <v/>
      </c>
      <c r="AI21" s="384" t="str">
        <f t="shared" si="28"/>
        <v/>
      </c>
      <c r="AJ21" s="386" t="str">
        <f t="shared" si="29"/>
        <v/>
      </c>
      <c r="AK21" s="381" t="str">
        <f t="shared" si="30"/>
        <v/>
      </c>
      <c r="AL21" s="381" t="str">
        <f t="shared" si="31"/>
        <v/>
      </c>
      <c r="AM21" s="384" t="str">
        <f t="shared" si="32"/>
        <v/>
      </c>
      <c r="AN21" s="386" t="str">
        <f t="shared" si="33"/>
        <v/>
      </c>
      <c r="AO21" s="381" t="str">
        <f t="shared" si="34"/>
        <v/>
      </c>
      <c r="AP21" s="381" t="str">
        <f t="shared" si="35"/>
        <v/>
      </c>
      <c r="AQ21" s="384" t="str">
        <f t="shared" si="36"/>
        <v/>
      </c>
      <c r="AR21" s="386" t="str">
        <f t="shared" si="37"/>
        <v/>
      </c>
      <c r="AS21" s="381" t="str">
        <f t="shared" si="38"/>
        <v/>
      </c>
      <c r="AT21" s="381" t="str">
        <f t="shared" si="39"/>
        <v/>
      </c>
      <c r="AU21" s="384" t="str">
        <f t="shared" si="40"/>
        <v/>
      </c>
      <c r="AV21" s="386" t="str">
        <f t="shared" si="41"/>
        <v/>
      </c>
      <c r="AW21" s="381" t="str">
        <f t="shared" si="42"/>
        <v/>
      </c>
      <c r="AX21" s="381" t="str">
        <f t="shared" si="43"/>
        <v/>
      </c>
      <c r="AY21" s="384" t="str">
        <f t="shared" si="44"/>
        <v/>
      </c>
      <c r="AZ21" s="121">
        <f t="shared" si="45"/>
        <v>0</v>
      </c>
      <c r="BA21" s="122">
        <f t="shared" si="46"/>
        <v>0</v>
      </c>
      <c r="BB21" s="122">
        <f t="shared" si="47"/>
        <v>0</v>
      </c>
      <c r="BC21" s="123">
        <f t="shared" si="48"/>
        <v>0</v>
      </c>
    </row>
    <row r="22" spans="1:55" s="124" customFormat="1" x14ac:dyDescent="0.2">
      <c r="A22" s="119"/>
      <c r="B22" s="374"/>
      <c r="C22" s="119"/>
      <c r="D22" s="383"/>
      <c r="E22" s="381"/>
      <c r="F22" s="381"/>
      <c r="G22" s="384"/>
      <c r="H22" s="383" t="str">
        <f t="shared" si="1"/>
        <v/>
      </c>
      <c r="I22" s="381" t="str">
        <f t="shared" si="2"/>
        <v/>
      </c>
      <c r="J22" s="381" t="str">
        <f t="shared" si="3"/>
        <v/>
      </c>
      <c r="K22" s="385" t="str">
        <f t="shared" si="4"/>
        <v/>
      </c>
      <c r="L22" s="386" t="str">
        <f t="shared" si="5"/>
        <v/>
      </c>
      <c r="M22" s="381" t="str">
        <f t="shared" si="6"/>
        <v/>
      </c>
      <c r="N22" s="381" t="str">
        <f t="shared" si="7"/>
        <v/>
      </c>
      <c r="O22" s="384" t="str">
        <f t="shared" si="8"/>
        <v/>
      </c>
      <c r="P22" s="386" t="str">
        <f t="shared" si="9"/>
        <v/>
      </c>
      <c r="Q22" s="381" t="str">
        <f t="shared" si="10"/>
        <v/>
      </c>
      <c r="R22" s="381" t="str">
        <f t="shared" si="11"/>
        <v/>
      </c>
      <c r="S22" s="384" t="str">
        <f t="shared" si="12"/>
        <v/>
      </c>
      <c r="T22" s="386" t="str">
        <f t="shared" si="13"/>
        <v/>
      </c>
      <c r="U22" s="381" t="str">
        <f t="shared" si="14"/>
        <v/>
      </c>
      <c r="V22" s="381" t="str">
        <f t="shared" si="15"/>
        <v/>
      </c>
      <c r="W22" s="384" t="str">
        <f t="shared" si="16"/>
        <v/>
      </c>
      <c r="X22" s="386" t="str">
        <f t="shared" si="17"/>
        <v/>
      </c>
      <c r="Y22" s="381" t="str">
        <f t="shared" si="18"/>
        <v/>
      </c>
      <c r="Z22" s="381" t="str">
        <f t="shared" si="19"/>
        <v/>
      </c>
      <c r="AA22" s="384" t="str">
        <f t="shared" si="20"/>
        <v/>
      </c>
      <c r="AB22" s="386" t="str">
        <f t="shared" si="21"/>
        <v/>
      </c>
      <c r="AC22" s="381" t="str">
        <f t="shared" si="22"/>
        <v/>
      </c>
      <c r="AD22" s="381" t="str">
        <f t="shared" si="23"/>
        <v/>
      </c>
      <c r="AE22" s="384" t="str">
        <f t="shared" si="24"/>
        <v/>
      </c>
      <c r="AF22" s="386" t="str">
        <f t="shared" si="25"/>
        <v/>
      </c>
      <c r="AG22" s="381" t="str">
        <f t="shared" si="26"/>
        <v/>
      </c>
      <c r="AH22" s="381" t="str">
        <f t="shared" si="27"/>
        <v/>
      </c>
      <c r="AI22" s="384" t="str">
        <f t="shared" si="28"/>
        <v/>
      </c>
      <c r="AJ22" s="386" t="str">
        <f t="shared" si="29"/>
        <v/>
      </c>
      <c r="AK22" s="381" t="str">
        <f t="shared" si="30"/>
        <v/>
      </c>
      <c r="AL22" s="381" t="str">
        <f t="shared" si="31"/>
        <v/>
      </c>
      <c r="AM22" s="384" t="str">
        <f t="shared" si="32"/>
        <v/>
      </c>
      <c r="AN22" s="386" t="str">
        <f t="shared" si="33"/>
        <v/>
      </c>
      <c r="AO22" s="381" t="str">
        <f t="shared" si="34"/>
        <v/>
      </c>
      <c r="AP22" s="381" t="str">
        <f t="shared" si="35"/>
        <v/>
      </c>
      <c r="AQ22" s="384" t="str">
        <f t="shared" si="36"/>
        <v/>
      </c>
      <c r="AR22" s="386" t="str">
        <f t="shared" si="37"/>
        <v/>
      </c>
      <c r="AS22" s="381" t="str">
        <f t="shared" si="38"/>
        <v/>
      </c>
      <c r="AT22" s="381" t="str">
        <f t="shared" si="39"/>
        <v/>
      </c>
      <c r="AU22" s="384" t="str">
        <f t="shared" si="40"/>
        <v/>
      </c>
      <c r="AV22" s="386" t="str">
        <f t="shared" si="41"/>
        <v/>
      </c>
      <c r="AW22" s="381" t="str">
        <f t="shared" si="42"/>
        <v/>
      </c>
      <c r="AX22" s="381" t="str">
        <f t="shared" si="43"/>
        <v/>
      </c>
      <c r="AY22" s="384" t="str">
        <f t="shared" si="44"/>
        <v/>
      </c>
      <c r="AZ22" s="121">
        <f t="shared" si="45"/>
        <v>0</v>
      </c>
      <c r="BA22" s="122">
        <f t="shared" si="46"/>
        <v>0</v>
      </c>
      <c r="BB22" s="122">
        <f t="shared" si="47"/>
        <v>0</v>
      </c>
      <c r="BC22" s="123">
        <f t="shared" si="48"/>
        <v>0</v>
      </c>
    </row>
    <row r="23" spans="1:55" s="124" customFormat="1" x14ac:dyDescent="0.2">
      <c r="A23" s="119"/>
      <c r="B23" s="374"/>
      <c r="C23" s="119"/>
      <c r="D23" s="383"/>
      <c r="E23" s="381"/>
      <c r="F23" s="381"/>
      <c r="G23" s="384"/>
      <c r="H23" s="383" t="str">
        <f t="shared" si="1"/>
        <v/>
      </c>
      <c r="I23" s="381" t="str">
        <f t="shared" si="2"/>
        <v/>
      </c>
      <c r="J23" s="381" t="str">
        <f t="shared" si="3"/>
        <v/>
      </c>
      <c r="K23" s="385" t="str">
        <f t="shared" si="4"/>
        <v/>
      </c>
      <c r="L23" s="386" t="str">
        <f t="shared" si="5"/>
        <v/>
      </c>
      <c r="M23" s="381" t="str">
        <f t="shared" si="6"/>
        <v/>
      </c>
      <c r="N23" s="381" t="str">
        <f t="shared" si="7"/>
        <v/>
      </c>
      <c r="O23" s="384" t="str">
        <f t="shared" si="8"/>
        <v/>
      </c>
      <c r="P23" s="386" t="str">
        <f t="shared" si="9"/>
        <v/>
      </c>
      <c r="Q23" s="381" t="str">
        <f t="shared" si="10"/>
        <v/>
      </c>
      <c r="R23" s="381" t="str">
        <f t="shared" si="11"/>
        <v/>
      </c>
      <c r="S23" s="384" t="str">
        <f t="shared" si="12"/>
        <v/>
      </c>
      <c r="T23" s="386" t="str">
        <f t="shared" si="13"/>
        <v/>
      </c>
      <c r="U23" s="381" t="str">
        <f t="shared" si="14"/>
        <v/>
      </c>
      <c r="V23" s="381" t="str">
        <f t="shared" si="15"/>
        <v/>
      </c>
      <c r="W23" s="384" t="str">
        <f t="shared" si="16"/>
        <v/>
      </c>
      <c r="X23" s="386" t="str">
        <f t="shared" si="17"/>
        <v/>
      </c>
      <c r="Y23" s="381" t="str">
        <f t="shared" si="18"/>
        <v/>
      </c>
      <c r="Z23" s="381" t="str">
        <f t="shared" si="19"/>
        <v/>
      </c>
      <c r="AA23" s="384" t="str">
        <f t="shared" si="20"/>
        <v/>
      </c>
      <c r="AB23" s="386" t="str">
        <f t="shared" si="21"/>
        <v/>
      </c>
      <c r="AC23" s="381" t="str">
        <f t="shared" si="22"/>
        <v/>
      </c>
      <c r="AD23" s="381" t="str">
        <f t="shared" si="23"/>
        <v/>
      </c>
      <c r="AE23" s="384" t="str">
        <f t="shared" si="24"/>
        <v/>
      </c>
      <c r="AF23" s="386" t="str">
        <f t="shared" si="25"/>
        <v/>
      </c>
      <c r="AG23" s="381" t="str">
        <f t="shared" si="26"/>
        <v/>
      </c>
      <c r="AH23" s="381" t="str">
        <f t="shared" si="27"/>
        <v/>
      </c>
      <c r="AI23" s="384" t="str">
        <f t="shared" si="28"/>
        <v/>
      </c>
      <c r="AJ23" s="386" t="str">
        <f t="shared" si="29"/>
        <v/>
      </c>
      <c r="AK23" s="381" t="str">
        <f t="shared" si="30"/>
        <v/>
      </c>
      <c r="AL23" s="381" t="str">
        <f t="shared" si="31"/>
        <v/>
      </c>
      <c r="AM23" s="384" t="str">
        <f t="shared" si="32"/>
        <v/>
      </c>
      <c r="AN23" s="386" t="str">
        <f t="shared" si="33"/>
        <v/>
      </c>
      <c r="AO23" s="381" t="str">
        <f t="shared" si="34"/>
        <v/>
      </c>
      <c r="AP23" s="381" t="str">
        <f t="shared" si="35"/>
        <v/>
      </c>
      <c r="AQ23" s="384" t="str">
        <f t="shared" si="36"/>
        <v/>
      </c>
      <c r="AR23" s="386" t="str">
        <f t="shared" si="37"/>
        <v/>
      </c>
      <c r="AS23" s="381" t="str">
        <f t="shared" si="38"/>
        <v/>
      </c>
      <c r="AT23" s="381" t="str">
        <f t="shared" si="39"/>
        <v/>
      </c>
      <c r="AU23" s="384" t="str">
        <f t="shared" si="40"/>
        <v/>
      </c>
      <c r="AV23" s="386" t="str">
        <f t="shared" si="41"/>
        <v/>
      </c>
      <c r="AW23" s="381" t="str">
        <f t="shared" si="42"/>
        <v/>
      </c>
      <c r="AX23" s="381" t="str">
        <f t="shared" si="43"/>
        <v/>
      </c>
      <c r="AY23" s="384" t="str">
        <f t="shared" si="44"/>
        <v/>
      </c>
      <c r="AZ23" s="121">
        <f t="shared" si="45"/>
        <v>0</v>
      </c>
      <c r="BA23" s="122">
        <f t="shared" si="46"/>
        <v>0</v>
      </c>
      <c r="BB23" s="122">
        <f t="shared" si="47"/>
        <v>0</v>
      </c>
      <c r="BC23" s="123">
        <f t="shared" si="48"/>
        <v>0</v>
      </c>
    </row>
    <row r="24" spans="1:55" s="124" customFormat="1" x14ac:dyDescent="0.2">
      <c r="A24" s="119"/>
      <c r="B24" s="374"/>
      <c r="C24" s="119"/>
      <c r="D24" s="383"/>
      <c r="E24" s="381"/>
      <c r="F24" s="381"/>
      <c r="G24" s="384"/>
      <c r="H24" s="383" t="str">
        <f t="shared" si="1"/>
        <v/>
      </c>
      <c r="I24" s="381" t="str">
        <f t="shared" si="2"/>
        <v/>
      </c>
      <c r="J24" s="381" t="str">
        <f t="shared" si="3"/>
        <v/>
      </c>
      <c r="K24" s="385" t="str">
        <f t="shared" si="4"/>
        <v/>
      </c>
      <c r="L24" s="386" t="str">
        <f t="shared" si="5"/>
        <v/>
      </c>
      <c r="M24" s="381" t="str">
        <f t="shared" si="6"/>
        <v/>
      </c>
      <c r="N24" s="381" t="str">
        <f t="shared" si="7"/>
        <v/>
      </c>
      <c r="O24" s="384" t="str">
        <f t="shared" si="8"/>
        <v/>
      </c>
      <c r="P24" s="386" t="str">
        <f t="shared" si="9"/>
        <v/>
      </c>
      <c r="Q24" s="381" t="str">
        <f t="shared" si="10"/>
        <v/>
      </c>
      <c r="R24" s="381" t="str">
        <f t="shared" si="11"/>
        <v/>
      </c>
      <c r="S24" s="384" t="str">
        <f t="shared" si="12"/>
        <v/>
      </c>
      <c r="T24" s="386" t="str">
        <f t="shared" si="13"/>
        <v/>
      </c>
      <c r="U24" s="381" t="str">
        <f t="shared" si="14"/>
        <v/>
      </c>
      <c r="V24" s="381" t="str">
        <f t="shared" si="15"/>
        <v/>
      </c>
      <c r="W24" s="384" t="str">
        <f t="shared" si="16"/>
        <v/>
      </c>
      <c r="X24" s="386" t="str">
        <f t="shared" si="17"/>
        <v/>
      </c>
      <c r="Y24" s="381" t="str">
        <f t="shared" si="18"/>
        <v/>
      </c>
      <c r="Z24" s="381" t="str">
        <f t="shared" si="19"/>
        <v/>
      </c>
      <c r="AA24" s="384" t="str">
        <f t="shared" si="20"/>
        <v/>
      </c>
      <c r="AB24" s="386" t="str">
        <f t="shared" si="21"/>
        <v/>
      </c>
      <c r="AC24" s="381" t="str">
        <f t="shared" si="22"/>
        <v/>
      </c>
      <c r="AD24" s="381" t="str">
        <f t="shared" si="23"/>
        <v/>
      </c>
      <c r="AE24" s="384" t="str">
        <f t="shared" si="24"/>
        <v/>
      </c>
      <c r="AF24" s="386" t="str">
        <f t="shared" si="25"/>
        <v/>
      </c>
      <c r="AG24" s="381" t="str">
        <f t="shared" si="26"/>
        <v/>
      </c>
      <c r="AH24" s="381" t="str">
        <f t="shared" si="27"/>
        <v/>
      </c>
      <c r="AI24" s="384" t="str">
        <f t="shared" si="28"/>
        <v/>
      </c>
      <c r="AJ24" s="386" t="str">
        <f t="shared" si="29"/>
        <v/>
      </c>
      <c r="AK24" s="381" t="str">
        <f t="shared" si="30"/>
        <v/>
      </c>
      <c r="AL24" s="381" t="str">
        <f t="shared" si="31"/>
        <v/>
      </c>
      <c r="AM24" s="384" t="str">
        <f t="shared" si="32"/>
        <v/>
      </c>
      <c r="AN24" s="386" t="str">
        <f t="shared" si="33"/>
        <v/>
      </c>
      <c r="AO24" s="381" t="str">
        <f t="shared" si="34"/>
        <v/>
      </c>
      <c r="AP24" s="381" t="str">
        <f t="shared" si="35"/>
        <v/>
      </c>
      <c r="AQ24" s="384" t="str">
        <f t="shared" si="36"/>
        <v/>
      </c>
      <c r="AR24" s="386" t="str">
        <f t="shared" si="37"/>
        <v/>
      </c>
      <c r="AS24" s="381" t="str">
        <f t="shared" si="38"/>
        <v/>
      </c>
      <c r="AT24" s="381" t="str">
        <f t="shared" si="39"/>
        <v/>
      </c>
      <c r="AU24" s="384" t="str">
        <f t="shared" si="40"/>
        <v/>
      </c>
      <c r="AV24" s="386" t="str">
        <f t="shared" si="41"/>
        <v/>
      </c>
      <c r="AW24" s="381" t="str">
        <f t="shared" si="42"/>
        <v/>
      </c>
      <c r="AX24" s="381" t="str">
        <f t="shared" si="43"/>
        <v/>
      </c>
      <c r="AY24" s="384" t="str">
        <f t="shared" si="44"/>
        <v/>
      </c>
      <c r="AZ24" s="121">
        <f t="shared" si="45"/>
        <v>0</v>
      </c>
      <c r="BA24" s="122">
        <f t="shared" si="46"/>
        <v>0</v>
      </c>
      <c r="BB24" s="122">
        <f t="shared" si="47"/>
        <v>0</v>
      </c>
      <c r="BC24" s="123">
        <f t="shared" si="48"/>
        <v>0</v>
      </c>
    </row>
    <row r="25" spans="1:55" s="124" customFormat="1" x14ac:dyDescent="0.2">
      <c r="A25" s="119"/>
      <c r="B25" s="374"/>
      <c r="C25" s="119"/>
      <c r="D25" s="383"/>
      <c r="E25" s="381"/>
      <c r="F25" s="381"/>
      <c r="G25" s="384"/>
      <c r="H25" s="383" t="str">
        <f t="shared" si="1"/>
        <v/>
      </c>
      <c r="I25" s="381" t="str">
        <f t="shared" si="2"/>
        <v/>
      </c>
      <c r="J25" s="381" t="str">
        <f t="shared" si="3"/>
        <v/>
      </c>
      <c r="K25" s="385" t="str">
        <f t="shared" si="4"/>
        <v/>
      </c>
      <c r="L25" s="386" t="str">
        <f t="shared" si="5"/>
        <v/>
      </c>
      <c r="M25" s="381" t="str">
        <f t="shared" si="6"/>
        <v/>
      </c>
      <c r="N25" s="381" t="str">
        <f t="shared" si="7"/>
        <v/>
      </c>
      <c r="O25" s="384" t="str">
        <f t="shared" si="8"/>
        <v/>
      </c>
      <c r="P25" s="386" t="str">
        <f t="shared" si="9"/>
        <v/>
      </c>
      <c r="Q25" s="381" t="str">
        <f t="shared" si="10"/>
        <v/>
      </c>
      <c r="R25" s="381" t="str">
        <f t="shared" si="11"/>
        <v/>
      </c>
      <c r="S25" s="384" t="str">
        <f t="shared" si="12"/>
        <v/>
      </c>
      <c r="T25" s="386" t="str">
        <f t="shared" si="13"/>
        <v/>
      </c>
      <c r="U25" s="381" t="str">
        <f t="shared" si="14"/>
        <v/>
      </c>
      <c r="V25" s="381" t="str">
        <f t="shared" si="15"/>
        <v/>
      </c>
      <c r="W25" s="384" t="str">
        <f t="shared" si="16"/>
        <v/>
      </c>
      <c r="X25" s="386" t="str">
        <f t="shared" si="17"/>
        <v/>
      </c>
      <c r="Y25" s="381" t="str">
        <f t="shared" si="18"/>
        <v/>
      </c>
      <c r="Z25" s="381" t="str">
        <f t="shared" si="19"/>
        <v/>
      </c>
      <c r="AA25" s="384" t="str">
        <f t="shared" si="20"/>
        <v/>
      </c>
      <c r="AB25" s="386" t="str">
        <f t="shared" si="21"/>
        <v/>
      </c>
      <c r="AC25" s="381" t="str">
        <f t="shared" si="22"/>
        <v/>
      </c>
      <c r="AD25" s="381" t="str">
        <f t="shared" si="23"/>
        <v/>
      </c>
      <c r="AE25" s="384" t="str">
        <f t="shared" si="24"/>
        <v/>
      </c>
      <c r="AF25" s="386" t="str">
        <f t="shared" si="25"/>
        <v/>
      </c>
      <c r="AG25" s="381" t="str">
        <f t="shared" si="26"/>
        <v/>
      </c>
      <c r="AH25" s="381" t="str">
        <f t="shared" si="27"/>
        <v/>
      </c>
      <c r="AI25" s="384" t="str">
        <f t="shared" si="28"/>
        <v/>
      </c>
      <c r="AJ25" s="386" t="str">
        <f t="shared" si="29"/>
        <v/>
      </c>
      <c r="AK25" s="381" t="str">
        <f t="shared" si="30"/>
        <v/>
      </c>
      <c r="AL25" s="381" t="str">
        <f t="shared" si="31"/>
        <v/>
      </c>
      <c r="AM25" s="384" t="str">
        <f t="shared" si="32"/>
        <v/>
      </c>
      <c r="AN25" s="386" t="str">
        <f t="shared" si="33"/>
        <v/>
      </c>
      <c r="AO25" s="381" t="str">
        <f t="shared" si="34"/>
        <v/>
      </c>
      <c r="AP25" s="381" t="str">
        <f t="shared" si="35"/>
        <v/>
      </c>
      <c r="AQ25" s="384" t="str">
        <f t="shared" si="36"/>
        <v/>
      </c>
      <c r="AR25" s="386" t="str">
        <f t="shared" si="37"/>
        <v/>
      </c>
      <c r="AS25" s="381" t="str">
        <f t="shared" si="38"/>
        <v/>
      </c>
      <c r="AT25" s="381" t="str">
        <f t="shared" si="39"/>
        <v/>
      </c>
      <c r="AU25" s="384" t="str">
        <f t="shared" si="40"/>
        <v/>
      </c>
      <c r="AV25" s="386" t="str">
        <f t="shared" si="41"/>
        <v/>
      </c>
      <c r="AW25" s="381" t="str">
        <f t="shared" si="42"/>
        <v/>
      </c>
      <c r="AX25" s="381" t="str">
        <f t="shared" si="43"/>
        <v/>
      </c>
      <c r="AY25" s="384" t="str">
        <f t="shared" si="44"/>
        <v/>
      </c>
      <c r="AZ25" s="121">
        <f t="shared" si="45"/>
        <v>0</v>
      </c>
      <c r="BA25" s="122">
        <f t="shared" si="46"/>
        <v>0</v>
      </c>
      <c r="BB25" s="122">
        <f t="shared" si="47"/>
        <v>0</v>
      </c>
      <c r="BC25" s="123">
        <f t="shared" si="48"/>
        <v>0</v>
      </c>
    </row>
    <row r="26" spans="1:55" s="124" customFormat="1" x14ac:dyDescent="0.2">
      <c r="A26" s="119"/>
      <c r="B26" s="374"/>
      <c r="C26" s="119"/>
      <c r="D26" s="383"/>
      <c r="E26" s="381"/>
      <c r="F26" s="381"/>
      <c r="G26" s="384"/>
      <c r="H26" s="383" t="str">
        <f t="shared" si="1"/>
        <v/>
      </c>
      <c r="I26" s="381" t="str">
        <f t="shared" si="2"/>
        <v/>
      </c>
      <c r="J26" s="381" t="str">
        <f t="shared" si="3"/>
        <v/>
      </c>
      <c r="K26" s="385" t="str">
        <f t="shared" si="4"/>
        <v/>
      </c>
      <c r="L26" s="386" t="str">
        <f t="shared" si="5"/>
        <v/>
      </c>
      <c r="M26" s="381" t="str">
        <f t="shared" si="6"/>
        <v/>
      </c>
      <c r="N26" s="381" t="str">
        <f t="shared" si="7"/>
        <v/>
      </c>
      <c r="O26" s="384" t="str">
        <f t="shared" si="8"/>
        <v/>
      </c>
      <c r="P26" s="386" t="str">
        <f t="shared" si="9"/>
        <v/>
      </c>
      <c r="Q26" s="381" t="str">
        <f t="shared" si="10"/>
        <v/>
      </c>
      <c r="R26" s="381" t="str">
        <f t="shared" si="11"/>
        <v/>
      </c>
      <c r="S26" s="384" t="str">
        <f t="shared" si="12"/>
        <v/>
      </c>
      <c r="T26" s="386" t="str">
        <f t="shared" si="13"/>
        <v/>
      </c>
      <c r="U26" s="381" t="str">
        <f t="shared" si="14"/>
        <v/>
      </c>
      <c r="V26" s="381" t="str">
        <f t="shared" si="15"/>
        <v/>
      </c>
      <c r="W26" s="384" t="str">
        <f t="shared" si="16"/>
        <v/>
      </c>
      <c r="X26" s="386" t="str">
        <f t="shared" si="17"/>
        <v/>
      </c>
      <c r="Y26" s="381" t="str">
        <f t="shared" si="18"/>
        <v/>
      </c>
      <c r="Z26" s="381" t="str">
        <f t="shared" si="19"/>
        <v/>
      </c>
      <c r="AA26" s="384" t="str">
        <f t="shared" si="20"/>
        <v/>
      </c>
      <c r="AB26" s="386" t="str">
        <f t="shared" si="21"/>
        <v/>
      </c>
      <c r="AC26" s="381" t="str">
        <f t="shared" si="22"/>
        <v/>
      </c>
      <c r="AD26" s="381" t="str">
        <f t="shared" si="23"/>
        <v/>
      </c>
      <c r="AE26" s="384" t="str">
        <f t="shared" si="24"/>
        <v/>
      </c>
      <c r="AF26" s="386" t="str">
        <f t="shared" si="25"/>
        <v/>
      </c>
      <c r="AG26" s="381" t="str">
        <f t="shared" si="26"/>
        <v/>
      </c>
      <c r="AH26" s="381" t="str">
        <f t="shared" si="27"/>
        <v/>
      </c>
      <c r="AI26" s="384" t="str">
        <f t="shared" si="28"/>
        <v/>
      </c>
      <c r="AJ26" s="386" t="str">
        <f t="shared" si="29"/>
        <v/>
      </c>
      <c r="AK26" s="381" t="str">
        <f t="shared" si="30"/>
        <v/>
      </c>
      <c r="AL26" s="381" t="str">
        <f t="shared" si="31"/>
        <v/>
      </c>
      <c r="AM26" s="384" t="str">
        <f t="shared" si="32"/>
        <v/>
      </c>
      <c r="AN26" s="386" t="str">
        <f t="shared" si="33"/>
        <v/>
      </c>
      <c r="AO26" s="381" t="str">
        <f t="shared" si="34"/>
        <v/>
      </c>
      <c r="AP26" s="381" t="str">
        <f t="shared" si="35"/>
        <v/>
      </c>
      <c r="AQ26" s="384" t="str">
        <f t="shared" si="36"/>
        <v/>
      </c>
      <c r="AR26" s="386" t="str">
        <f t="shared" si="37"/>
        <v/>
      </c>
      <c r="AS26" s="381" t="str">
        <f t="shared" si="38"/>
        <v/>
      </c>
      <c r="AT26" s="381" t="str">
        <f t="shared" si="39"/>
        <v/>
      </c>
      <c r="AU26" s="384" t="str">
        <f t="shared" si="40"/>
        <v/>
      </c>
      <c r="AV26" s="386" t="str">
        <f t="shared" si="41"/>
        <v/>
      </c>
      <c r="AW26" s="381" t="str">
        <f t="shared" si="42"/>
        <v/>
      </c>
      <c r="AX26" s="381" t="str">
        <f t="shared" si="43"/>
        <v/>
      </c>
      <c r="AY26" s="384" t="str">
        <f t="shared" si="44"/>
        <v/>
      </c>
      <c r="AZ26" s="121">
        <f t="shared" si="45"/>
        <v>0</v>
      </c>
      <c r="BA26" s="122">
        <f t="shared" si="46"/>
        <v>0</v>
      </c>
      <c r="BB26" s="122">
        <f t="shared" si="47"/>
        <v>0</v>
      </c>
      <c r="BC26" s="123">
        <f t="shared" si="48"/>
        <v>0</v>
      </c>
    </row>
    <row r="27" spans="1:55" s="124" customFormat="1" x14ac:dyDescent="0.2">
      <c r="A27" s="119"/>
      <c r="B27" s="374"/>
      <c r="C27" s="119"/>
      <c r="D27" s="383"/>
      <c r="E27" s="381"/>
      <c r="F27" s="381"/>
      <c r="G27" s="384"/>
      <c r="H27" s="383" t="str">
        <f t="shared" si="1"/>
        <v/>
      </c>
      <c r="I27" s="381" t="str">
        <f t="shared" si="2"/>
        <v/>
      </c>
      <c r="J27" s="381" t="str">
        <f t="shared" si="3"/>
        <v/>
      </c>
      <c r="K27" s="385" t="str">
        <f t="shared" si="4"/>
        <v/>
      </c>
      <c r="L27" s="386" t="str">
        <f t="shared" si="5"/>
        <v/>
      </c>
      <c r="M27" s="381" t="str">
        <f t="shared" si="6"/>
        <v/>
      </c>
      <c r="N27" s="381" t="str">
        <f t="shared" si="7"/>
        <v/>
      </c>
      <c r="O27" s="384" t="str">
        <f t="shared" si="8"/>
        <v/>
      </c>
      <c r="P27" s="386" t="str">
        <f t="shared" si="9"/>
        <v/>
      </c>
      <c r="Q27" s="381" t="str">
        <f t="shared" si="10"/>
        <v/>
      </c>
      <c r="R27" s="381" t="str">
        <f t="shared" si="11"/>
        <v/>
      </c>
      <c r="S27" s="384" t="str">
        <f t="shared" si="12"/>
        <v/>
      </c>
      <c r="T27" s="386" t="str">
        <f t="shared" si="13"/>
        <v/>
      </c>
      <c r="U27" s="381" t="str">
        <f t="shared" si="14"/>
        <v/>
      </c>
      <c r="V27" s="381" t="str">
        <f t="shared" si="15"/>
        <v/>
      </c>
      <c r="W27" s="384" t="str">
        <f t="shared" si="16"/>
        <v/>
      </c>
      <c r="X27" s="386" t="str">
        <f t="shared" si="17"/>
        <v/>
      </c>
      <c r="Y27" s="381" t="str">
        <f t="shared" si="18"/>
        <v/>
      </c>
      <c r="Z27" s="381" t="str">
        <f t="shared" si="19"/>
        <v/>
      </c>
      <c r="AA27" s="384" t="str">
        <f t="shared" si="20"/>
        <v/>
      </c>
      <c r="AB27" s="386" t="str">
        <f t="shared" si="21"/>
        <v/>
      </c>
      <c r="AC27" s="381" t="str">
        <f t="shared" si="22"/>
        <v/>
      </c>
      <c r="AD27" s="381" t="str">
        <f t="shared" si="23"/>
        <v/>
      </c>
      <c r="AE27" s="384" t="str">
        <f t="shared" si="24"/>
        <v/>
      </c>
      <c r="AF27" s="386" t="str">
        <f t="shared" si="25"/>
        <v/>
      </c>
      <c r="AG27" s="381" t="str">
        <f t="shared" si="26"/>
        <v/>
      </c>
      <c r="AH27" s="381" t="str">
        <f t="shared" si="27"/>
        <v/>
      </c>
      <c r="AI27" s="384" t="str">
        <f t="shared" si="28"/>
        <v/>
      </c>
      <c r="AJ27" s="386" t="str">
        <f t="shared" si="29"/>
        <v/>
      </c>
      <c r="AK27" s="381" t="str">
        <f t="shared" si="30"/>
        <v/>
      </c>
      <c r="AL27" s="381" t="str">
        <f t="shared" si="31"/>
        <v/>
      </c>
      <c r="AM27" s="384" t="str">
        <f t="shared" si="32"/>
        <v/>
      </c>
      <c r="AN27" s="386" t="str">
        <f t="shared" si="33"/>
        <v/>
      </c>
      <c r="AO27" s="381" t="str">
        <f t="shared" si="34"/>
        <v/>
      </c>
      <c r="AP27" s="381" t="str">
        <f t="shared" si="35"/>
        <v/>
      </c>
      <c r="AQ27" s="384" t="str">
        <f t="shared" si="36"/>
        <v/>
      </c>
      <c r="AR27" s="386" t="str">
        <f t="shared" si="37"/>
        <v/>
      </c>
      <c r="AS27" s="381" t="str">
        <f t="shared" si="38"/>
        <v/>
      </c>
      <c r="AT27" s="381" t="str">
        <f t="shared" si="39"/>
        <v/>
      </c>
      <c r="AU27" s="384" t="str">
        <f t="shared" si="40"/>
        <v/>
      </c>
      <c r="AV27" s="386" t="str">
        <f t="shared" si="41"/>
        <v/>
      </c>
      <c r="AW27" s="381" t="str">
        <f t="shared" si="42"/>
        <v/>
      </c>
      <c r="AX27" s="381" t="str">
        <f t="shared" si="43"/>
        <v/>
      </c>
      <c r="AY27" s="384" t="str">
        <f t="shared" si="44"/>
        <v/>
      </c>
      <c r="AZ27" s="121">
        <f t="shared" si="45"/>
        <v>0</v>
      </c>
      <c r="BA27" s="122">
        <f t="shared" si="46"/>
        <v>0</v>
      </c>
      <c r="BB27" s="122">
        <f t="shared" si="47"/>
        <v>0</v>
      </c>
      <c r="BC27" s="123">
        <f t="shared" si="48"/>
        <v>0</v>
      </c>
    </row>
    <row r="28" spans="1:55" s="124" customFormat="1" x14ac:dyDescent="0.2">
      <c r="A28" s="119"/>
      <c r="B28" s="374"/>
      <c r="C28" s="119"/>
      <c r="D28" s="383"/>
      <c r="E28" s="381"/>
      <c r="F28" s="381"/>
      <c r="G28" s="384"/>
      <c r="H28" s="383" t="str">
        <f t="shared" si="1"/>
        <v/>
      </c>
      <c r="I28" s="381" t="str">
        <f t="shared" si="2"/>
        <v/>
      </c>
      <c r="J28" s="381" t="str">
        <f t="shared" si="3"/>
        <v/>
      </c>
      <c r="K28" s="385" t="str">
        <f t="shared" si="4"/>
        <v/>
      </c>
      <c r="L28" s="386" t="str">
        <f t="shared" si="5"/>
        <v/>
      </c>
      <c r="M28" s="381" t="str">
        <f t="shared" si="6"/>
        <v/>
      </c>
      <c r="N28" s="381" t="str">
        <f t="shared" si="7"/>
        <v/>
      </c>
      <c r="O28" s="384" t="str">
        <f t="shared" si="8"/>
        <v/>
      </c>
      <c r="P28" s="386" t="str">
        <f t="shared" si="9"/>
        <v/>
      </c>
      <c r="Q28" s="381" t="str">
        <f t="shared" si="10"/>
        <v/>
      </c>
      <c r="R28" s="381" t="str">
        <f t="shared" si="11"/>
        <v/>
      </c>
      <c r="S28" s="384" t="str">
        <f t="shared" si="12"/>
        <v/>
      </c>
      <c r="T28" s="386" t="str">
        <f t="shared" si="13"/>
        <v/>
      </c>
      <c r="U28" s="381" t="str">
        <f t="shared" si="14"/>
        <v/>
      </c>
      <c r="V28" s="381" t="str">
        <f t="shared" si="15"/>
        <v/>
      </c>
      <c r="W28" s="384" t="str">
        <f t="shared" si="16"/>
        <v/>
      </c>
      <c r="X28" s="386" t="str">
        <f t="shared" si="17"/>
        <v/>
      </c>
      <c r="Y28" s="381" t="str">
        <f t="shared" si="18"/>
        <v/>
      </c>
      <c r="Z28" s="381" t="str">
        <f t="shared" si="19"/>
        <v/>
      </c>
      <c r="AA28" s="384" t="str">
        <f t="shared" si="20"/>
        <v/>
      </c>
      <c r="AB28" s="386" t="str">
        <f t="shared" si="21"/>
        <v/>
      </c>
      <c r="AC28" s="381" t="str">
        <f t="shared" si="22"/>
        <v/>
      </c>
      <c r="AD28" s="381" t="str">
        <f t="shared" si="23"/>
        <v/>
      </c>
      <c r="AE28" s="384" t="str">
        <f t="shared" si="24"/>
        <v/>
      </c>
      <c r="AF28" s="386" t="str">
        <f t="shared" si="25"/>
        <v/>
      </c>
      <c r="AG28" s="381" t="str">
        <f t="shared" si="26"/>
        <v/>
      </c>
      <c r="AH28" s="381" t="str">
        <f t="shared" si="27"/>
        <v/>
      </c>
      <c r="AI28" s="384" t="str">
        <f t="shared" si="28"/>
        <v/>
      </c>
      <c r="AJ28" s="386" t="str">
        <f t="shared" si="29"/>
        <v/>
      </c>
      <c r="AK28" s="381" t="str">
        <f t="shared" si="30"/>
        <v/>
      </c>
      <c r="AL28" s="381" t="str">
        <f t="shared" si="31"/>
        <v/>
      </c>
      <c r="AM28" s="384" t="str">
        <f t="shared" si="32"/>
        <v/>
      </c>
      <c r="AN28" s="386" t="str">
        <f t="shared" si="33"/>
        <v/>
      </c>
      <c r="AO28" s="381" t="str">
        <f t="shared" si="34"/>
        <v/>
      </c>
      <c r="AP28" s="381" t="str">
        <f t="shared" si="35"/>
        <v/>
      </c>
      <c r="AQ28" s="384" t="str">
        <f t="shared" si="36"/>
        <v/>
      </c>
      <c r="AR28" s="386" t="str">
        <f t="shared" si="37"/>
        <v/>
      </c>
      <c r="AS28" s="381" t="str">
        <f t="shared" si="38"/>
        <v/>
      </c>
      <c r="AT28" s="381" t="str">
        <f t="shared" si="39"/>
        <v/>
      </c>
      <c r="AU28" s="384" t="str">
        <f t="shared" si="40"/>
        <v/>
      </c>
      <c r="AV28" s="386" t="str">
        <f t="shared" si="41"/>
        <v/>
      </c>
      <c r="AW28" s="381" t="str">
        <f t="shared" si="42"/>
        <v/>
      </c>
      <c r="AX28" s="381" t="str">
        <f t="shared" si="43"/>
        <v/>
      </c>
      <c r="AY28" s="384" t="str">
        <f t="shared" si="44"/>
        <v/>
      </c>
      <c r="AZ28" s="121">
        <f t="shared" si="45"/>
        <v>0</v>
      </c>
      <c r="BA28" s="122">
        <f t="shared" si="46"/>
        <v>0</v>
      </c>
      <c r="BB28" s="122">
        <f t="shared" si="47"/>
        <v>0</v>
      </c>
      <c r="BC28" s="123">
        <f t="shared" si="48"/>
        <v>0</v>
      </c>
    </row>
    <row r="29" spans="1:55" s="124" customFormat="1" x14ac:dyDescent="0.2">
      <c r="A29" s="119"/>
      <c r="B29" s="374"/>
      <c r="C29" s="119"/>
      <c r="D29" s="383"/>
      <c r="E29" s="381"/>
      <c r="F29" s="381"/>
      <c r="G29" s="384"/>
      <c r="H29" s="383" t="str">
        <f t="shared" si="1"/>
        <v/>
      </c>
      <c r="I29" s="381" t="str">
        <f t="shared" si="2"/>
        <v/>
      </c>
      <c r="J29" s="381" t="str">
        <f t="shared" si="3"/>
        <v/>
      </c>
      <c r="K29" s="385" t="str">
        <f t="shared" si="4"/>
        <v/>
      </c>
      <c r="L29" s="386" t="str">
        <f t="shared" si="5"/>
        <v/>
      </c>
      <c r="M29" s="381" t="str">
        <f t="shared" si="6"/>
        <v/>
      </c>
      <c r="N29" s="381" t="str">
        <f t="shared" si="7"/>
        <v/>
      </c>
      <c r="O29" s="384" t="str">
        <f t="shared" si="8"/>
        <v/>
      </c>
      <c r="P29" s="386" t="str">
        <f t="shared" si="9"/>
        <v/>
      </c>
      <c r="Q29" s="381" t="str">
        <f t="shared" si="10"/>
        <v/>
      </c>
      <c r="R29" s="381" t="str">
        <f t="shared" si="11"/>
        <v/>
      </c>
      <c r="S29" s="384" t="str">
        <f t="shared" si="12"/>
        <v/>
      </c>
      <c r="T29" s="386" t="str">
        <f t="shared" si="13"/>
        <v/>
      </c>
      <c r="U29" s="381" t="str">
        <f t="shared" si="14"/>
        <v/>
      </c>
      <c r="V29" s="381" t="str">
        <f t="shared" si="15"/>
        <v/>
      </c>
      <c r="W29" s="384" t="str">
        <f t="shared" si="16"/>
        <v/>
      </c>
      <c r="X29" s="386" t="str">
        <f t="shared" si="17"/>
        <v/>
      </c>
      <c r="Y29" s="381" t="str">
        <f t="shared" si="18"/>
        <v/>
      </c>
      <c r="Z29" s="381" t="str">
        <f t="shared" si="19"/>
        <v/>
      </c>
      <c r="AA29" s="384" t="str">
        <f t="shared" si="20"/>
        <v/>
      </c>
      <c r="AB29" s="386" t="str">
        <f t="shared" si="21"/>
        <v/>
      </c>
      <c r="AC29" s="381" t="str">
        <f t="shared" si="22"/>
        <v/>
      </c>
      <c r="AD29" s="381" t="str">
        <f t="shared" si="23"/>
        <v/>
      </c>
      <c r="AE29" s="384" t="str">
        <f t="shared" si="24"/>
        <v/>
      </c>
      <c r="AF29" s="386" t="str">
        <f t="shared" si="25"/>
        <v/>
      </c>
      <c r="AG29" s="381" t="str">
        <f t="shared" si="26"/>
        <v/>
      </c>
      <c r="AH29" s="381" t="str">
        <f t="shared" si="27"/>
        <v/>
      </c>
      <c r="AI29" s="384" t="str">
        <f t="shared" si="28"/>
        <v/>
      </c>
      <c r="AJ29" s="386" t="str">
        <f t="shared" si="29"/>
        <v/>
      </c>
      <c r="AK29" s="381" t="str">
        <f t="shared" si="30"/>
        <v/>
      </c>
      <c r="AL29" s="381" t="str">
        <f t="shared" si="31"/>
        <v/>
      </c>
      <c r="AM29" s="384" t="str">
        <f t="shared" si="32"/>
        <v/>
      </c>
      <c r="AN29" s="386" t="str">
        <f t="shared" si="33"/>
        <v/>
      </c>
      <c r="AO29" s="381" t="str">
        <f t="shared" si="34"/>
        <v/>
      </c>
      <c r="AP29" s="381" t="str">
        <f t="shared" si="35"/>
        <v/>
      </c>
      <c r="AQ29" s="384" t="str">
        <f t="shared" si="36"/>
        <v/>
      </c>
      <c r="AR29" s="386" t="str">
        <f t="shared" si="37"/>
        <v/>
      </c>
      <c r="AS29" s="381" t="str">
        <f t="shared" si="38"/>
        <v/>
      </c>
      <c r="AT29" s="381" t="str">
        <f t="shared" si="39"/>
        <v/>
      </c>
      <c r="AU29" s="384" t="str">
        <f t="shared" si="40"/>
        <v/>
      </c>
      <c r="AV29" s="386" t="str">
        <f t="shared" si="41"/>
        <v/>
      </c>
      <c r="AW29" s="381" t="str">
        <f t="shared" si="42"/>
        <v/>
      </c>
      <c r="AX29" s="381" t="str">
        <f t="shared" si="43"/>
        <v/>
      </c>
      <c r="AY29" s="384" t="str">
        <f t="shared" si="44"/>
        <v/>
      </c>
      <c r="AZ29" s="121">
        <f t="shared" si="45"/>
        <v>0</v>
      </c>
      <c r="BA29" s="122">
        <f t="shared" si="46"/>
        <v>0</v>
      </c>
      <c r="BB29" s="122">
        <f t="shared" si="47"/>
        <v>0</v>
      </c>
      <c r="BC29" s="123">
        <f t="shared" si="48"/>
        <v>0</v>
      </c>
    </row>
    <row r="30" spans="1:55" s="124" customFormat="1" x14ac:dyDescent="0.2">
      <c r="A30" s="119"/>
      <c r="B30" s="374"/>
      <c r="C30" s="119"/>
      <c r="D30" s="383"/>
      <c r="E30" s="381"/>
      <c r="F30" s="381"/>
      <c r="G30" s="384"/>
      <c r="H30" s="383" t="str">
        <f t="shared" si="1"/>
        <v/>
      </c>
      <c r="I30" s="381" t="str">
        <f t="shared" si="2"/>
        <v/>
      </c>
      <c r="J30" s="381" t="str">
        <f t="shared" si="3"/>
        <v/>
      </c>
      <c r="K30" s="385" t="str">
        <f t="shared" si="4"/>
        <v/>
      </c>
      <c r="L30" s="386" t="str">
        <f t="shared" si="5"/>
        <v/>
      </c>
      <c r="M30" s="381" t="str">
        <f t="shared" si="6"/>
        <v/>
      </c>
      <c r="N30" s="381" t="str">
        <f t="shared" si="7"/>
        <v/>
      </c>
      <c r="O30" s="384" t="str">
        <f t="shared" si="8"/>
        <v/>
      </c>
      <c r="P30" s="386" t="str">
        <f t="shared" si="9"/>
        <v/>
      </c>
      <c r="Q30" s="381" t="str">
        <f t="shared" si="10"/>
        <v/>
      </c>
      <c r="R30" s="381" t="str">
        <f t="shared" si="11"/>
        <v/>
      </c>
      <c r="S30" s="384" t="str">
        <f t="shared" si="12"/>
        <v/>
      </c>
      <c r="T30" s="386" t="str">
        <f t="shared" si="13"/>
        <v/>
      </c>
      <c r="U30" s="381" t="str">
        <f t="shared" si="14"/>
        <v/>
      </c>
      <c r="V30" s="381" t="str">
        <f t="shared" si="15"/>
        <v/>
      </c>
      <c r="W30" s="384" t="str">
        <f t="shared" si="16"/>
        <v/>
      </c>
      <c r="X30" s="386" t="str">
        <f t="shared" si="17"/>
        <v/>
      </c>
      <c r="Y30" s="381" t="str">
        <f t="shared" si="18"/>
        <v/>
      </c>
      <c r="Z30" s="381" t="str">
        <f t="shared" si="19"/>
        <v/>
      </c>
      <c r="AA30" s="384" t="str">
        <f t="shared" si="20"/>
        <v/>
      </c>
      <c r="AB30" s="386" t="str">
        <f t="shared" si="21"/>
        <v/>
      </c>
      <c r="AC30" s="381" t="str">
        <f t="shared" si="22"/>
        <v/>
      </c>
      <c r="AD30" s="381" t="str">
        <f t="shared" si="23"/>
        <v/>
      </c>
      <c r="AE30" s="384" t="str">
        <f t="shared" si="24"/>
        <v/>
      </c>
      <c r="AF30" s="386" t="str">
        <f t="shared" si="25"/>
        <v/>
      </c>
      <c r="AG30" s="381" t="str">
        <f t="shared" si="26"/>
        <v/>
      </c>
      <c r="AH30" s="381" t="str">
        <f t="shared" si="27"/>
        <v/>
      </c>
      <c r="AI30" s="384" t="str">
        <f t="shared" si="28"/>
        <v/>
      </c>
      <c r="AJ30" s="386" t="str">
        <f t="shared" si="29"/>
        <v/>
      </c>
      <c r="AK30" s="381" t="str">
        <f t="shared" si="30"/>
        <v/>
      </c>
      <c r="AL30" s="381" t="str">
        <f t="shared" si="31"/>
        <v/>
      </c>
      <c r="AM30" s="384" t="str">
        <f t="shared" si="32"/>
        <v/>
      </c>
      <c r="AN30" s="386" t="str">
        <f t="shared" si="33"/>
        <v/>
      </c>
      <c r="AO30" s="381" t="str">
        <f t="shared" si="34"/>
        <v/>
      </c>
      <c r="AP30" s="381" t="str">
        <f t="shared" si="35"/>
        <v/>
      </c>
      <c r="AQ30" s="384" t="str">
        <f t="shared" si="36"/>
        <v/>
      </c>
      <c r="AR30" s="386" t="str">
        <f t="shared" si="37"/>
        <v/>
      </c>
      <c r="AS30" s="381" t="str">
        <f t="shared" si="38"/>
        <v/>
      </c>
      <c r="AT30" s="381" t="str">
        <f t="shared" si="39"/>
        <v/>
      </c>
      <c r="AU30" s="384" t="str">
        <f t="shared" si="40"/>
        <v/>
      </c>
      <c r="AV30" s="386" t="str">
        <f t="shared" si="41"/>
        <v/>
      </c>
      <c r="AW30" s="381" t="str">
        <f t="shared" si="42"/>
        <v/>
      </c>
      <c r="AX30" s="381" t="str">
        <f t="shared" si="43"/>
        <v/>
      </c>
      <c r="AY30" s="384" t="str">
        <f t="shared" si="44"/>
        <v/>
      </c>
      <c r="AZ30" s="121">
        <f t="shared" si="45"/>
        <v>0</v>
      </c>
      <c r="BA30" s="122">
        <f t="shared" si="46"/>
        <v>0</v>
      </c>
      <c r="BB30" s="122">
        <f t="shared" si="47"/>
        <v>0</v>
      </c>
      <c r="BC30" s="123">
        <f t="shared" si="48"/>
        <v>0</v>
      </c>
    </row>
    <row r="31" spans="1:55" s="124" customFormat="1" x14ac:dyDescent="0.2">
      <c r="A31" s="119"/>
      <c r="B31" s="374"/>
      <c r="C31" s="119"/>
      <c r="D31" s="383"/>
      <c r="E31" s="381"/>
      <c r="F31" s="381"/>
      <c r="G31" s="384"/>
      <c r="H31" s="383" t="str">
        <f t="shared" si="1"/>
        <v/>
      </c>
      <c r="I31" s="381" t="str">
        <f t="shared" si="2"/>
        <v/>
      </c>
      <c r="J31" s="381" t="str">
        <f t="shared" si="3"/>
        <v/>
      </c>
      <c r="K31" s="385" t="str">
        <f t="shared" si="4"/>
        <v/>
      </c>
      <c r="L31" s="386" t="str">
        <f t="shared" si="5"/>
        <v/>
      </c>
      <c r="M31" s="381" t="str">
        <f t="shared" si="6"/>
        <v/>
      </c>
      <c r="N31" s="381" t="str">
        <f t="shared" si="7"/>
        <v/>
      </c>
      <c r="O31" s="384" t="str">
        <f t="shared" si="8"/>
        <v/>
      </c>
      <c r="P31" s="386" t="str">
        <f t="shared" si="9"/>
        <v/>
      </c>
      <c r="Q31" s="381" t="str">
        <f t="shared" si="10"/>
        <v/>
      </c>
      <c r="R31" s="381" t="str">
        <f t="shared" si="11"/>
        <v/>
      </c>
      <c r="S31" s="384" t="str">
        <f t="shared" si="12"/>
        <v/>
      </c>
      <c r="T31" s="386" t="str">
        <f t="shared" si="13"/>
        <v/>
      </c>
      <c r="U31" s="381" t="str">
        <f t="shared" si="14"/>
        <v/>
      </c>
      <c r="V31" s="381" t="str">
        <f t="shared" si="15"/>
        <v/>
      </c>
      <c r="W31" s="384" t="str">
        <f t="shared" si="16"/>
        <v/>
      </c>
      <c r="X31" s="386" t="str">
        <f t="shared" si="17"/>
        <v/>
      </c>
      <c r="Y31" s="381" t="str">
        <f t="shared" si="18"/>
        <v/>
      </c>
      <c r="Z31" s="381" t="str">
        <f t="shared" si="19"/>
        <v/>
      </c>
      <c r="AA31" s="384" t="str">
        <f t="shared" si="20"/>
        <v/>
      </c>
      <c r="AB31" s="386" t="str">
        <f t="shared" si="21"/>
        <v/>
      </c>
      <c r="AC31" s="381" t="str">
        <f t="shared" si="22"/>
        <v/>
      </c>
      <c r="AD31" s="381" t="str">
        <f t="shared" si="23"/>
        <v/>
      </c>
      <c r="AE31" s="384" t="str">
        <f t="shared" si="24"/>
        <v/>
      </c>
      <c r="AF31" s="386" t="str">
        <f t="shared" si="25"/>
        <v/>
      </c>
      <c r="AG31" s="381" t="str">
        <f t="shared" si="26"/>
        <v/>
      </c>
      <c r="AH31" s="381" t="str">
        <f t="shared" si="27"/>
        <v/>
      </c>
      <c r="AI31" s="384" t="str">
        <f t="shared" si="28"/>
        <v/>
      </c>
      <c r="AJ31" s="386" t="str">
        <f t="shared" si="29"/>
        <v/>
      </c>
      <c r="AK31" s="381" t="str">
        <f t="shared" si="30"/>
        <v/>
      </c>
      <c r="AL31" s="381" t="str">
        <f t="shared" si="31"/>
        <v/>
      </c>
      <c r="AM31" s="384" t="str">
        <f t="shared" si="32"/>
        <v/>
      </c>
      <c r="AN31" s="386" t="str">
        <f t="shared" si="33"/>
        <v/>
      </c>
      <c r="AO31" s="381" t="str">
        <f t="shared" si="34"/>
        <v/>
      </c>
      <c r="AP31" s="381" t="str">
        <f t="shared" si="35"/>
        <v/>
      </c>
      <c r="AQ31" s="384" t="str">
        <f t="shared" si="36"/>
        <v/>
      </c>
      <c r="AR31" s="386" t="str">
        <f t="shared" si="37"/>
        <v/>
      </c>
      <c r="AS31" s="381" t="str">
        <f t="shared" si="38"/>
        <v/>
      </c>
      <c r="AT31" s="381" t="str">
        <f t="shared" si="39"/>
        <v/>
      </c>
      <c r="AU31" s="384" t="str">
        <f t="shared" si="40"/>
        <v/>
      </c>
      <c r="AV31" s="386" t="str">
        <f t="shared" si="41"/>
        <v/>
      </c>
      <c r="AW31" s="381" t="str">
        <f t="shared" si="42"/>
        <v/>
      </c>
      <c r="AX31" s="381" t="str">
        <f t="shared" si="43"/>
        <v/>
      </c>
      <c r="AY31" s="384" t="str">
        <f t="shared" si="44"/>
        <v/>
      </c>
      <c r="AZ31" s="121">
        <f t="shared" si="45"/>
        <v>0</v>
      </c>
      <c r="BA31" s="122">
        <f t="shared" si="46"/>
        <v>0</v>
      </c>
      <c r="BB31" s="122">
        <f t="shared" si="47"/>
        <v>0</v>
      </c>
      <c r="BC31" s="123">
        <f t="shared" si="48"/>
        <v>0</v>
      </c>
    </row>
    <row r="32" spans="1:55" s="124" customFormat="1" x14ac:dyDescent="0.2">
      <c r="A32" s="119"/>
      <c r="B32" s="374"/>
      <c r="C32" s="119"/>
      <c r="D32" s="383"/>
      <c r="E32" s="381"/>
      <c r="F32" s="381"/>
      <c r="G32" s="384"/>
      <c r="H32" s="383" t="str">
        <f t="shared" si="1"/>
        <v/>
      </c>
      <c r="I32" s="381" t="str">
        <f t="shared" si="2"/>
        <v/>
      </c>
      <c r="J32" s="381" t="str">
        <f t="shared" si="3"/>
        <v/>
      </c>
      <c r="K32" s="385" t="str">
        <f t="shared" si="4"/>
        <v/>
      </c>
      <c r="L32" s="386" t="str">
        <f t="shared" si="5"/>
        <v/>
      </c>
      <c r="M32" s="381" t="str">
        <f t="shared" si="6"/>
        <v/>
      </c>
      <c r="N32" s="381" t="str">
        <f t="shared" si="7"/>
        <v/>
      </c>
      <c r="O32" s="384" t="str">
        <f t="shared" si="8"/>
        <v/>
      </c>
      <c r="P32" s="386" t="str">
        <f t="shared" si="9"/>
        <v/>
      </c>
      <c r="Q32" s="381" t="str">
        <f t="shared" si="10"/>
        <v/>
      </c>
      <c r="R32" s="381" t="str">
        <f t="shared" si="11"/>
        <v/>
      </c>
      <c r="S32" s="384" t="str">
        <f t="shared" si="12"/>
        <v/>
      </c>
      <c r="T32" s="386" t="str">
        <f t="shared" si="13"/>
        <v/>
      </c>
      <c r="U32" s="381" t="str">
        <f t="shared" si="14"/>
        <v/>
      </c>
      <c r="V32" s="381" t="str">
        <f t="shared" si="15"/>
        <v/>
      </c>
      <c r="W32" s="384" t="str">
        <f t="shared" si="16"/>
        <v/>
      </c>
      <c r="X32" s="386" t="str">
        <f t="shared" si="17"/>
        <v/>
      </c>
      <c r="Y32" s="381" t="str">
        <f t="shared" si="18"/>
        <v/>
      </c>
      <c r="Z32" s="381" t="str">
        <f t="shared" si="19"/>
        <v/>
      </c>
      <c r="AA32" s="384" t="str">
        <f t="shared" si="20"/>
        <v/>
      </c>
      <c r="AB32" s="386" t="str">
        <f t="shared" si="21"/>
        <v/>
      </c>
      <c r="AC32" s="381" t="str">
        <f t="shared" si="22"/>
        <v/>
      </c>
      <c r="AD32" s="381" t="str">
        <f t="shared" si="23"/>
        <v/>
      </c>
      <c r="AE32" s="384" t="str">
        <f t="shared" si="24"/>
        <v/>
      </c>
      <c r="AF32" s="386" t="str">
        <f t="shared" si="25"/>
        <v/>
      </c>
      <c r="AG32" s="381" t="str">
        <f t="shared" si="26"/>
        <v/>
      </c>
      <c r="AH32" s="381" t="str">
        <f t="shared" si="27"/>
        <v/>
      </c>
      <c r="AI32" s="384" t="str">
        <f t="shared" si="28"/>
        <v/>
      </c>
      <c r="AJ32" s="386" t="str">
        <f t="shared" si="29"/>
        <v/>
      </c>
      <c r="AK32" s="381" t="str">
        <f t="shared" si="30"/>
        <v/>
      </c>
      <c r="AL32" s="381" t="str">
        <f t="shared" si="31"/>
        <v/>
      </c>
      <c r="AM32" s="384" t="str">
        <f t="shared" si="32"/>
        <v/>
      </c>
      <c r="AN32" s="386" t="str">
        <f t="shared" si="33"/>
        <v/>
      </c>
      <c r="AO32" s="381" t="str">
        <f t="shared" si="34"/>
        <v/>
      </c>
      <c r="AP32" s="381" t="str">
        <f t="shared" si="35"/>
        <v/>
      </c>
      <c r="AQ32" s="384" t="str">
        <f t="shared" si="36"/>
        <v/>
      </c>
      <c r="AR32" s="386" t="str">
        <f t="shared" si="37"/>
        <v/>
      </c>
      <c r="AS32" s="381" t="str">
        <f t="shared" si="38"/>
        <v/>
      </c>
      <c r="AT32" s="381" t="str">
        <f t="shared" si="39"/>
        <v/>
      </c>
      <c r="AU32" s="384" t="str">
        <f t="shared" si="40"/>
        <v/>
      </c>
      <c r="AV32" s="386" t="str">
        <f t="shared" si="41"/>
        <v/>
      </c>
      <c r="AW32" s="381" t="str">
        <f t="shared" si="42"/>
        <v/>
      </c>
      <c r="AX32" s="381" t="str">
        <f t="shared" si="43"/>
        <v/>
      </c>
      <c r="AY32" s="384" t="str">
        <f t="shared" si="44"/>
        <v/>
      </c>
      <c r="AZ32" s="121">
        <f t="shared" si="45"/>
        <v>0</v>
      </c>
      <c r="BA32" s="122">
        <f t="shared" si="46"/>
        <v>0</v>
      </c>
      <c r="BB32" s="122">
        <f t="shared" si="47"/>
        <v>0</v>
      </c>
      <c r="BC32" s="123">
        <f t="shared" si="48"/>
        <v>0</v>
      </c>
    </row>
    <row r="33" spans="1:55" s="124" customFormat="1" x14ac:dyDescent="0.2">
      <c r="A33" s="119"/>
      <c r="B33" s="374"/>
      <c r="C33" s="119"/>
      <c r="D33" s="383"/>
      <c r="E33" s="381"/>
      <c r="F33" s="381"/>
      <c r="G33" s="384"/>
      <c r="H33" s="383" t="str">
        <f t="shared" si="1"/>
        <v/>
      </c>
      <c r="I33" s="381" t="str">
        <f t="shared" si="2"/>
        <v/>
      </c>
      <c r="J33" s="381" t="str">
        <f t="shared" si="3"/>
        <v/>
      </c>
      <c r="K33" s="385" t="str">
        <f t="shared" si="4"/>
        <v/>
      </c>
      <c r="L33" s="386" t="str">
        <f t="shared" si="5"/>
        <v/>
      </c>
      <c r="M33" s="381" t="str">
        <f t="shared" si="6"/>
        <v/>
      </c>
      <c r="N33" s="381" t="str">
        <f t="shared" si="7"/>
        <v/>
      </c>
      <c r="O33" s="384" t="str">
        <f t="shared" si="8"/>
        <v/>
      </c>
      <c r="P33" s="386" t="str">
        <f t="shared" si="9"/>
        <v/>
      </c>
      <c r="Q33" s="381" t="str">
        <f t="shared" si="10"/>
        <v/>
      </c>
      <c r="R33" s="381" t="str">
        <f t="shared" si="11"/>
        <v/>
      </c>
      <c r="S33" s="384" t="str">
        <f t="shared" si="12"/>
        <v/>
      </c>
      <c r="T33" s="386" t="str">
        <f t="shared" si="13"/>
        <v/>
      </c>
      <c r="U33" s="381" t="str">
        <f t="shared" si="14"/>
        <v/>
      </c>
      <c r="V33" s="381" t="str">
        <f t="shared" si="15"/>
        <v/>
      </c>
      <c r="W33" s="384" t="str">
        <f t="shared" si="16"/>
        <v/>
      </c>
      <c r="X33" s="386" t="str">
        <f t="shared" si="17"/>
        <v/>
      </c>
      <c r="Y33" s="381" t="str">
        <f t="shared" si="18"/>
        <v/>
      </c>
      <c r="Z33" s="381" t="str">
        <f t="shared" si="19"/>
        <v/>
      </c>
      <c r="AA33" s="384" t="str">
        <f t="shared" si="20"/>
        <v/>
      </c>
      <c r="AB33" s="386" t="str">
        <f t="shared" si="21"/>
        <v/>
      </c>
      <c r="AC33" s="381" t="str">
        <f t="shared" si="22"/>
        <v/>
      </c>
      <c r="AD33" s="381" t="str">
        <f t="shared" si="23"/>
        <v/>
      </c>
      <c r="AE33" s="384" t="str">
        <f t="shared" si="24"/>
        <v/>
      </c>
      <c r="AF33" s="386" t="str">
        <f t="shared" si="25"/>
        <v/>
      </c>
      <c r="AG33" s="381" t="str">
        <f t="shared" si="26"/>
        <v/>
      </c>
      <c r="AH33" s="381" t="str">
        <f t="shared" si="27"/>
        <v/>
      </c>
      <c r="AI33" s="384" t="str">
        <f t="shared" si="28"/>
        <v/>
      </c>
      <c r="AJ33" s="386" t="str">
        <f t="shared" si="29"/>
        <v/>
      </c>
      <c r="AK33" s="381" t="str">
        <f t="shared" si="30"/>
        <v/>
      </c>
      <c r="AL33" s="381" t="str">
        <f t="shared" si="31"/>
        <v/>
      </c>
      <c r="AM33" s="384" t="str">
        <f t="shared" si="32"/>
        <v/>
      </c>
      <c r="AN33" s="386" t="str">
        <f t="shared" si="33"/>
        <v/>
      </c>
      <c r="AO33" s="381" t="str">
        <f t="shared" si="34"/>
        <v/>
      </c>
      <c r="AP33" s="381" t="str">
        <f t="shared" si="35"/>
        <v/>
      </c>
      <c r="AQ33" s="384" t="str">
        <f t="shared" si="36"/>
        <v/>
      </c>
      <c r="AR33" s="386" t="str">
        <f t="shared" si="37"/>
        <v/>
      </c>
      <c r="AS33" s="381" t="str">
        <f t="shared" si="38"/>
        <v/>
      </c>
      <c r="AT33" s="381" t="str">
        <f t="shared" si="39"/>
        <v/>
      </c>
      <c r="AU33" s="384" t="str">
        <f t="shared" si="40"/>
        <v/>
      </c>
      <c r="AV33" s="386" t="str">
        <f t="shared" si="41"/>
        <v/>
      </c>
      <c r="AW33" s="381" t="str">
        <f t="shared" si="42"/>
        <v/>
      </c>
      <c r="AX33" s="381" t="str">
        <f t="shared" si="43"/>
        <v/>
      </c>
      <c r="AY33" s="384" t="str">
        <f t="shared" si="44"/>
        <v/>
      </c>
      <c r="AZ33" s="121">
        <f t="shared" si="45"/>
        <v>0</v>
      </c>
      <c r="BA33" s="122">
        <f t="shared" si="46"/>
        <v>0</v>
      </c>
      <c r="BB33" s="122">
        <f t="shared" si="47"/>
        <v>0</v>
      </c>
      <c r="BC33" s="123">
        <f t="shared" si="48"/>
        <v>0</v>
      </c>
    </row>
    <row r="34" spans="1:55" s="124" customFormat="1" x14ac:dyDescent="0.2">
      <c r="A34" s="119"/>
      <c r="B34" s="374"/>
      <c r="C34" s="119"/>
      <c r="D34" s="383"/>
      <c r="E34" s="381"/>
      <c r="F34" s="381"/>
      <c r="G34" s="384"/>
      <c r="H34" s="383" t="str">
        <f t="shared" si="1"/>
        <v/>
      </c>
      <c r="I34" s="381" t="str">
        <f t="shared" si="2"/>
        <v/>
      </c>
      <c r="J34" s="381" t="str">
        <f t="shared" si="3"/>
        <v/>
      </c>
      <c r="K34" s="385" t="str">
        <f t="shared" si="4"/>
        <v/>
      </c>
      <c r="L34" s="386" t="str">
        <f t="shared" si="5"/>
        <v/>
      </c>
      <c r="M34" s="381" t="str">
        <f t="shared" si="6"/>
        <v/>
      </c>
      <c r="N34" s="381" t="str">
        <f t="shared" si="7"/>
        <v/>
      </c>
      <c r="O34" s="384" t="str">
        <f t="shared" si="8"/>
        <v/>
      </c>
      <c r="P34" s="386" t="str">
        <f t="shared" si="9"/>
        <v/>
      </c>
      <c r="Q34" s="381" t="str">
        <f t="shared" si="10"/>
        <v/>
      </c>
      <c r="R34" s="381" t="str">
        <f t="shared" si="11"/>
        <v/>
      </c>
      <c r="S34" s="384" t="str">
        <f t="shared" si="12"/>
        <v/>
      </c>
      <c r="T34" s="386" t="str">
        <f t="shared" si="13"/>
        <v/>
      </c>
      <c r="U34" s="381" t="str">
        <f t="shared" si="14"/>
        <v/>
      </c>
      <c r="V34" s="381" t="str">
        <f t="shared" si="15"/>
        <v/>
      </c>
      <c r="W34" s="384" t="str">
        <f t="shared" si="16"/>
        <v/>
      </c>
      <c r="X34" s="386" t="str">
        <f t="shared" si="17"/>
        <v/>
      </c>
      <c r="Y34" s="381" t="str">
        <f t="shared" si="18"/>
        <v/>
      </c>
      <c r="Z34" s="381" t="str">
        <f t="shared" si="19"/>
        <v/>
      </c>
      <c r="AA34" s="384" t="str">
        <f t="shared" si="20"/>
        <v/>
      </c>
      <c r="AB34" s="386" t="str">
        <f t="shared" si="21"/>
        <v/>
      </c>
      <c r="AC34" s="381" t="str">
        <f t="shared" si="22"/>
        <v/>
      </c>
      <c r="AD34" s="381" t="str">
        <f t="shared" si="23"/>
        <v/>
      </c>
      <c r="AE34" s="384" t="str">
        <f t="shared" si="24"/>
        <v/>
      </c>
      <c r="AF34" s="386" t="str">
        <f t="shared" si="25"/>
        <v/>
      </c>
      <c r="AG34" s="381" t="str">
        <f t="shared" si="26"/>
        <v/>
      </c>
      <c r="AH34" s="381" t="str">
        <f t="shared" si="27"/>
        <v/>
      </c>
      <c r="AI34" s="384" t="str">
        <f t="shared" si="28"/>
        <v/>
      </c>
      <c r="AJ34" s="386" t="str">
        <f t="shared" si="29"/>
        <v/>
      </c>
      <c r="AK34" s="381" t="str">
        <f t="shared" si="30"/>
        <v/>
      </c>
      <c r="AL34" s="381" t="str">
        <f t="shared" si="31"/>
        <v/>
      </c>
      <c r="AM34" s="384" t="str">
        <f t="shared" si="32"/>
        <v/>
      </c>
      <c r="AN34" s="386" t="str">
        <f t="shared" si="33"/>
        <v/>
      </c>
      <c r="AO34" s="381" t="str">
        <f t="shared" si="34"/>
        <v/>
      </c>
      <c r="AP34" s="381" t="str">
        <f t="shared" si="35"/>
        <v/>
      </c>
      <c r="AQ34" s="384" t="str">
        <f t="shared" si="36"/>
        <v/>
      </c>
      <c r="AR34" s="386" t="str">
        <f t="shared" si="37"/>
        <v/>
      </c>
      <c r="AS34" s="381" t="str">
        <f t="shared" si="38"/>
        <v/>
      </c>
      <c r="AT34" s="381" t="str">
        <f t="shared" si="39"/>
        <v/>
      </c>
      <c r="AU34" s="384" t="str">
        <f t="shared" si="40"/>
        <v/>
      </c>
      <c r="AV34" s="386" t="str">
        <f t="shared" si="41"/>
        <v/>
      </c>
      <c r="AW34" s="381" t="str">
        <f t="shared" si="42"/>
        <v/>
      </c>
      <c r="AX34" s="381" t="str">
        <f t="shared" si="43"/>
        <v/>
      </c>
      <c r="AY34" s="384" t="str">
        <f t="shared" si="44"/>
        <v/>
      </c>
      <c r="AZ34" s="121">
        <f t="shared" si="45"/>
        <v>0</v>
      </c>
      <c r="BA34" s="122">
        <f t="shared" si="46"/>
        <v>0</v>
      </c>
      <c r="BB34" s="122">
        <f t="shared" si="47"/>
        <v>0</v>
      </c>
      <c r="BC34" s="123">
        <f t="shared" si="48"/>
        <v>0</v>
      </c>
    </row>
    <row r="35" spans="1:55" s="124" customFormat="1" x14ac:dyDescent="0.2">
      <c r="A35" s="119"/>
      <c r="B35" s="374"/>
      <c r="C35" s="119"/>
      <c r="D35" s="383"/>
      <c r="E35" s="381"/>
      <c r="F35" s="381"/>
      <c r="G35" s="384"/>
      <c r="H35" s="383" t="str">
        <f t="shared" si="1"/>
        <v/>
      </c>
      <c r="I35" s="381" t="str">
        <f t="shared" si="2"/>
        <v/>
      </c>
      <c r="J35" s="381" t="str">
        <f t="shared" si="3"/>
        <v/>
      </c>
      <c r="K35" s="385" t="str">
        <f t="shared" si="4"/>
        <v/>
      </c>
      <c r="L35" s="386" t="str">
        <f t="shared" si="5"/>
        <v/>
      </c>
      <c r="M35" s="381" t="str">
        <f t="shared" si="6"/>
        <v/>
      </c>
      <c r="N35" s="381" t="str">
        <f t="shared" si="7"/>
        <v/>
      </c>
      <c r="O35" s="384" t="str">
        <f t="shared" si="8"/>
        <v/>
      </c>
      <c r="P35" s="386" t="str">
        <f t="shared" si="9"/>
        <v/>
      </c>
      <c r="Q35" s="381" t="str">
        <f t="shared" si="10"/>
        <v/>
      </c>
      <c r="R35" s="381" t="str">
        <f t="shared" si="11"/>
        <v/>
      </c>
      <c r="S35" s="384" t="str">
        <f t="shared" si="12"/>
        <v/>
      </c>
      <c r="T35" s="386" t="str">
        <f t="shared" si="13"/>
        <v/>
      </c>
      <c r="U35" s="381" t="str">
        <f t="shared" si="14"/>
        <v/>
      </c>
      <c r="V35" s="381" t="str">
        <f t="shared" si="15"/>
        <v/>
      </c>
      <c r="W35" s="384" t="str">
        <f t="shared" si="16"/>
        <v/>
      </c>
      <c r="X35" s="386" t="str">
        <f t="shared" si="17"/>
        <v/>
      </c>
      <c r="Y35" s="381" t="str">
        <f t="shared" si="18"/>
        <v/>
      </c>
      <c r="Z35" s="381" t="str">
        <f t="shared" si="19"/>
        <v/>
      </c>
      <c r="AA35" s="384" t="str">
        <f t="shared" si="20"/>
        <v/>
      </c>
      <c r="AB35" s="386" t="str">
        <f t="shared" si="21"/>
        <v/>
      </c>
      <c r="AC35" s="381" t="str">
        <f t="shared" si="22"/>
        <v/>
      </c>
      <c r="AD35" s="381" t="str">
        <f t="shared" si="23"/>
        <v/>
      </c>
      <c r="AE35" s="384" t="str">
        <f t="shared" si="24"/>
        <v/>
      </c>
      <c r="AF35" s="386" t="str">
        <f t="shared" si="25"/>
        <v/>
      </c>
      <c r="AG35" s="381" t="str">
        <f t="shared" si="26"/>
        <v/>
      </c>
      <c r="AH35" s="381" t="str">
        <f t="shared" si="27"/>
        <v/>
      </c>
      <c r="AI35" s="384" t="str">
        <f t="shared" si="28"/>
        <v/>
      </c>
      <c r="AJ35" s="386" t="str">
        <f t="shared" si="29"/>
        <v/>
      </c>
      <c r="AK35" s="381" t="str">
        <f t="shared" si="30"/>
        <v/>
      </c>
      <c r="AL35" s="381" t="str">
        <f t="shared" si="31"/>
        <v/>
      </c>
      <c r="AM35" s="384" t="str">
        <f t="shared" si="32"/>
        <v/>
      </c>
      <c r="AN35" s="386" t="str">
        <f t="shared" si="33"/>
        <v/>
      </c>
      <c r="AO35" s="381" t="str">
        <f t="shared" si="34"/>
        <v/>
      </c>
      <c r="AP35" s="381" t="str">
        <f t="shared" si="35"/>
        <v/>
      </c>
      <c r="AQ35" s="384" t="str">
        <f t="shared" si="36"/>
        <v/>
      </c>
      <c r="AR35" s="386" t="str">
        <f t="shared" si="37"/>
        <v/>
      </c>
      <c r="AS35" s="381" t="str">
        <f t="shared" si="38"/>
        <v/>
      </c>
      <c r="AT35" s="381" t="str">
        <f t="shared" si="39"/>
        <v/>
      </c>
      <c r="AU35" s="384" t="str">
        <f t="shared" si="40"/>
        <v/>
      </c>
      <c r="AV35" s="386" t="str">
        <f t="shared" si="41"/>
        <v/>
      </c>
      <c r="AW35" s="381" t="str">
        <f t="shared" si="42"/>
        <v/>
      </c>
      <c r="AX35" s="381" t="str">
        <f t="shared" si="43"/>
        <v/>
      </c>
      <c r="AY35" s="384" t="str">
        <f t="shared" si="44"/>
        <v/>
      </c>
      <c r="AZ35" s="121">
        <f t="shared" si="45"/>
        <v>0</v>
      </c>
      <c r="BA35" s="122">
        <f t="shared" si="46"/>
        <v>0</v>
      </c>
      <c r="BB35" s="122">
        <f t="shared" si="47"/>
        <v>0</v>
      </c>
      <c r="BC35" s="123">
        <f t="shared" si="48"/>
        <v>0</v>
      </c>
    </row>
    <row r="36" spans="1:55" s="124" customFormat="1" x14ac:dyDescent="0.2">
      <c r="A36" s="119"/>
      <c r="B36" s="374"/>
      <c r="C36" s="119"/>
      <c r="D36" s="383"/>
      <c r="E36" s="381"/>
      <c r="F36" s="381"/>
      <c r="G36" s="384"/>
      <c r="H36" s="383" t="str">
        <f t="shared" si="1"/>
        <v/>
      </c>
      <c r="I36" s="381" t="str">
        <f t="shared" si="2"/>
        <v/>
      </c>
      <c r="J36" s="381" t="str">
        <f t="shared" si="3"/>
        <v/>
      </c>
      <c r="K36" s="385" t="str">
        <f t="shared" si="4"/>
        <v/>
      </c>
      <c r="L36" s="386" t="str">
        <f t="shared" si="5"/>
        <v/>
      </c>
      <c r="M36" s="381" t="str">
        <f t="shared" si="6"/>
        <v/>
      </c>
      <c r="N36" s="381" t="str">
        <f t="shared" si="7"/>
        <v/>
      </c>
      <c r="O36" s="384" t="str">
        <f t="shared" si="8"/>
        <v/>
      </c>
      <c r="P36" s="386" t="str">
        <f t="shared" si="9"/>
        <v/>
      </c>
      <c r="Q36" s="381" t="str">
        <f t="shared" si="10"/>
        <v/>
      </c>
      <c r="R36" s="381" t="str">
        <f t="shared" si="11"/>
        <v/>
      </c>
      <c r="S36" s="384" t="str">
        <f t="shared" si="12"/>
        <v/>
      </c>
      <c r="T36" s="386" t="str">
        <f t="shared" si="13"/>
        <v/>
      </c>
      <c r="U36" s="381" t="str">
        <f t="shared" si="14"/>
        <v/>
      </c>
      <c r="V36" s="381" t="str">
        <f t="shared" si="15"/>
        <v/>
      </c>
      <c r="W36" s="384" t="str">
        <f t="shared" si="16"/>
        <v/>
      </c>
      <c r="X36" s="386" t="str">
        <f t="shared" si="17"/>
        <v/>
      </c>
      <c r="Y36" s="381" t="str">
        <f t="shared" si="18"/>
        <v/>
      </c>
      <c r="Z36" s="381" t="str">
        <f t="shared" si="19"/>
        <v/>
      </c>
      <c r="AA36" s="384" t="str">
        <f t="shared" si="20"/>
        <v/>
      </c>
      <c r="AB36" s="386" t="str">
        <f t="shared" si="21"/>
        <v/>
      </c>
      <c r="AC36" s="381" t="str">
        <f t="shared" si="22"/>
        <v/>
      </c>
      <c r="AD36" s="381" t="str">
        <f t="shared" si="23"/>
        <v/>
      </c>
      <c r="AE36" s="384" t="str">
        <f t="shared" si="24"/>
        <v/>
      </c>
      <c r="AF36" s="386" t="str">
        <f t="shared" si="25"/>
        <v/>
      </c>
      <c r="AG36" s="381" t="str">
        <f t="shared" si="26"/>
        <v/>
      </c>
      <c r="AH36" s="381" t="str">
        <f t="shared" si="27"/>
        <v/>
      </c>
      <c r="AI36" s="384" t="str">
        <f t="shared" si="28"/>
        <v/>
      </c>
      <c r="AJ36" s="386" t="str">
        <f t="shared" si="29"/>
        <v/>
      </c>
      <c r="AK36" s="381" t="str">
        <f t="shared" si="30"/>
        <v/>
      </c>
      <c r="AL36" s="381" t="str">
        <f t="shared" si="31"/>
        <v/>
      </c>
      <c r="AM36" s="384" t="str">
        <f t="shared" si="32"/>
        <v/>
      </c>
      <c r="AN36" s="386" t="str">
        <f t="shared" si="33"/>
        <v/>
      </c>
      <c r="AO36" s="381" t="str">
        <f t="shared" si="34"/>
        <v/>
      </c>
      <c r="AP36" s="381" t="str">
        <f t="shared" si="35"/>
        <v/>
      </c>
      <c r="AQ36" s="384" t="str">
        <f t="shared" si="36"/>
        <v/>
      </c>
      <c r="AR36" s="386" t="str">
        <f t="shared" si="37"/>
        <v/>
      </c>
      <c r="AS36" s="381" t="str">
        <f t="shared" si="38"/>
        <v/>
      </c>
      <c r="AT36" s="381" t="str">
        <f t="shared" si="39"/>
        <v/>
      </c>
      <c r="AU36" s="384" t="str">
        <f t="shared" si="40"/>
        <v/>
      </c>
      <c r="AV36" s="386" t="str">
        <f t="shared" si="41"/>
        <v/>
      </c>
      <c r="AW36" s="381" t="str">
        <f t="shared" si="42"/>
        <v/>
      </c>
      <c r="AX36" s="381" t="str">
        <f t="shared" si="43"/>
        <v/>
      </c>
      <c r="AY36" s="384" t="str">
        <f t="shared" si="44"/>
        <v/>
      </c>
      <c r="AZ36" s="121">
        <f t="shared" si="45"/>
        <v>0</v>
      </c>
      <c r="BA36" s="122">
        <f t="shared" si="46"/>
        <v>0</v>
      </c>
      <c r="BB36" s="122">
        <f t="shared" si="47"/>
        <v>0</v>
      </c>
      <c r="BC36" s="123">
        <f t="shared" si="48"/>
        <v>0</v>
      </c>
    </row>
    <row r="37" spans="1:55" s="124" customFormat="1" x14ac:dyDescent="0.2">
      <c r="A37" s="119"/>
      <c r="B37" s="374"/>
      <c r="C37" s="119"/>
      <c r="D37" s="383"/>
      <c r="E37" s="381"/>
      <c r="F37" s="381"/>
      <c r="G37" s="384"/>
      <c r="H37" s="383" t="str">
        <f t="shared" si="1"/>
        <v/>
      </c>
      <c r="I37" s="381" t="str">
        <f t="shared" si="2"/>
        <v/>
      </c>
      <c r="J37" s="381" t="str">
        <f t="shared" si="3"/>
        <v/>
      </c>
      <c r="K37" s="385" t="str">
        <f t="shared" si="4"/>
        <v/>
      </c>
      <c r="L37" s="386" t="str">
        <f t="shared" si="5"/>
        <v/>
      </c>
      <c r="M37" s="381" t="str">
        <f t="shared" si="6"/>
        <v/>
      </c>
      <c r="N37" s="381" t="str">
        <f t="shared" si="7"/>
        <v/>
      </c>
      <c r="O37" s="384" t="str">
        <f t="shared" si="8"/>
        <v/>
      </c>
      <c r="P37" s="386" t="str">
        <f t="shared" si="9"/>
        <v/>
      </c>
      <c r="Q37" s="381" t="str">
        <f t="shared" si="10"/>
        <v/>
      </c>
      <c r="R37" s="381" t="str">
        <f t="shared" si="11"/>
        <v/>
      </c>
      <c r="S37" s="384" t="str">
        <f t="shared" si="12"/>
        <v/>
      </c>
      <c r="T37" s="386" t="str">
        <f t="shared" si="13"/>
        <v/>
      </c>
      <c r="U37" s="381" t="str">
        <f t="shared" si="14"/>
        <v/>
      </c>
      <c r="V37" s="381" t="str">
        <f t="shared" si="15"/>
        <v/>
      </c>
      <c r="W37" s="384" t="str">
        <f t="shared" si="16"/>
        <v/>
      </c>
      <c r="X37" s="386" t="str">
        <f t="shared" si="17"/>
        <v/>
      </c>
      <c r="Y37" s="381" t="str">
        <f t="shared" si="18"/>
        <v/>
      </c>
      <c r="Z37" s="381" t="str">
        <f t="shared" si="19"/>
        <v/>
      </c>
      <c r="AA37" s="384" t="str">
        <f t="shared" si="20"/>
        <v/>
      </c>
      <c r="AB37" s="386" t="str">
        <f t="shared" si="21"/>
        <v/>
      </c>
      <c r="AC37" s="381" t="str">
        <f t="shared" si="22"/>
        <v/>
      </c>
      <c r="AD37" s="381" t="str">
        <f t="shared" si="23"/>
        <v/>
      </c>
      <c r="AE37" s="384" t="str">
        <f t="shared" si="24"/>
        <v/>
      </c>
      <c r="AF37" s="386" t="str">
        <f t="shared" si="25"/>
        <v/>
      </c>
      <c r="AG37" s="381" t="str">
        <f t="shared" si="26"/>
        <v/>
      </c>
      <c r="AH37" s="381" t="str">
        <f t="shared" si="27"/>
        <v/>
      </c>
      <c r="AI37" s="384" t="str">
        <f t="shared" si="28"/>
        <v/>
      </c>
      <c r="AJ37" s="386" t="str">
        <f t="shared" si="29"/>
        <v/>
      </c>
      <c r="AK37" s="381" t="str">
        <f t="shared" si="30"/>
        <v/>
      </c>
      <c r="AL37" s="381" t="str">
        <f t="shared" si="31"/>
        <v/>
      </c>
      <c r="AM37" s="384" t="str">
        <f t="shared" si="32"/>
        <v/>
      </c>
      <c r="AN37" s="386" t="str">
        <f t="shared" si="33"/>
        <v/>
      </c>
      <c r="AO37" s="381" t="str">
        <f t="shared" si="34"/>
        <v/>
      </c>
      <c r="AP37" s="381" t="str">
        <f t="shared" si="35"/>
        <v/>
      </c>
      <c r="AQ37" s="384" t="str">
        <f t="shared" si="36"/>
        <v/>
      </c>
      <c r="AR37" s="386" t="str">
        <f t="shared" si="37"/>
        <v/>
      </c>
      <c r="AS37" s="381" t="str">
        <f t="shared" si="38"/>
        <v/>
      </c>
      <c r="AT37" s="381" t="str">
        <f t="shared" si="39"/>
        <v/>
      </c>
      <c r="AU37" s="384" t="str">
        <f t="shared" si="40"/>
        <v/>
      </c>
      <c r="AV37" s="386" t="str">
        <f t="shared" si="41"/>
        <v/>
      </c>
      <c r="AW37" s="381" t="str">
        <f t="shared" si="42"/>
        <v/>
      </c>
      <c r="AX37" s="381" t="str">
        <f t="shared" si="43"/>
        <v/>
      </c>
      <c r="AY37" s="384" t="str">
        <f t="shared" si="44"/>
        <v/>
      </c>
      <c r="AZ37" s="121">
        <f t="shared" si="45"/>
        <v>0</v>
      </c>
      <c r="BA37" s="122">
        <f t="shared" si="46"/>
        <v>0</v>
      </c>
      <c r="BB37" s="122">
        <f t="shared" si="47"/>
        <v>0</v>
      </c>
      <c r="BC37" s="123">
        <f t="shared" si="48"/>
        <v>0</v>
      </c>
    </row>
    <row r="38" spans="1:55" s="124" customFormat="1" x14ac:dyDescent="0.2">
      <c r="A38" s="119"/>
      <c r="B38" s="374"/>
      <c r="C38" s="119"/>
      <c r="D38" s="383"/>
      <c r="E38" s="381"/>
      <c r="F38" s="381"/>
      <c r="G38" s="384"/>
      <c r="H38" s="383" t="str">
        <f t="shared" si="1"/>
        <v/>
      </c>
      <c r="I38" s="381" t="str">
        <f t="shared" si="2"/>
        <v/>
      </c>
      <c r="J38" s="381" t="str">
        <f t="shared" si="3"/>
        <v/>
      </c>
      <c r="K38" s="385" t="str">
        <f t="shared" si="4"/>
        <v/>
      </c>
      <c r="L38" s="386" t="str">
        <f t="shared" si="5"/>
        <v/>
      </c>
      <c r="M38" s="381" t="str">
        <f t="shared" si="6"/>
        <v/>
      </c>
      <c r="N38" s="381" t="str">
        <f t="shared" si="7"/>
        <v/>
      </c>
      <c r="O38" s="384" t="str">
        <f t="shared" si="8"/>
        <v/>
      </c>
      <c r="P38" s="386" t="str">
        <f t="shared" si="9"/>
        <v/>
      </c>
      <c r="Q38" s="381" t="str">
        <f t="shared" si="10"/>
        <v/>
      </c>
      <c r="R38" s="381" t="str">
        <f t="shared" si="11"/>
        <v/>
      </c>
      <c r="S38" s="384" t="str">
        <f t="shared" si="12"/>
        <v/>
      </c>
      <c r="T38" s="386" t="str">
        <f t="shared" si="13"/>
        <v/>
      </c>
      <c r="U38" s="381" t="str">
        <f t="shared" si="14"/>
        <v/>
      </c>
      <c r="V38" s="381" t="str">
        <f t="shared" si="15"/>
        <v/>
      </c>
      <c r="W38" s="384" t="str">
        <f t="shared" si="16"/>
        <v/>
      </c>
      <c r="X38" s="386" t="str">
        <f t="shared" si="17"/>
        <v/>
      </c>
      <c r="Y38" s="381" t="str">
        <f t="shared" si="18"/>
        <v/>
      </c>
      <c r="Z38" s="381" t="str">
        <f t="shared" si="19"/>
        <v/>
      </c>
      <c r="AA38" s="384" t="str">
        <f t="shared" si="20"/>
        <v/>
      </c>
      <c r="AB38" s="386" t="str">
        <f t="shared" si="21"/>
        <v/>
      </c>
      <c r="AC38" s="381" t="str">
        <f t="shared" si="22"/>
        <v/>
      </c>
      <c r="AD38" s="381" t="str">
        <f t="shared" si="23"/>
        <v/>
      </c>
      <c r="AE38" s="384" t="str">
        <f t="shared" si="24"/>
        <v/>
      </c>
      <c r="AF38" s="386" t="str">
        <f t="shared" si="25"/>
        <v/>
      </c>
      <c r="AG38" s="381" t="str">
        <f t="shared" si="26"/>
        <v/>
      </c>
      <c r="AH38" s="381" t="str">
        <f t="shared" si="27"/>
        <v/>
      </c>
      <c r="AI38" s="384" t="str">
        <f t="shared" si="28"/>
        <v/>
      </c>
      <c r="AJ38" s="386" t="str">
        <f t="shared" si="29"/>
        <v/>
      </c>
      <c r="AK38" s="381" t="str">
        <f t="shared" si="30"/>
        <v/>
      </c>
      <c r="AL38" s="381" t="str">
        <f t="shared" si="31"/>
        <v/>
      </c>
      <c r="AM38" s="384" t="str">
        <f t="shared" si="32"/>
        <v/>
      </c>
      <c r="AN38" s="386" t="str">
        <f t="shared" si="33"/>
        <v/>
      </c>
      <c r="AO38" s="381" t="str">
        <f t="shared" si="34"/>
        <v/>
      </c>
      <c r="AP38" s="381" t="str">
        <f t="shared" si="35"/>
        <v/>
      </c>
      <c r="AQ38" s="384" t="str">
        <f t="shared" si="36"/>
        <v/>
      </c>
      <c r="AR38" s="386" t="str">
        <f t="shared" si="37"/>
        <v/>
      </c>
      <c r="AS38" s="381" t="str">
        <f t="shared" si="38"/>
        <v/>
      </c>
      <c r="AT38" s="381" t="str">
        <f t="shared" si="39"/>
        <v/>
      </c>
      <c r="AU38" s="384" t="str">
        <f t="shared" si="40"/>
        <v/>
      </c>
      <c r="AV38" s="386" t="str">
        <f t="shared" si="41"/>
        <v/>
      </c>
      <c r="AW38" s="381" t="str">
        <f t="shared" si="42"/>
        <v/>
      </c>
      <c r="AX38" s="381" t="str">
        <f t="shared" si="43"/>
        <v/>
      </c>
      <c r="AY38" s="384" t="str">
        <f t="shared" si="44"/>
        <v/>
      </c>
      <c r="AZ38" s="121">
        <f t="shared" si="45"/>
        <v>0</v>
      </c>
      <c r="BA38" s="122">
        <f t="shared" si="46"/>
        <v>0</v>
      </c>
      <c r="BB38" s="122">
        <f t="shared" si="47"/>
        <v>0</v>
      </c>
      <c r="BC38" s="123">
        <f t="shared" si="48"/>
        <v>0</v>
      </c>
    </row>
    <row r="39" spans="1:55" s="124" customFormat="1" x14ac:dyDescent="0.2">
      <c r="A39" s="119"/>
      <c r="B39" s="374"/>
      <c r="C39" s="119"/>
      <c r="D39" s="383"/>
      <c r="E39" s="381"/>
      <c r="F39" s="381"/>
      <c r="G39" s="384"/>
      <c r="H39" s="383" t="str">
        <f t="shared" si="1"/>
        <v/>
      </c>
      <c r="I39" s="381" t="str">
        <f t="shared" si="2"/>
        <v/>
      </c>
      <c r="J39" s="381" t="str">
        <f t="shared" si="3"/>
        <v/>
      </c>
      <c r="K39" s="385" t="str">
        <f t="shared" si="4"/>
        <v/>
      </c>
      <c r="L39" s="386" t="str">
        <f t="shared" si="5"/>
        <v/>
      </c>
      <c r="M39" s="381" t="str">
        <f t="shared" si="6"/>
        <v/>
      </c>
      <c r="N39" s="381" t="str">
        <f t="shared" si="7"/>
        <v/>
      </c>
      <c r="O39" s="384" t="str">
        <f t="shared" si="8"/>
        <v/>
      </c>
      <c r="P39" s="386" t="str">
        <f t="shared" si="9"/>
        <v/>
      </c>
      <c r="Q39" s="381" t="str">
        <f t="shared" si="10"/>
        <v/>
      </c>
      <c r="R39" s="381" t="str">
        <f t="shared" si="11"/>
        <v/>
      </c>
      <c r="S39" s="384" t="str">
        <f t="shared" si="12"/>
        <v/>
      </c>
      <c r="T39" s="386" t="str">
        <f t="shared" si="13"/>
        <v/>
      </c>
      <c r="U39" s="381" t="str">
        <f t="shared" si="14"/>
        <v/>
      </c>
      <c r="V39" s="381" t="str">
        <f t="shared" si="15"/>
        <v/>
      </c>
      <c r="W39" s="384" t="str">
        <f t="shared" si="16"/>
        <v/>
      </c>
      <c r="X39" s="386" t="str">
        <f t="shared" si="17"/>
        <v/>
      </c>
      <c r="Y39" s="381" t="str">
        <f t="shared" si="18"/>
        <v/>
      </c>
      <c r="Z39" s="381" t="str">
        <f t="shared" si="19"/>
        <v/>
      </c>
      <c r="AA39" s="384" t="str">
        <f t="shared" si="20"/>
        <v/>
      </c>
      <c r="AB39" s="386" t="str">
        <f t="shared" si="21"/>
        <v/>
      </c>
      <c r="AC39" s="381" t="str">
        <f t="shared" si="22"/>
        <v/>
      </c>
      <c r="AD39" s="381" t="str">
        <f t="shared" si="23"/>
        <v/>
      </c>
      <c r="AE39" s="384" t="str">
        <f t="shared" si="24"/>
        <v/>
      </c>
      <c r="AF39" s="386" t="str">
        <f t="shared" si="25"/>
        <v/>
      </c>
      <c r="AG39" s="381" t="str">
        <f t="shared" si="26"/>
        <v/>
      </c>
      <c r="AH39" s="381" t="str">
        <f t="shared" si="27"/>
        <v/>
      </c>
      <c r="AI39" s="384" t="str">
        <f t="shared" si="28"/>
        <v/>
      </c>
      <c r="AJ39" s="386" t="str">
        <f t="shared" si="29"/>
        <v/>
      </c>
      <c r="AK39" s="381" t="str">
        <f t="shared" si="30"/>
        <v/>
      </c>
      <c r="AL39" s="381" t="str">
        <f t="shared" si="31"/>
        <v/>
      </c>
      <c r="AM39" s="384" t="str">
        <f t="shared" si="32"/>
        <v/>
      </c>
      <c r="AN39" s="386" t="str">
        <f t="shared" si="33"/>
        <v/>
      </c>
      <c r="AO39" s="381" t="str">
        <f t="shared" si="34"/>
        <v/>
      </c>
      <c r="AP39" s="381" t="str">
        <f t="shared" si="35"/>
        <v/>
      </c>
      <c r="AQ39" s="384" t="str">
        <f t="shared" si="36"/>
        <v/>
      </c>
      <c r="AR39" s="386" t="str">
        <f t="shared" si="37"/>
        <v/>
      </c>
      <c r="AS39" s="381" t="str">
        <f t="shared" si="38"/>
        <v/>
      </c>
      <c r="AT39" s="381" t="str">
        <f t="shared" si="39"/>
        <v/>
      </c>
      <c r="AU39" s="384" t="str">
        <f t="shared" si="40"/>
        <v/>
      </c>
      <c r="AV39" s="386" t="str">
        <f t="shared" si="41"/>
        <v/>
      </c>
      <c r="AW39" s="381" t="str">
        <f t="shared" si="42"/>
        <v/>
      </c>
      <c r="AX39" s="381" t="str">
        <f t="shared" si="43"/>
        <v/>
      </c>
      <c r="AY39" s="384" t="str">
        <f t="shared" si="44"/>
        <v/>
      </c>
      <c r="AZ39" s="121">
        <f t="shared" si="45"/>
        <v>0</v>
      </c>
      <c r="BA39" s="122">
        <f t="shared" si="46"/>
        <v>0</v>
      </c>
      <c r="BB39" s="122">
        <f t="shared" si="47"/>
        <v>0</v>
      </c>
      <c r="BC39" s="123">
        <f t="shared" si="48"/>
        <v>0</v>
      </c>
    </row>
    <row r="40" spans="1:55" s="124" customFormat="1" x14ac:dyDescent="0.2">
      <c r="A40" s="119"/>
      <c r="B40" s="374"/>
      <c r="C40" s="119"/>
      <c r="D40" s="383"/>
      <c r="E40" s="381"/>
      <c r="F40" s="381"/>
      <c r="G40" s="384"/>
      <c r="H40" s="383" t="str">
        <f t="shared" si="1"/>
        <v/>
      </c>
      <c r="I40" s="381" t="str">
        <f t="shared" si="2"/>
        <v/>
      </c>
      <c r="J40" s="381" t="str">
        <f t="shared" si="3"/>
        <v/>
      </c>
      <c r="K40" s="385" t="str">
        <f t="shared" si="4"/>
        <v/>
      </c>
      <c r="L40" s="386" t="str">
        <f t="shared" si="5"/>
        <v/>
      </c>
      <c r="M40" s="381" t="str">
        <f t="shared" si="6"/>
        <v/>
      </c>
      <c r="N40" s="381" t="str">
        <f t="shared" si="7"/>
        <v/>
      </c>
      <c r="O40" s="384" t="str">
        <f t="shared" si="8"/>
        <v/>
      </c>
      <c r="P40" s="386" t="str">
        <f t="shared" si="9"/>
        <v/>
      </c>
      <c r="Q40" s="381" t="str">
        <f t="shared" si="10"/>
        <v/>
      </c>
      <c r="R40" s="381" t="str">
        <f t="shared" si="11"/>
        <v/>
      </c>
      <c r="S40" s="384" t="str">
        <f t="shared" si="12"/>
        <v/>
      </c>
      <c r="T40" s="386" t="str">
        <f t="shared" si="13"/>
        <v/>
      </c>
      <c r="U40" s="381" t="str">
        <f t="shared" si="14"/>
        <v/>
      </c>
      <c r="V40" s="381" t="str">
        <f t="shared" si="15"/>
        <v/>
      </c>
      <c r="W40" s="384" t="str">
        <f t="shared" si="16"/>
        <v/>
      </c>
      <c r="X40" s="386" t="str">
        <f t="shared" si="17"/>
        <v/>
      </c>
      <c r="Y40" s="381" t="str">
        <f t="shared" si="18"/>
        <v/>
      </c>
      <c r="Z40" s="381" t="str">
        <f t="shared" si="19"/>
        <v/>
      </c>
      <c r="AA40" s="384" t="str">
        <f t="shared" si="20"/>
        <v/>
      </c>
      <c r="AB40" s="386" t="str">
        <f t="shared" si="21"/>
        <v/>
      </c>
      <c r="AC40" s="381" t="str">
        <f t="shared" si="22"/>
        <v/>
      </c>
      <c r="AD40" s="381" t="str">
        <f t="shared" si="23"/>
        <v/>
      </c>
      <c r="AE40" s="384" t="str">
        <f t="shared" si="24"/>
        <v/>
      </c>
      <c r="AF40" s="386" t="str">
        <f t="shared" si="25"/>
        <v/>
      </c>
      <c r="AG40" s="381" t="str">
        <f t="shared" si="26"/>
        <v/>
      </c>
      <c r="AH40" s="381" t="str">
        <f t="shared" si="27"/>
        <v/>
      </c>
      <c r="AI40" s="384" t="str">
        <f t="shared" si="28"/>
        <v/>
      </c>
      <c r="AJ40" s="386" t="str">
        <f t="shared" si="29"/>
        <v/>
      </c>
      <c r="AK40" s="381" t="str">
        <f t="shared" si="30"/>
        <v/>
      </c>
      <c r="AL40" s="381" t="str">
        <f t="shared" si="31"/>
        <v/>
      </c>
      <c r="AM40" s="384" t="str">
        <f t="shared" si="32"/>
        <v/>
      </c>
      <c r="AN40" s="386" t="str">
        <f t="shared" si="33"/>
        <v/>
      </c>
      <c r="AO40" s="381" t="str">
        <f t="shared" si="34"/>
        <v/>
      </c>
      <c r="AP40" s="381" t="str">
        <f t="shared" si="35"/>
        <v/>
      </c>
      <c r="AQ40" s="384" t="str">
        <f t="shared" si="36"/>
        <v/>
      </c>
      <c r="AR40" s="386" t="str">
        <f t="shared" si="37"/>
        <v/>
      </c>
      <c r="AS40" s="381" t="str">
        <f t="shared" si="38"/>
        <v/>
      </c>
      <c r="AT40" s="381" t="str">
        <f t="shared" si="39"/>
        <v/>
      </c>
      <c r="AU40" s="384" t="str">
        <f t="shared" si="40"/>
        <v/>
      </c>
      <c r="AV40" s="386" t="str">
        <f t="shared" si="41"/>
        <v/>
      </c>
      <c r="AW40" s="381" t="str">
        <f t="shared" si="42"/>
        <v/>
      </c>
      <c r="AX40" s="381" t="str">
        <f t="shared" si="43"/>
        <v/>
      </c>
      <c r="AY40" s="384" t="str">
        <f t="shared" si="44"/>
        <v/>
      </c>
      <c r="AZ40" s="121">
        <f t="shared" si="45"/>
        <v>0</v>
      </c>
      <c r="BA40" s="122">
        <f t="shared" si="46"/>
        <v>0</v>
      </c>
      <c r="BB40" s="122">
        <f t="shared" si="47"/>
        <v>0</v>
      </c>
      <c r="BC40" s="123">
        <f t="shared" si="48"/>
        <v>0</v>
      </c>
    </row>
    <row r="41" spans="1:55" s="124" customFormat="1" x14ac:dyDescent="0.2">
      <c r="A41" s="119"/>
      <c r="B41" s="374"/>
      <c r="C41" s="119"/>
      <c r="D41" s="383"/>
      <c r="E41" s="381"/>
      <c r="F41" s="381"/>
      <c r="G41" s="384"/>
      <c r="H41" s="383" t="str">
        <f t="shared" si="1"/>
        <v/>
      </c>
      <c r="I41" s="381" t="str">
        <f t="shared" si="2"/>
        <v/>
      </c>
      <c r="J41" s="381" t="str">
        <f t="shared" si="3"/>
        <v/>
      </c>
      <c r="K41" s="385" t="str">
        <f t="shared" si="4"/>
        <v/>
      </c>
      <c r="L41" s="386" t="str">
        <f t="shared" si="5"/>
        <v/>
      </c>
      <c r="M41" s="381" t="str">
        <f t="shared" si="6"/>
        <v/>
      </c>
      <c r="N41" s="381" t="str">
        <f t="shared" si="7"/>
        <v/>
      </c>
      <c r="O41" s="384" t="str">
        <f t="shared" si="8"/>
        <v/>
      </c>
      <c r="P41" s="386" t="str">
        <f t="shared" si="9"/>
        <v/>
      </c>
      <c r="Q41" s="381" t="str">
        <f t="shared" si="10"/>
        <v/>
      </c>
      <c r="R41" s="381" t="str">
        <f t="shared" si="11"/>
        <v/>
      </c>
      <c r="S41" s="384" t="str">
        <f t="shared" si="12"/>
        <v/>
      </c>
      <c r="T41" s="386" t="str">
        <f t="shared" si="13"/>
        <v/>
      </c>
      <c r="U41" s="381" t="str">
        <f t="shared" si="14"/>
        <v/>
      </c>
      <c r="V41" s="381" t="str">
        <f t="shared" si="15"/>
        <v/>
      </c>
      <c r="W41" s="384" t="str">
        <f t="shared" si="16"/>
        <v/>
      </c>
      <c r="X41" s="386" t="str">
        <f t="shared" si="17"/>
        <v/>
      </c>
      <c r="Y41" s="381" t="str">
        <f t="shared" si="18"/>
        <v/>
      </c>
      <c r="Z41" s="381" t="str">
        <f t="shared" si="19"/>
        <v/>
      </c>
      <c r="AA41" s="384" t="str">
        <f t="shared" si="20"/>
        <v/>
      </c>
      <c r="AB41" s="386" t="str">
        <f t="shared" si="21"/>
        <v/>
      </c>
      <c r="AC41" s="381" t="str">
        <f t="shared" si="22"/>
        <v/>
      </c>
      <c r="AD41" s="381" t="str">
        <f t="shared" si="23"/>
        <v/>
      </c>
      <c r="AE41" s="384" t="str">
        <f t="shared" si="24"/>
        <v/>
      </c>
      <c r="AF41" s="386" t="str">
        <f t="shared" si="25"/>
        <v/>
      </c>
      <c r="AG41" s="381" t="str">
        <f t="shared" si="26"/>
        <v/>
      </c>
      <c r="AH41" s="381" t="str">
        <f t="shared" si="27"/>
        <v/>
      </c>
      <c r="AI41" s="384" t="str">
        <f t="shared" si="28"/>
        <v/>
      </c>
      <c r="AJ41" s="386" t="str">
        <f t="shared" si="29"/>
        <v/>
      </c>
      <c r="AK41" s="381" t="str">
        <f t="shared" si="30"/>
        <v/>
      </c>
      <c r="AL41" s="381" t="str">
        <f t="shared" si="31"/>
        <v/>
      </c>
      <c r="AM41" s="384" t="str">
        <f t="shared" si="32"/>
        <v/>
      </c>
      <c r="AN41" s="386" t="str">
        <f t="shared" si="33"/>
        <v/>
      </c>
      <c r="AO41" s="381" t="str">
        <f t="shared" si="34"/>
        <v/>
      </c>
      <c r="AP41" s="381" t="str">
        <f t="shared" si="35"/>
        <v/>
      </c>
      <c r="AQ41" s="384" t="str">
        <f t="shared" si="36"/>
        <v/>
      </c>
      <c r="AR41" s="386" t="str">
        <f t="shared" si="37"/>
        <v/>
      </c>
      <c r="AS41" s="381" t="str">
        <f t="shared" si="38"/>
        <v/>
      </c>
      <c r="AT41" s="381" t="str">
        <f t="shared" si="39"/>
        <v/>
      </c>
      <c r="AU41" s="384" t="str">
        <f t="shared" si="40"/>
        <v/>
      </c>
      <c r="AV41" s="386" t="str">
        <f t="shared" si="41"/>
        <v/>
      </c>
      <c r="AW41" s="381" t="str">
        <f t="shared" si="42"/>
        <v/>
      </c>
      <c r="AX41" s="381" t="str">
        <f t="shared" si="43"/>
        <v/>
      </c>
      <c r="AY41" s="384" t="str">
        <f t="shared" si="44"/>
        <v/>
      </c>
      <c r="AZ41" s="121">
        <f t="shared" si="45"/>
        <v>0</v>
      </c>
      <c r="BA41" s="122">
        <f t="shared" si="46"/>
        <v>0</v>
      </c>
      <c r="BB41" s="122">
        <f t="shared" si="47"/>
        <v>0</v>
      </c>
      <c r="BC41" s="123">
        <f t="shared" si="48"/>
        <v>0</v>
      </c>
    </row>
    <row r="42" spans="1:55" s="124" customFormat="1" x14ac:dyDescent="0.2">
      <c r="A42" s="119"/>
      <c r="B42" s="374"/>
      <c r="C42" s="119"/>
      <c r="D42" s="383"/>
      <c r="E42" s="381"/>
      <c r="F42" s="381"/>
      <c r="G42" s="384"/>
      <c r="H42" s="383" t="str">
        <f t="shared" si="1"/>
        <v/>
      </c>
      <c r="I42" s="381" t="str">
        <f t="shared" si="2"/>
        <v/>
      </c>
      <c r="J42" s="381" t="str">
        <f t="shared" si="3"/>
        <v/>
      </c>
      <c r="K42" s="385" t="str">
        <f t="shared" si="4"/>
        <v/>
      </c>
      <c r="L42" s="386" t="str">
        <f t="shared" si="5"/>
        <v/>
      </c>
      <c r="M42" s="381" t="str">
        <f t="shared" si="6"/>
        <v/>
      </c>
      <c r="N42" s="381" t="str">
        <f t="shared" si="7"/>
        <v/>
      </c>
      <c r="O42" s="384" t="str">
        <f t="shared" si="8"/>
        <v/>
      </c>
      <c r="P42" s="386" t="str">
        <f t="shared" si="9"/>
        <v/>
      </c>
      <c r="Q42" s="381" t="str">
        <f t="shared" si="10"/>
        <v/>
      </c>
      <c r="R42" s="381" t="str">
        <f t="shared" si="11"/>
        <v/>
      </c>
      <c r="S42" s="384" t="str">
        <f t="shared" si="12"/>
        <v/>
      </c>
      <c r="T42" s="386" t="str">
        <f t="shared" si="13"/>
        <v/>
      </c>
      <c r="U42" s="381" t="str">
        <f t="shared" si="14"/>
        <v/>
      </c>
      <c r="V42" s="381" t="str">
        <f t="shared" si="15"/>
        <v/>
      </c>
      <c r="W42" s="384" t="str">
        <f t="shared" si="16"/>
        <v/>
      </c>
      <c r="X42" s="386" t="str">
        <f t="shared" si="17"/>
        <v/>
      </c>
      <c r="Y42" s="381" t="str">
        <f t="shared" si="18"/>
        <v/>
      </c>
      <c r="Z42" s="381" t="str">
        <f t="shared" si="19"/>
        <v/>
      </c>
      <c r="AA42" s="384" t="str">
        <f t="shared" si="20"/>
        <v/>
      </c>
      <c r="AB42" s="386" t="str">
        <f t="shared" si="21"/>
        <v/>
      </c>
      <c r="AC42" s="381" t="str">
        <f t="shared" si="22"/>
        <v/>
      </c>
      <c r="AD42" s="381" t="str">
        <f t="shared" si="23"/>
        <v/>
      </c>
      <c r="AE42" s="384" t="str">
        <f t="shared" si="24"/>
        <v/>
      </c>
      <c r="AF42" s="386" t="str">
        <f t="shared" si="25"/>
        <v/>
      </c>
      <c r="AG42" s="381" t="str">
        <f t="shared" si="26"/>
        <v/>
      </c>
      <c r="AH42" s="381" t="str">
        <f t="shared" si="27"/>
        <v/>
      </c>
      <c r="AI42" s="384" t="str">
        <f t="shared" si="28"/>
        <v/>
      </c>
      <c r="AJ42" s="386" t="str">
        <f t="shared" si="29"/>
        <v/>
      </c>
      <c r="AK42" s="381" t="str">
        <f t="shared" si="30"/>
        <v/>
      </c>
      <c r="AL42" s="381" t="str">
        <f t="shared" si="31"/>
        <v/>
      </c>
      <c r="AM42" s="384" t="str">
        <f t="shared" si="32"/>
        <v/>
      </c>
      <c r="AN42" s="386" t="str">
        <f t="shared" si="33"/>
        <v/>
      </c>
      <c r="AO42" s="381" t="str">
        <f t="shared" si="34"/>
        <v/>
      </c>
      <c r="AP42" s="381" t="str">
        <f t="shared" si="35"/>
        <v/>
      </c>
      <c r="AQ42" s="384" t="str">
        <f t="shared" si="36"/>
        <v/>
      </c>
      <c r="AR42" s="386" t="str">
        <f t="shared" si="37"/>
        <v/>
      </c>
      <c r="AS42" s="381" t="str">
        <f t="shared" si="38"/>
        <v/>
      </c>
      <c r="AT42" s="381" t="str">
        <f t="shared" si="39"/>
        <v/>
      </c>
      <c r="AU42" s="384" t="str">
        <f t="shared" si="40"/>
        <v/>
      </c>
      <c r="AV42" s="386" t="str">
        <f t="shared" si="41"/>
        <v/>
      </c>
      <c r="AW42" s="381" t="str">
        <f t="shared" si="42"/>
        <v/>
      </c>
      <c r="AX42" s="381" t="str">
        <f t="shared" si="43"/>
        <v/>
      </c>
      <c r="AY42" s="384" t="str">
        <f t="shared" si="44"/>
        <v/>
      </c>
      <c r="AZ42" s="121">
        <f t="shared" si="45"/>
        <v>0</v>
      </c>
      <c r="BA42" s="122">
        <f t="shared" si="46"/>
        <v>0</v>
      </c>
      <c r="BB42" s="122">
        <f t="shared" si="47"/>
        <v>0</v>
      </c>
      <c r="BC42" s="123">
        <f t="shared" si="48"/>
        <v>0</v>
      </c>
    </row>
    <row r="43" spans="1:55" s="124" customFormat="1" x14ac:dyDescent="0.2">
      <c r="A43" s="119"/>
      <c r="B43" s="374"/>
      <c r="C43" s="119"/>
      <c r="D43" s="383"/>
      <c r="E43" s="381"/>
      <c r="F43" s="381"/>
      <c r="G43" s="384"/>
      <c r="H43" s="383" t="str">
        <f t="shared" si="1"/>
        <v/>
      </c>
      <c r="I43" s="381" t="str">
        <f t="shared" si="2"/>
        <v/>
      </c>
      <c r="J43" s="381" t="str">
        <f t="shared" si="3"/>
        <v/>
      </c>
      <c r="K43" s="385" t="str">
        <f t="shared" si="4"/>
        <v/>
      </c>
      <c r="L43" s="386" t="str">
        <f t="shared" si="5"/>
        <v/>
      </c>
      <c r="M43" s="381" t="str">
        <f t="shared" si="6"/>
        <v/>
      </c>
      <c r="N43" s="381" t="str">
        <f t="shared" si="7"/>
        <v/>
      </c>
      <c r="O43" s="384" t="str">
        <f t="shared" si="8"/>
        <v/>
      </c>
      <c r="P43" s="386" t="str">
        <f t="shared" si="9"/>
        <v/>
      </c>
      <c r="Q43" s="381" t="str">
        <f t="shared" si="10"/>
        <v/>
      </c>
      <c r="R43" s="381" t="str">
        <f t="shared" si="11"/>
        <v/>
      </c>
      <c r="S43" s="384" t="str">
        <f t="shared" si="12"/>
        <v/>
      </c>
      <c r="T43" s="386" t="str">
        <f t="shared" si="13"/>
        <v/>
      </c>
      <c r="U43" s="381" t="str">
        <f t="shared" si="14"/>
        <v/>
      </c>
      <c r="V43" s="381" t="str">
        <f t="shared" si="15"/>
        <v/>
      </c>
      <c r="W43" s="384" t="str">
        <f t="shared" si="16"/>
        <v/>
      </c>
      <c r="X43" s="386" t="str">
        <f t="shared" si="17"/>
        <v/>
      </c>
      <c r="Y43" s="381" t="str">
        <f t="shared" si="18"/>
        <v/>
      </c>
      <c r="Z43" s="381" t="str">
        <f t="shared" si="19"/>
        <v/>
      </c>
      <c r="AA43" s="384" t="str">
        <f t="shared" si="20"/>
        <v/>
      </c>
      <c r="AB43" s="386" t="str">
        <f t="shared" si="21"/>
        <v/>
      </c>
      <c r="AC43" s="381" t="str">
        <f t="shared" si="22"/>
        <v/>
      </c>
      <c r="AD43" s="381" t="str">
        <f t="shared" si="23"/>
        <v/>
      </c>
      <c r="AE43" s="384" t="str">
        <f t="shared" si="24"/>
        <v/>
      </c>
      <c r="AF43" s="386" t="str">
        <f t="shared" si="25"/>
        <v/>
      </c>
      <c r="AG43" s="381" t="str">
        <f t="shared" si="26"/>
        <v/>
      </c>
      <c r="AH43" s="381" t="str">
        <f t="shared" si="27"/>
        <v/>
      </c>
      <c r="AI43" s="384" t="str">
        <f t="shared" si="28"/>
        <v/>
      </c>
      <c r="AJ43" s="386" t="str">
        <f t="shared" si="29"/>
        <v/>
      </c>
      <c r="AK43" s="381" t="str">
        <f t="shared" si="30"/>
        <v/>
      </c>
      <c r="AL43" s="381" t="str">
        <f t="shared" si="31"/>
        <v/>
      </c>
      <c r="AM43" s="384" t="str">
        <f t="shared" si="32"/>
        <v/>
      </c>
      <c r="AN43" s="386" t="str">
        <f t="shared" si="33"/>
        <v/>
      </c>
      <c r="AO43" s="381" t="str">
        <f t="shared" si="34"/>
        <v/>
      </c>
      <c r="AP43" s="381" t="str">
        <f t="shared" si="35"/>
        <v/>
      </c>
      <c r="AQ43" s="384" t="str">
        <f t="shared" si="36"/>
        <v/>
      </c>
      <c r="AR43" s="386" t="str">
        <f t="shared" si="37"/>
        <v/>
      </c>
      <c r="AS43" s="381" t="str">
        <f t="shared" si="38"/>
        <v/>
      </c>
      <c r="AT43" s="381" t="str">
        <f t="shared" si="39"/>
        <v/>
      </c>
      <c r="AU43" s="384" t="str">
        <f t="shared" si="40"/>
        <v/>
      </c>
      <c r="AV43" s="386" t="str">
        <f t="shared" si="41"/>
        <v/>
      </c>
      <c r="AW43" s="381" t="str">
        <f t="shared" si="42"/>
        <v/>
      </c>
      <c r="AX43" s="381" t="str">
        <f t="shared" si="43"/>
        <v/>
      </c>
      <c r="AY43" s="384" t="str">
        <f t="shared" si="44"/>
        <v/>
      </c>
      <c r="AZ43" s="121">
        <f t="shared" si="45"/>
        <v>0</v>
      </c>
      <c r="BA43" s="122">
        <f t="shared" si="46"/>
        <v>0</v>
      </c>
      <c r="BB43" s="122">
        <f t="shared" si="47"/>
        <v>0</v>
      </c>
      <c r="BC43" s="123">
        <f t="shared" si="48"/>
        <v>0</v>
      </c>
    </row>
    <row r="44" spans="1:55" s="124" customFormat="1" x14ac:dyDescent="0.2">
      <c r="A44" s="119"/>
      <c r="B44" s="374"/>
      <c r="C44" s="119"/>
      <c r="D44" s="383"/>
      <c r="E44" s="381"/>
      <c r="F44" s="381"/>
      <c r="G44" s="384"/>
      <c r="H44" s="383" t="str">
        <f t="shared" si="1"/>
        <v/>
      </c>
      <c r="I44" s="381" t="str">
        <f t="shared" si="2"/>
        <v/>
      </c>
      <c r="J44" s="381" t="str">
        <f t="shared" si="3"/>
        <v/>
      </c>
      <c r="K44" s="385" t="str">
        <f t="shared" si="4"/>
        <v/>
      </c>
      <c r="L44" s="386" t="str">
        <f t="shared" si="5"/>
        <v/>
      </c>
      <c r="M44" s="381" t="str">
        <f t="shared" si="6"/>
        <v/>
      </c>
      <c r="N44" s="381" t="str">
        <f t="shared" si="7"/>
        <v/>
      </c>
      <c r="O44" s="384" t="str">
        <f t="shared" si="8"/>
        <v/>
      </c>
      <c r="P44" s="386" t="str">
        <f t="shared" si="9"/>
        <v/>
      </c>
      <c r="Q44" s="381" t="str">
        <f t="shared" si="10"/>
        <v/>
      </c>
      <c r="R44" s="381" t="str">
        <f t="shared" si="11"/>
        <v/>
      </c>
      <c r="S44" s="384" t="str">
        <f t="shared" si="12"/>
        <v/>
      </c>
      <c r="T44" s="386" t="str">
        <f t="shared" si="13"/>
        <v/>
      </c>
      <c r="U44" s="381" t="str">
        <f t="shared" si="14"/>
        <v/>
      </c>
      <c r="V44" s="381" t="str">
        <f t="shared" si="15"/>
        <v/>
      </c>
      <c r="W44" s="384" t="str">
        <f t="shared" si="16"/>
        <v/>
      </c>
      <c r="X44" s="386" t="str">
        <f t="shared" si="17"/>
        <v/>
      </c>
      <c r="Y44" s="381" t="str">
        <f t="shared" si="18"/>
        <v/>
      </c>
      <c r="Z44" s="381" t="str">
        <f t="shared" si="19"/>
        <v/>
      </c>
      <c r="AA44" s="384" t="str">
        <f t="shared" si="20"/>
        <v/>
      </c>
      <c r="AB44" s="386" t="str">
        <f t="shared" si="21"/>
        <v/>
      </c>
      <c r="AC44" s="381" t="str">
        <f t="shared" si="22"/>
        <v/>
      </c>
      <c r="AD44" s="381" t="str">
        <f t="shared" si="23"/>
        <v/>
      </c>
      <c r="AE44" s="384" t="str">
        <f t="shared" si="24"/>
        <v/>
      </c>
      <c r="AF44" s="386" t="str">
        <f t="shared" si="25"/>
        <v/>
      </c>
      <c r="AG44" s="381" t="str">
        <f t="shared" si="26"/>
        <v/>
      </c>
      <c r="AH44" s="381" t="str">
        <f t="shared" si="27"/>
        <v/>
      </c>
      <c r="AI44" s="384" t="str">
        <f t="shared" si="28"/>
        <v/>
      </c>
      <c r="AJ44" s="386" t="str">
        <f t="shared" si="29"/>
        <v/>
      </c>
      <c r="AK44" s="381" t="str">
        <f t="shared" si="30"/>
        <v/>
      </c>
      <c r="AL44" s="381" t="str">
        <f t="shared" si="31"/>
        <v/>
      </c>
      <c r="AM44" s="384" t="str">
        <f t="shared" si="32"/>
        <v/>
      </c>
      <c r="AN44" s="386" t="str">
        <f t="shared" si="33"/>
        <v/>
      </c>
      <c r="AO44" s="381" t="str">
        <f t="shared" si="34"/>
        <v/>
      </c>
      <c r="AP44" s="381" t="str">
        <f t="shared" si="35"/>
        <v/>
      </c>
      <c r="AQ44" s="384" t="str">
        <f t="shared" si="36"/>
        <v/>
      </c>
      <c r="AR44" s="386" t="str">
        <f t="shared" si="37"/>
        <v/>
      </c>
      <c r="AS44" s="381" t="str">
        <f t="shared" si="38"/>
        <v/>
      </c>
      <c r="AT44" s="381" t="str">
        <f t="shared" si="39"/>
        <v/>
      </c>
      <c r="AU44" s="384" t="str">
        <f t="shared" si="40"/>
        <v/>
      </c>
      <c r="AV44" s="386" t="str">
        <f t="shared" si="41"/>
        <v/>
      </c>
      <c r="AW44" s="381" t="str">
        <f t="shared" si="42"/>
        <v/>
      </c>
      <c r="AX44" s="381" t="str">
        <f t="shared" si="43"/>
        <v/>
      </c>
      <c r="AY44" s="384" t="str">
        <f t="shared" si="44"/>
        <v/>
      </c>
      <c r="AZ44" s="121">
        <f t="shared" si="45"/>
        <v>0</v>
      </c>
      <c r="BA44" s="122">
        <f t="shared" si="46"/>
        <v>0</v>
      </c>
      <c r="BB44" s="122">
        <f t="shared" si="47"/>
        <v>0</v>
      </c>
      <c r="BC44" s="123">
        <f t="shared" si="48"/>
        <v>0</v>
      </c>
    </row>
    <row r="45" spans="1:55" s="124" customFormat="1" x14ac:dyDescent="0.2">
      <c r="A45" s="119"/>
      <c r="B45" s="374"/>
      <c r="C45" s="119"/>
      <c r="D45" s="383"/>
      <c r="E45" s="381"/>
      <c r="F45" s="381"/>
      <c r="G45" s="384"/>
      <c r="H45" s="383" t="str">
        <f t="shared" si="1"/>
        <v/>
      </c>
      <c r="I45" s="381" t="str">
        <f t="shared" si="2"/>
        <v/>
      </c>
      <c r="J45" s="381" t="str">
        <f t="shared" si="3"/>
        <v/>
      </c>
      <c r="K45" s="385" t="str">
        <f t="shared" si="4"/>
        <v/>
      </c>
      <c r="L45" s="386" t="str">
        <f t="shared" si="5"/>
        <v/>
      </c>
      <c r="M45" s="381" t="str">
        <f t="shared" si="6"/>
        <v/>
      </c>
      <c r="N45" s="381" t="str">
        <f t="shared" si="7"/>
        <v/>
      </c>
      <c r="O45" s="384" t="str">
        <f t="shared" si="8"/>
        <v/>
      </c>
      <c r="P45" s="386" t="str">
        <f t="shared" si="9"/>
        <v/>
      </c>
      <c r="Q45" s="381" t="str">
        <f t="shared" si="10"/>
        <v/>
      </c>
      <c r="R45" s="381" t="str">
        <f t="shared" si="11"/>
        <v/>
      </c>
      <c r="S45" s="384" t="str">
        <f t="shared" si="12"/>
        <v/>
      </c>
      <c r="T45" s="386" t="str">
        <f t="shared" si="13"/>
        <v/>
      </c>
      <c r="U45" s="381" t="str">
        <f t="shared" si="14"/>
        <v/>
      </c>
      <c r="V45" s="381" t="str">
        <f t="shared" si="15"/>
        <v/>
      </c>
      <c r="W45" s="384" t="str">
        <f t="shared" si="16"/>
        <v/>
      </c>
      <c r="X45" s="386" t="str">
        <f t="shared" si="17"/>
        <v/>
      </c>
      <c r="Y45" s="381" t="str">
        <f t="shared" si="18"/>
        <v/>
      </c>
      <c r="Z45" s="381" t="str">
        <f t="shared" si="19"/>
        <v/>
      </c>
      <c r="AA45" s="384" t="str">
        <f t="shared" si="20"/>
        <v/>
      </c>
      <c r="AB45" s="386" t="str">
        <f t="shared" si="21"/>
        <v/>
      </c>
      <c r="AC45" s="381" t="str">
        <f t="shared" si="22"/>
        <v/>
      </c>
      <c r="AD45" s="381" t="str">
        <f t="shared" si="23"/>
        <v/>
      </c>
      <c r="AE45" s="384" t="str">
        <f t="shared" si="24"/>
        <v/>
      </c>
      <c r="AF45" s="386" t="str">
        <f t="shared" si="25"/>
        <v/>
      </c>
      <c r="AG45" s="381" t="str">
        <f t="shared" si="26"/>
        <v/>
      </c>
      <c r="AH45" s="381" t="str">
        <f t="shared" si="27"/>
        <v/>
      </c>
      <c r="AI45" s="384" t="str">
        <f t="shared" si="28"/>
        <v/>
      </c>
      <c r="AJ45" s="386" t="str">
        <f t="shared" si="29"/>
        <v/>
      </c>
      <c r="AK45" s="381" t="str">
        <f t="shared" si="30"/>
        <v/>
      </c>
      <c r="AL45" s="381" t="str">
        <f t="shared" si="31"/>
        <v/>
      </c>
      <c r="AM45" s="384" t="str">
        <f t="shared" si="32"/>
        <v/>
      </c>
      <c r="AN45" s="386" t="str">
        <f t="shared" si="33"/>
        <v/>
      </c>
      <c r="AO45" s="381" t="str">
        <f t="shared" si="34"/>
        <v/>
      </c>
      <c r="AP45" s="381" t="str">
        <f t="shared" si="35"/>
        <v/>
      </c>
      <c r="AQ45" s="384" t="str">
        <f t="shared" si="36"/>
        <v/>
      </c>
      <c r="AR45" s="386" t="str">
        <f t="shared" si="37"/>
        <v/>
      </c>
      <c r="AS45" s="381" t="str">
        <f t="shared" si="38"/>
        <v/>
      </c>
      <c r="AT45" s="381" t="str">
        <f t="shared" si="39"/>
        <v/>
      </c>
      <c r="AU45" s="384" t="str">
        <f t="shared" si="40"/>
        <v/>
      </c>
      <c r="AV45" s="386" t="str">
        <f t="shared" si="41"/>
        <v/>
      </c>
      <c r="AW45" s="381" t="str">
        <f t="shared" si="42"/>
        <v/>
      </c>
      <c r="AX45" s="381" t="str">
        <f t="shared" si="43"/>
        <v/>
      </c>
      <c r="AY45" s="384" t="str">
        <f t="shared" si="44"/>
        <v/>
      </c>
      <c r="AZ45" s="121">
        <f t="shared" si="45"/>
        <v>0</v>
      </c>
      <c r="BA45" s="122">
        <f t="shared" si="46"/>
        <v>0</v>
      </c>
      <c r="BB45" s="122">
        <f t="shared" si="47"/>
        <v>0</v>
      </c>
      <c r="BC45" s="123">
        <f t="shared" si="48"/>
        <v>0</v>
      </c>
    </row>
    <row r="46" spans="1:55" s="124" customFormat="1" x14ac:dyDescent="0.2">
      <c r="A46" s="119"/>
      <c r="B46" s="374"/>
      <c r="C46" s="119"/>
      <c r="D46" s="383"/>
      <c r="E46" s="381"/>
      <c r="F46" s="381"/>
      <c r="G46" s="384"/>
      <c r="H46" s="383" t="str">
        <f t="shared" si="1"/>
        <v/>
      </c>
      <c r="I46" s="381" t="str">
        <f t="shared" si="2"/>
        <v/>
      </c>
      <c r="J46" s="381" t="str">
        <f t="shared" si="3"/>
        <v/>
      </c>
      <c r="K46" s="385" t="str">
        <f t="shared" si="4"/>
        <v/>
      </c>
      <c r="L46" s="386" t="str">
        <f t="shared" si="5"/>
        <v/>
      </c>
      <c r="M46" s="381" t="str">
        <f t="shared" si="6"/>
        <v/>
      </c>
      <c r="N46" s="381" t="str">
        <f t="shared" si="7"/>
        <v/>
      </c>
      <c r="O46" s="384" t="str">
        <f t="shared" si="8"/>
        <v/>
      </c>
      <c r="P46" s="386" t="str">
        <f t="shared" si="9"/>
        <v/>
      </c>
      <c r="Q46" s="381" t="str">
        <f t="shared" si="10"/>
        <v/>
      </c>
      <c r="R46" s="381" t="str">
        <f t="shared" si="11"/>
        <v/>
      </c>
      <c r="S46" s="384" t="str">
        <f t="shared" si="12"/>
        <v/>
      </c>
      <c r="T46" s="386" t="str">
        <f t="shared" si="13"/>
        <v/>
      </c>
      <c r="U46" s="381" t="str">
        <f t="shared" si="14"/>
        <v/>
      </c>
      <c r="V46" s="381" t="str">
        <f t="shared" si="15"/>
        <v/>
      </c>
      <c r="W46" s="384" t="str">
        <f t="shared" si="16"/>
        <v/>
      </c>
      <c r="X46" s="386" t="str">
        <f t="shared" si="17"/>
        <v/>
      </c>
      <c r="Y46" s="381" t="str">
        <f t="shared" si="18"/>
        <v/>
      </c>
      <c r="Z46" s="381" t="str">
        <f t="shared" si="19"/>
        <v/>
      </c>
      <c r="AA46" s="384" t="str">
        <f t="shared" si="20"/>
        <v/>
      </c>
      <c r="AB46" s="386" t="str">
        <f t="shared" si="21"/>
        <v/>
      </c>
      <c r="AC46" s="381" t="str">
        <f t="shared" si="22"/>
        <v/>
      </c>
      <c r="AD46" s="381" t="str">
        <f t="shared" si="23"/>
        <v/>
      </c>
      <c r="AE46" s="384" t="str">
        <f t="shared" si="24"/>
        <v/>
      </c>
      <c r="AF46" s="386" t="str">
        <f t="shared" si="25"/>
        <v/>
      </c>
      <c r="AG46" s="381" t="str">
        <f t="shared" si="26"/>
        <v/>
      </c>
      <c r="AH46" s="381" t="str">
        <f t="shared" si="27"/>
        <v/>
      </c>
      <c r="AI46" s="384" t="str">
        <f t="shared" si="28"/>
        <v/>
      </c>
      <c r="AJ46" s="386" t="str">
        <f t="shared" si="29"/>
        <v/>
      </c>
      <c r="AK46" s="381" t="str">
        <f t="shared" si="30"/>
        <v/>
      </c>
      <c r="AL46" s="381" t="str">
        <f t="shared" si="31"/>
        <v/>
      </c>
      <c r="AM46" s="384" t="str">
        <f t="shared" si="32"/>
        <v/>
      </c>
      <c r="AN46" s="386" t="str">
        <f t="shared" si="33"/>
        <v/>
      </c>
      <c r="AO46" s="381" t="str">
        <f t="shared" si="34"/>
        <v/>
      </c>
      <c r="AP46" s="381" t="str">
        <f t="shared" si="35"/>
        <v/>
      </c>
      <c r="AQ46" s="384" t="str">
        <f t="shared" si="36"/>
        <v/>
      </c>
      <c r="AR46" s="386" t="str">
        <f t="shared" si="37"/>
        <v/>
      </c>
      <c r="AS46" s="381" t="str">
        <f t="shared" si="38"/>
        <v/>
      </c>
      <c r="AT46" s="381" t="str">
        <f t="shared" si="39"/>
        <v/>
      </c>
      <c r="AU46" s="384" t="str">
        <f t="shared" si="40"/>
        <v/>
      </c>
      <c r="AV46" s="386" t="str">
        <f t="shared" si="41"/>
        <v/>
      </c>
      <c r="AW46" s="381" t="str">
        <f t="shared" si="42"/>
        <v/>
      </c>
      <c r="AX46" s="381" t="str">
        <f t="shared" si="43"/>
        <v/>
      </c>
      <c r="AY46" s="384" t="str">
        <f t="shared" si="44"/>
        <v/>
      </c>
      <c r="AZ46" s="121">
        <f t="shared" si="45"/>
        <v>0</v>
      </c>
      <c r="BA46" s="122">
        <f t="shared" si="46"/>
        <v>0</v>
      </c>
      <c r="BB46" s="122">
        <f t="shared" si="47"/>
        <v>0</v>
      </c>
      <c r="BC46" s="123">
        <f t="shared" si="48"/>
        <v>0</v>
      </c>
    </row>
    <row r="47" spans="1:55" s="124" customFormat="1" x14ac:dyDescent="0.2">
      <c r="A47" s="119"/>
      <c r="B47" s="374"/>
      <c r="C47" s="119"/>
      <c r="D47" s="383"/>
      <c r="E47" s="381"/>
      <c r="F47" s="381"/>
      <c r="G47" s="384"/>
      <c r="H47" s="383" t="str">
        <f t="shared" si="1"/>
        <v/>
      </c>
      <c r="I47" s="381" t="str">
        <f t="shared" si="2"/>
        <v/>
      </c>
      <c r="J47" s="381" t="str">
        <f t="shared" si="3"/>
        <v/>
      </c>
      <c r="K47" s="385" t="str">
        <f t="shared" si="4"/>
        <v/>
      </c>
      <c r="L47" s="386" t="str">
        <f t="shared" si="5"/>
        <v/>
      </c>
      <c r="M47" s="381" t="str">
        <f t="shared" si="6"/>
        <v/>
      </c>
      <c r="N47" s="381" t="str">
        <f t="shared" si="7"/>
        <v/>
      </c>
      <c r="O47" s="384" t="str">
        <f t="shared" si="8"/>
        <v/>
      </c>
      <c r="P47" s="386" t="str">
        <f t="shared" si="9"/>
        <v/>
      </c>
      <c r="Q47" s="381" t="str">
        <f t="shared" si="10"/>
        <v/>
      </c>
      <c r="R47" s="381" t="str">
        <f t="shared" si="11"/>
        <v/>
      </c>
      <c r="S47" s="384" t="str">
        <f t="shared" si="12"/>
        <v/>
      </c>
      <c r="T47" s="386" t="str">
        <f t="shared" si="13"/>
        <v/>
      </c>
      <c r="U47" s="381" t="str">
        <f t="shared" si="14"/>
        <v/>
      </c>
      <c r="V47" s="381" t="str">
        <f t="shared" si="15"/>
        <v/>
      </c>
      <c r="W47" s="384" t="str">
        <f t="shared" si="16"/>
        <v/>
      </c>
      <c r="X47" s="386" t="str">
        <f t="shared" si="17"/>
        <v/>
      </c>
      <c r="Y47" s="381" t="str">
        <f t="shared" si="18"/>
        <v/>
      </c>
      <c r="Z47" s="381" t="str">
        <f t="shared" si="19"/>
        <v/>
      </c>
      <c r="AA47" s="384" t="str">
        <f t="shared" si="20"/>
        <v/>
      </c>
      <c r="AB47" s="386" t="str">
        <f t="shared" si="21"/>
        <v/>
      </c>
      <c r="AC47" s="381" t="str">
        <f t="shared" si="22"/>
        <v/>
      </c>
      <c r="AD47" s="381" t="str">
        <f t="shared" si="23"/>
        <v/>
      </c>
      <c r="AE47" s="384" t="str">
        <f t="shared" si="24"/>
        <v/>
      </c>
      <c r="AF47" s="386" t="str">
        <f t="shared" si="25"/>
        <v/>
      </c>
      <c r="AG47" s="381" t="str">
        <f t="shared" si="26"/>
        <v/>
      </c>
      <c r="AH47" s="381" t="str">
        <f t="shared" si="27"/>
        <v/>
      </c>
      <c r="AI47" s="384" t="str">
        <f t="shared" si="28"/>
        <v/>
      </c>
      <c r="AJ47" s="386" t="str">
        <f t="shared" si="29"/>
        <v/>
      </c>
      <c r="AK47" s="381" t="str">
        <f t="shared" si="30"/>
        <v/>
      </c>
      <c r="AL47" s="381" t="str">
        <f t="shared" si="31"/>
        <v/>
      </c>
      <c r="AM47" s="384" t="str">
        <f t="shared" si="32"/>
        <v/>
      </c>
      <c r="AN47" s="386" t="str">
        <f t="shared" si="33"/>
        <v/>
      </c>
      <c r="AO47" s="381" t="str">
        <f t="shared" si="34"/>
        <v/>
      </c>
      <c r="AP47" s="381" t="str">
        <f t="shared" si="35"/>
        <v/>
      </c>
      <c r="AQ47" s="384" t="str">
        <f t="shared" si="36"/>
        <v/>
      </c>
      <c r="AR47" s="386" t="str">
        <f t="shared" si="37"/>
        <v/>
      </c>
      <c r="AS47" s="381" t="str">
        <f t="shared" si="38"/>
        <v/>
      </c>
      <c r="AT47" s="381" t="str">
        <f t="shared" si="39"/>
        <v/>
      </c>
      <c r="AU47" s="384" t="str">
        <f t="shared" si="40"/>
        <v/>
      </c>
      <c r="AV47" s="386" t="str">
        <f t="shared" si="41"/>
        <v/>
      </c>
      <c r="AW47" s="381" t="str">
        <f t="shared" si="42"/>
        <v/>
      </c>
      <c r="AX47" s="381" t="str">
        <f t="shared" si="43"/>
        <v/>
      </c>
      <c r="AY47" s="384" t="str">
        <f t="shared" si="44"/>
        <v/>
      </c>
      <c r="AZ47" s="121">
        <f t="shared" si="45"/>
        <v>0</v>
      </c>
      <c r="BA47" s="122">
        <f t="shared" si="46"/>
        <v>0</v>
      </c>
      <c r="BB47" s="122">
        <f t="shared" si="47"/>
        <v>0</v>
      </c>
      <c r="BC47" s="123">
        <f t="shared" si="48"/>
        <v>0</v>
      </c>
    </row>
    <row r="48" spans="1:55" s="124" customFormat="1" x14ac:dyDescent="0.2">
      <c r="A48" s="119"/>
      <c r="B48" s="374"/>
      <c r="C48" s="119"/>
      <c r="D48" s="383"/>
      <c r="E48" s="381"/>
      <c r="F48" s="381"/>
      <c r="G48" s="384"/>
      <c r="H48" s="383" t="str">
        <f t="shared" si="1"/>
        <v/>
      </c>
      <c r="I48" s="381" t="str">
        <f t="shared" si="2"/>
        <v/>
      </c>
      <c r="J48" s="381" t="str">
        <f t="shared" si="3"/>
        <v/>
      </c>
      <c r="K48" s="385" t="str">
        <f t="shared" si="4"/>
        <v/>
      </c>
      <c r="L48" s="386" t="str">
        <f t="shared" si="5"/>
        <v/>
      </c>
      <c r="M48" s="381" t="str">
        <f t="shared" si="6"/>
        <v/>
      </c>
      <c r="N48" s="381" t="str">
        <f t="shared" si="7"/>
        <v/>
      </c>
      <c r="O48" s="384" t="str">
        <f t="shared" si="8"/>
        <v/>
      </c>
      <c r="P48" s="386" t="str">
        <f t="shared" si="9"/>
        <v/>
      </c>
      <c r="Q48" s="381" t="str">
        <f t="shared" si="10"/>
        <v/>
      </c>
      <c r="R48" s="381" t="str">
        <f t="shared" si="11"/>
        <v/>
      </c>
      <c r="S48" s="384" t="str">
        <f t="shared" si="12"/>
        <v/>
      </c>
      <c r="T48" s="386" t="str">
        <f t="shared" si="13"/>
        <v/>
      </c>
      <c r="U48" s="381" t="str">
        <f t="shared" si="14"/>
        <v/>
      </c>
      <c r="V48" s="381" t="str">
        <f t="shared" si="15"/>
        <v/>
      </c>
      <c r="W48" s="384" t="str">
        <f t="shared" si="16"/>
        <v/>
      </c>
      <c r="X48" s="386" t="str">
        <f t="shared" si="17"/>
        <v/>
      </c>
      <c r="Y48" s="381" t="str">
        <f t="shared" si="18"/>
        <v/>
      </c>
      <c r="Z48" s="381" t="str">
        <f t="shared" si="19"/>
        <v/>
      </c>
      <c r="AA48" s="384" t="str">
        <f t="shared" si="20"/>
        <v/>
      </c>
      <c r="AB48" s="386" t="str">
        <f t="shared" si="21"/>
        <v/>
      </c>
      <c r="AC48" s="381" t="str">
        <f t="shared" si="22"/>
        <v/>
      </c>
      <c r="AD48" s="381" t="str">
        <f t="shared" si="23"/>
        <v/>
      </c>
      <c r="AE48" s="384" t="str">
        <f t="shared" si="24"/>
        <v/>
      </c>
      <c r="AF48" s="386" t="str">
        <f t="shared" si="25"/>
        <v/>
      </c>
      <c r="AG48" s="381" t="str">
        <f t="shared" si="26"/>
        <v/>
      </c>
      <c r="AH48" s="381" t="str">
        <f t="shared" si="27"/>
        <v/>
      </c>
      <c r="AI48" s="384" t="str">
        <f t="shared" si="28"/>
        <v/>
      </c>
      <c r="AJ48" s="386" t="str">
        <f t="shared" si="29"/>
        <v/>
      </c>
      <c r="AK48" s="381" t="str">
        <f t="shared" si="30"/>
        <v/>
      </c>
      <c r="AL48" s="381" t="str">
        <f t="shared" si="31"/>
        <v/>
      </c>
      <c r="AM48" s="384" t="str">
        <f t="shared" si="32"/>
        <v/>
      </c>
      <c r="AN48" s="386" t="str">
        <f t="shared" si="33"/>
        <v/>
      </c>
      <c r="AO48" s="381" t="str">
        <f t="shared" si="34"/>
        <v/>
      </c>
      <c r="AP48" s="381" t="str">
        <f t="shared" si="35"/>
        <v/>
      </c>
      <c r="AQ48" s="384" t="str">
        <f t="shared" si="36"/>
        <v/>
      </c>
      <c r="AR48" s="386" t="str">
        <f t="shared" si="37"/>
        <v/>
      </c>
      <c r="AS48" s="381" t="str">
        <f t="shared" si="38"/>
        <v/>
      </c>
      <c r="AT48" s="381" t="str">
        <f t="shared" si="39"/>
        <v/>
      </c>
      <c r="AU48" s="384" t="str">
        <f t="shared" si="40"/>
        <v/>
      </c>
      <c r="AV48" s="386" t="str">
        <f t="shared" si="41"/>
        <v/>
      </c>
      <c r="AW48" s="381" t="str">
        <f t="shared" si="42"/>
        <v/>
      </c>
      <c r="AX48" s="381" t="str">
        <f t="shared" si="43"/>
        <v/>
      </c>
      <c r="AY48" s="384" t="str">
        <f t="shared" si="44"/>
        <v/>
      </c>
      <c r="AZ48" s="121">
        <f t="shared" si="45"/>
        <v>0</v>
      </c>
      <c r="BA48" s="122">
        <f t="shared" si="46"/>
        <v>0</v>
      </c>
      <c r="BB48" s="122">
        <f t="shared" si="47"/>
        <v>0</v>
      </c>
      <c r="BC48" s="123">
        <f t="shared" si="48"/>
        <v>0</v>
      </c>
    </row>
    <row r="49" spans="1:55" s="124" customFormat="1" x14ac:dyDescent="0.2">
      <c r="A49" s="119"/>
      <c r="B49" s="374"/>
      <c r="C49" s="119"/>
      <c r="D49" s="383"/>
      <c r="E49" s="381"/>
      <c r="F49" s="381"/>
      <c r="G49" s="384"/>
      <c r="H49" s="383" t="str">
        <f t="shared" si="1"/>
        <v/>
      </c>
      <c r="I49" s="381" t="str">
        <f t="shared" si="2"/>
        <v/>
      </c>
      <c r="J49" s="381" t="str">
        <f t="shared" si="3"/>
        <v/>
      </c>
      <c r="K49" s="385" t="str">
        <f t="shared" si="4"/>
        <v/>
      </c>
      <c r="L49" s="386" t="str">
        <f t="shared" si="5"/>
        <v/>
      </c>
      <c r="M49" s="381" t="str">
        <f t="shared" si="6"/>
        <v/>
      </c>
      <c r="N49" s="381" t="str">
        <f t="shared" si="7"/>
        <v/>
      </c>
      <c r="O49" s="384" t="str">
        <f t="shared" si="8"/>
        <v/>
      </c>
      <c r="P49" s="386" t="str">
        <f t="shared" si="9"/>
        <v/>
      </c>
      <c r="Q49" s="381" t="str">
        <f t="shared" si="10"/>
        <v/>
      </c>
      <c r="R49" s="381" t="str">
        <f t="shared" si="11"/>
        <v/>
      </c>
      <c r="S49" s="384" t="str">
        <f t="shared" si="12"/>
        <v/>
      </c>
      <c r="T49" s="386" t="str">
        <f t="shared" si="13"/>
        <v/>
      </c>
      <c r="U49" s="381" t="str">
        <f t="shared" si="14"/>
        <v/>
      </c>
      <c r="V49" s="381" t="str">
        <f t="shared" si="15"/>
        <v/>
      </c>
      <c r="W49" s="384" t="str">
        <f t="shared" si="16"/>
        <v/>
      </c>
      <c r="X49" s="386" t="str">
        <f t="shared" si="17"/>
        <v/>
      </c>
      <c r="Y49" s="381" t="str">
        <f t="shared" si="18"/>
        <v/>
      </c>
      <c r="Z49" s="381" t="str">
        <f t="shared" si="19"/>
        <v/>
      </c>
      <c r="AA49" s="384" t="str">
        <f t="shared" si="20"/>
        <v/>
      </c>
      <c r="AB49" s="386" t="str">
        <f t="shared" si="21"/>
        <v/>
      </c>
      <c r="AC49" s="381" t="str">
        <f t="shared" si="22"/>
        <v/>
      </c>
      <c r="AD49" s="381" t="str">
        <f t="shared" si="23"/>
        <v/>
      </c>
      <c r="AE49" s="384" t="str">
        <f t="shared" si="24"/>
        <v/>
      </c>
      <c r="AF49" s="386" t="str">
        <f t="shared" si="25"/>
        <v/>
      </c>
      <c r="AG49" s="381" t="str">
        <f t="shared" si="26"/>
        <v/>
      </c>
      <c r="AH49" s="381" t="str">
        <f t="shared" si="27"/>
        <v/>
      </c>
      <c r="AI49" s="384" t="str">
        <f t="shared" si="28"/>
        <v/>
      </c>
      <c r="AJ49" s="386" t="str">
        <f t="shared" si="29"/>
        <v/>
      </c>
      <c r="AK49" s="381" t="str">
        <f t="shared" si="30"/>
        <v/>
      </c>
      <c r="AL49" s="381" t="str">
        <f t="shared" si="31"/>
        <v/>
      </c>
      <c r="AM49" s="384" t="str">
        <f t="shared" si="32"/>
        <v/>
      </c>
      <c r="AN49" s="386" t="str">
        <f t="shared" si="33"/>
        <v/>
      </c>
      <c r="AO49" s="381" t="str">
        <f t="shared" si="34"/>
        <v/>
      </c>
      <c r="AP49" s="381" t="str">
        <f t="shared" si="35"/>
        <v/>
      </c>
      <c r="AQ49" s="384" t="str">
        <f t="shared" si="36"/>
        <v/>
      </c>
      <c r="AR49" s="386" t="str">
        <f t="shared" si="37"/>
        <v/>
      </c>
      <c r="AS49" s="381" t="str">
        <f t="shared" si="38"/>
        <v/>
      </c>
      <c r="AT49" s="381" t="str">
        <f t="shared" si="39"/>
        <v/>
      </c>
      <c r="AU49" s="384" t="str">
        <f t="shared" si="40"/>
        <v/>
      </c>
      <c r="AV49" s="386" t="str">
        <f t="shared" si="41"/>
        <v/>
      </c>
      <c r="AW49" s="381" t="str">
        <f t="shared" si="42"/>
        <v/>
      </c>
      <c r="AX49" s="381" t="str">
        <f t="shared" si="43"/>
        <v/>
      </c>
      <c r="AY49" s="384" t="str">
        <f t="shared" si="44"/>
        <v/>
      </c>
      <c r="AZ49" s="121">
        <f t="shared" si="45"/>
        <v>0</v>
      </c>
      <c r="BA49" s="122">
        <f t="shared" si="46"/>
        <v>0</v>
      </c>
      <c r="BB49" s="122">
        <f t="shared" si="47"/>
        <v>0</v>
      </c>
      <c r="BC49" s="123">
        <f t="shared" si="48"/>
        <v>0</v>
      </c>
    </row>
    <row r="50" spans="1:55" s="124" customFormat="1" x14ac:dyDescent="0.2">
      <c r="A50" s="387" t="s">
        <v>262</v>
      </c>
      <c r="B50" s="291"/>
      <c r="C50" s="291"/>
      <c r="D50" s="388"/>
      <c r="E50" s="292"/>
      <c r="F50" s="292"/>
      <c r="G50" s="389"/>
      <c r="H50" s="390"/>
      <c r="I50" s="292"/>
      <c r="J50" s="292"/>
      <c r="K50" s="391"/>
      <c r="L50" s="392"/>
      <c r="M50" s="292"/>
      <c r="N50" s="292"/>
      <c r="O50" s="389"/>
      <c r="P50" s="393"/>
      <c r="Q50" s="390"/>
      <c r="R50" s="390"/>
      <c r="S50" s="389"/>
      <c r="T50" s="390"/>
      <c r="U50" s="390"/>
      <c r="V50" s="390"/>
      <c r="W50" s="389"/>
      <c r="X50" s="390"/>
      <c r="Y50" s="390"/>
      <c r="Z50" s="390"/>
      <c r="AA50" s="389"/>
      <c r="AB50" s="390"/>
      <c r="AC50" s="390"/>
      <c r="AD50" s="390"/>
      <c r="AE50" s="389"/>
      <c r="AF50" s="390"/>
      <c r="AG50" s="390"/>
      <c r="AH50" s="390"/>
      <c r="AI50" s="389"/>
      <c r="AJ50" s="390"/>
      <c r="AK50" s="390"/>
      <c r="AL50" s="390"/>
      <c r="AM50" s="389"/>
      <c r="AN50" s="390"/>
      <c r="AO50" s="390"/>
      <c r="AP50" s="390"/>
      <c r="AQ50" s="389"/>
      <c r="AR50" s="390"/>
      <c r="AS50" s="390"/>
      <c r="AT50" s="390"/>
      <c r="AU50" s="389"/>
      <c r="AV50" s="390"/>
      <c r="AW50" s="390"/>
      <c r="AX50" s="390"/>
      <c r="AY50" s="389"/>
      <c r="AZ50" s="393"/>
      <c r="BA50" s="292"/>
      <c r="BB50" s="292"/>
      <c r="BC50" s="389"/>
    </row>
    <row r="51" spans="1:55" s="124" customFormat="1" x14ac:dyDescent="0.2">
      <c r="A51" s="279"/>
      <c r="B51" s="374"/>
      <c r="C51" s="119"/>
      <c r="D51" s="383"/>
      <c r="E51" s="381"/>
      <c r="F51" s="381"/>
      <c r="G51" s="384"/>
      <c r="H51" s="383" t="str">
        <f t="shared" ref="H51:H98" si="49">IF($C51="AS&amp;T",$D51,"")</f>
        <v/>
      </c>
      <c r="I51" s="381" t="str">
        <f t="shared" ref="I51:I98" si="50">IF($C51="AS&amp;T",$E51,"")</f>
        <v/>
      </c>
      <c r="J51" s="381" t="str">
        <f t="shared" ref="J51:J98" si="51">IF($C51="AS&amp;T",$F51,"")</f>
        <v/>
      </c>
      <c r="K51" s="385" t="str">
        <f t="shared" ref="K51:K98" si="52">IF($C51="AS&amp;T",$G51,"")</f>
        <v/>
      </c>
      <c r="L51" s="386" t="str">
        <f t="shared" ref="L51:L98" si="53">IF($C51="IC",$D51,"")</f>
        <v/>
      </c>
      <c r="M51" s="381" t="str">
        <f t="shared" ref="M51:M98" si="54">IF($C51="IC",$E51,"")</f>
        <v/>
      </c>
      <c r="N51" s="381" t="str">
        <f t="shared" ref="N51:N98" si="55">IF($C51="IC",$F51,"")</f>
        <v/>
      </c>
      <c r="O51" s="384" t="str">
        <f t="shared" ref="O51:O98" si="56">IF($C51="IC",$G51,"")</f>
        <v/>
      </c>
      <c r="P51" s="386" t="str">
        <f t="shared" ref="P51:P98" si="57">IF($C51="WC",$D51,"")</f>
        <v/>
      </c>
      <c r="Q51" s="381" t="str">
        <f t="shared" ref="Q51:Q98" si="58">IF($C51="WC",$E51,"")</f>
        <v/>
      </c>
      <c r="R51" s="381" t="str">
        <f t="shared" ref="R51:R98" si="59">IF($C51="WC",$F51,"")</f>
        <v/>
      </c>
      <c r="S51" s="384" t="str">
        <f t="shared" ref="S51:S98" si="60">IF($C51="WC",$G51,"")</f>
        <v/>
      </c>
      <c r="T51" s="386" t="str">
        <f t="shared" ref="T51:T98" si="61">IF($C51="NMD",$D51,"")</f>
        <v/>
      </c>
      <c r="U51" s="381" t="str">
        <f t="shared" ref="U51:U98" si="62">IF($C51="NMD",$E51,"")</f>
        <v/>
      </c>
      <c r="V51" s="381" t="str">
        <f t="shared" ref="V51:V98" si="63">IF($C51="NMD",$F51,"")</f>
        <v/>
      </c>
      <c r="W51" s="384" t="str">
        <f t="shared" ref="W51:W98" si="64">IF($C51="NMD",$G51,"")</f>
        <v/>
      </c>
      <c r="X51" s="386" t="str">
        <f t="shared" ref="X51:X98" si="65">IF($C51="APP",$D51,"")</f>
        <v/>
      </c>
      <c r="Y51" s="381" t="str">
        <f t="shared" ref="Y51:Y98" si="66">IF($C51="APP",$E51,"")</f>
        <v/>
      </c>
      <c r="Z51" s="381" t="str">
        <f t="shared" ref="Z51:Z98" si="67">IF($C51="APP",$F51,"")</f>
        <v/>
      </c>
      <c r="AA51" s="384" t="str">
        <f t="shared" ref="AA51:AA98" si="68">IF($C51="APP",$G51,"")</f>
        <v/>
      </c>
      <c r="AB51" s="386" t="str">
        <f t="shared" ref="AB51:AB98" si="69">IF($C51="WR",$D51,"")</f>
        <v/>
      </c>
      <c r="AC51" s="381" t="str">
        <f t="shared" ref="AC51:AC98" si="70">IF($C51="WR",$E51,"")</f>
        <v/>
      </c>
      <c r="AD51" s="381" t="str">
        <f t="shared" ref="AD51:AD98" si="71">IF($C51="WR",$F51,"")</f>
        <v/>
      </c>
      <c r="AE51" s="384" t="str">
        <f t="shared" ref="AE51:AE98" si="72">IF($C51="WR",$G51,"")</f>
        <v/>
      </c>
      <c r="AF51" s="386" t="str">
        <f t="shared" ref="AF51:AF98" si="73">IF($C51="TAX",$D51,"")</f>
        <v/>
      </c>
      <c r="AG51" s="381" t="str">
        <f t="shared" ref="AG51:AG98" si="74">IF($C51="TAX",$E51,"")</f>
        <v/>
      </c>
      <c r="AH51" s="381" t="str">
        <f t="shared" ref="AH51:AH98" si="75">IF($C51="TAX",$F51,"")</f>
        <v/>
      </c>
      <c r="AI51" s="384" t="str">
        <f t="shared" ref="AI51:AI98" si="76">IF($C51="TAX",$G51,"")</f>
        <v/>
      </c>
      <c r="AJ51" s="386" t="str">
        <f t="shared" ref="AJ51:AJ98" si="77">IF($C51="BPC",$D51,"")</f>
        <v/>
      </c>
      <c r="AK51" s="381" t="str">
        <f t="shared" ref="AK51:AK98" si="78">IF($C51="BPC",$E51,"")</f>
        <v/>
      </c>
      <c r="AL51" s="381" t="str">
        <f t="shared" ref="AL51:AL98" si="79">IF($C51="BPC",$F51,"")</f>
        <v/>
      </c>
      <c r="AM51" s="384" t="str">
        <f t="shared" ref="AM51:AM98" si="80">IF($C51="BPC",$G51,"")</f>
        <v/>
      </c>
      <c r="AN51" s="386" t="str">
        <f t="shared" ref="AN51:AN98" si="81">IF($C51="UIP",$D51,"")</f>
        <v/>
      </c>
      <c r="AO51" s="381" t="str">
        <f t="shared" ref="AO51:AO98" si="82">IF($C51="UIP",$E51,"")</f>
        <v/>
      </c>
      <c r="AP51" s="381" t="str">
        <f t="shared" ref="AP51:AP98" si="83">IF($C51="UIP",$F51,"")</f>
        <v/>
      </c>
      <c r="AQ51" s="384" t="str">
        <f t="shared" ref="AQ51:AQ98" si="84">IF($C51="UIP",$G51,"")</f>
        <v/>
      </c>
      <c r="AR51" s="386" t="str">
        <f t="shared" ref="AR51:AR98" si="85">IF($C51="SUP",$D51,"")</f>
        <v/>
      </c>
      <c r="AS51" s="381" t="str">
        <f t="shared" ref="AS51:AS98" si="86">IF($C51="SUP",$E51,"")</f>
        <v/>
      </c>
      <c r="AT51" s="381" t="str">
        <f t="shared" ref="AT51:AT98" si="87">IF($C51="SUP",$F51,"")</f>
        <v/>
      </c>
      <c r="AU51" s="384" t="str">
        <f t="shared" ref="AU51:AU98" si="88">IF($C51="SUP",$G51,"")</f>
        <v/>
      </c>
      <c r="AV51" s="386" t="str">
        <f t="shared" ref="AV51:AV98" si="89">IF($C51="NRJM",$D51,"")</f>
        <v/>
      </c>
      <c r="AW51" s="381" t="str">
        <f t="shared" ref="AW51:AW98" si="90">IF($C51="NRJM",$E51,"")</f>
        <v/>
      </c>
      <c r="AX51" s="381" t="str">
        <f t="shared" ref="AX51:AX98" si="91">IF($C51="NRJM",$F51,"")</f>
        <v/>
      </c>
      <c r="AY51" s="384" t="str">
        <f t="shared" ref="AY51:AY98" si="92">IF($C51="NRJM",$G51,"")</f>
        <v/>
      </c>
      <c r="AZ51" s="121">
        <f t="shared" ref="AZ51:AZ98" si="93">SUM(H51,L51,P51,T51,X51,AB51,AF51,AJ51,AN51,AR51,AV51)-D51</f>
        <v>0</v>
      </c>
      <c r="BA51" s="122">
        <f t="shared" ref="BA51:BA98" si="94">SUM(I51,M51,Q51,U51,Y51,AC51,AG51,AK51,AO51,AS51,AW51)-E51</f>
        <v>0</v>
      </c>
      <c r="BB51" s="122">
        <f t="shared" ref="BB51:BB98" si="95">SUM(J51,N51,R51,V51,Z51,AD51,AH51,AL51,AP51,AT51,AX51)-F51</f>
        <v>0</v>
      </c>
      <c r="BC51" s="123">
        <f t="shared" ref="BC51:BC98" si="96">SUM(K51,O51,S51,W51,AA51,AE51,AI51,AM51,AQ51,AU51,AY51)-G51</f>
        <v>0</v>
      </c>
    </row>
    <row r="52" spans="1:55" s="124" customFormat="1" x14ac:dyDescent="0.2">
      <c r="A52" s="279"/>
      <c r="B52" s="374"/>
      <c r="C52" s="119"/>
      <c r="D52" s="383"/>
      <c r="E52" s="381"/>
      <c r="F52" s="381"/>
      <c r="G52" s="384"/>
      <c r="H52" s="383" t="str">
        <f t="shared" si="49"/>
        <v/>
      </c>
      <c r="I52" s="381" t="str">
        <f t="shared" si="50"/>
        <v/>
      </c>
      <c r="J52" s="381" t="str">
        <f t="shared" si="51"/>
        <v/>
      </c>
      <c r="K52" s="385" t="str">
        <f t="shared" si="52"/>
        <v/>
      </c>
      <c r="L52" s="386" t="str">
        <f t="shared" si="53"/>
        <v/>
      </c>
      <c r="M52" s="381" t="str">
        <f t="shared" si="54"/>
        <v/>
      </c>
      <c r="N52" s="381" t="str">
        <f t="shared" si="55"/>
        <v/>
      </c>
      <c r="O52" s="384" t="str">
        <f t="shared" si="56"/>
        <v/>
      </c>
      <c r="P52" s="386" t="str">
        <f t="shared" si="57"/>
        <v/>
      </c>
      <c r="Q52" s="381" t="str">
        <f t="shared" si="58"/>
        <v/>
      </c>
      <c r="R52" s="381" t="str">
        <f t="shared" si="59"/>
        <v/>
      </c>
      <c r="S52" s="384" t="str">
        <f t="shared" si="60"/>
        <v/>
      </c>
      <c r="T52" s="386" t="str">
        <f t="shared" si="61"/>
        <v/>
      </c>
      <c r="U52" s="381" t="str">
        <f t="shared" si="62"/>
        <v/>
      </c>
      <c r="V52" s="381" t="str">
        <f t="shared" si="63"/>
        <v/>
      </c>
      <c r="W52" s="384" t="str">
        <f t="shared" si="64"/>
        <v/>
      </c>
      <c r="X52" s="386" t="str">
        <f t="shared" si="65"/>
        <v/>
      </c>
      <c r="Y52" s="381" t="str">
        <f t="shared" si="66"/>
        <v/>
      </c>
      <c r="Z52" s="381" t="str">
        <f t="shared" si="67"/>
        <v/>
      </c>
      <c r="AA52" s="384" t="str">
        <f t="shared" si="68"/>
        <v/>
      </c>
      <c r="AB52" s="386" t="str">
        <f t="shared" si="69"/>
        <v/>
      </c>
      <c r="AC52" s="381" t="str">
        <f t="shared" si="70"/>
        <v/>
      </c>
      <c r="AD52" s="381" t="str">
        <f t="shared" si="71"/>
        <v/>
      </c>
      <c r="AE52" s="384" t="str">
        <f t="shared" si="72"/>
        <v/>
      </c>
      <c r="AF52" s="386" t="str">
        <f t="shared" si="73"/>
        <v/>
      </c>
      <c r="AG52" s="381" t="str">
        <f t="shared" si="74"/>
        <v/>
      </c>
      <c r="AH52" s="381" t="str">
        <f t="shared" si="75"/>
        <v/>
      </c>
      <c r="AI52" s="384" t="str">
        <f t="shared" si="76"/>
        <v/>
      </c>
      <c r="AJ52" s="386" t="str">
        <f t="shared" si="77"/>
        <v/>
      </c>
      <c r="AK52" s="381" t="str">
        <f t="shared" si="78"/>
        <v/>
      </c>
      <c r="AL52" s="381" t="str">
        <f t="shared" si="79"/>
        <v/>
      </c>
      <c r="AM52" s="384" t="str">
        <f t="shared" si="80"/>
        <v/>
      </c>
      <c r="AN52" s="386" t="str">
        <f t="shared" si="81"/>
        <v/>
      </c>
      <c r="AO52" s="381" t="str">
        <f t="shared" si="82"/>
        <v/>
      </c>
      <c r="AP52" s="381" t="str">
        <f t="shared" si="83"/>
        <v/>
      </c>
      <c r="AQ52" s="384" t="str">
        <f t="shared" si="84"/>
        <v/>
      </c>
      <c r="AR52" s="386" t="str">
        <f t="shared" si="85"/>
        <v/>
      </c>
      <c r="AS52" s="381" t="str">
        <f t="shared" si="86"/>
        <v/>
      </c>
      <c r="AT52" s="381" t="str">
        <f t="shared" si="87"/>
        <v/>
      </c>
      <c r="AU52" s="384" t="str">
        <f t="shared" si="88"/>
        <v/>
      </c>
      <c r="AV52" s="386" t="str">
        <f t="shared" si="89"/>
        <v/>
      </c>
      <c r="AW52" s="381" t="str">
        <f t="shared" si="90"/>
        <v/>
      </c>
      <c r="AX52" s="381" t="str">
        <f t="shared" si="91"/>
        <v/>
      </c>
      <c r="AY52" s="384" t="str">
        <f t="shared" si="92"/>
        <v/>
      </c>
      <c r="AZ52" s="121">
        <f t="shared" si="93"/>
        <v>0</v>
      </c>
      <c r="BA52" s="122">
        <f t="shared" si="94"/>
        <v>0</v>
      </c>
      <c r="BB52" s="122">
        <f t="shared" si="95"/>
        <v>0</v>
      </c>
      <c r="BC52" s="123">
        <f t="shared" si="96"/>
        <v>0</v>
      </c>
    </row>
    <row r="53" spans="1:55" s="124" customFormat="1" x14ac:dyDescent="0.2">
      <c r="A53" s="279"/>
      <c r="B53" s="374"/>
      <c r="C53" s="119"/>
      <c r="D53" s="383"/>
      <c r="E53" s="381"/>
      <c r="F53" s="381"/>
      <c r="G53" s="384"/>
      <c r="H53" s="383" t="str">
        <f t="shared" si="49"/>
        <v/>
      </c>
      <c r="I53" s="381" t="str">
        <f t="shared" si="50"/>
        <v/>
      </c>
      <c r="J53" s="381" t="str">
        <f t="shared" si="51"/>
        <v/>
      </c>
      <c r="K53" s="385" t="str">
        <f t="shared" si="52"/>
        <v/>
      </c>
      <c r="L53" s="386" t="str">
        <f t="shared" si="53"/>
        <v/>
      </c>
      <c r="M53" s="381" t="str">
        <f t="shared" si="54"/>
        <v/>
      </c>
      <c r="N53" s="381" t="str">
        <f t="shared" si="55"/>
        <v/>
      </c>
      <c r="O53" s="384" t="str">
        <f t="shared" si="56"/>
        <v/>
      </c>
      <c r="P53" s="386" t="str">
        <f t="shared" si="57"/>
        <v/>
      </c>
      <c r="Q53" s="381" t="str">
        <f t="shared" si="58"/>
        <v/>
      </c>
      <c r="R53" s="381" t="str">
        <f t="shared" si="59"/>
        <v/>
      </c>
      <c r="S53" s="384" t="str">
        <f t="shared" si="60"/>
        <v/>
      </c>
      <c r="T53" s="386" t="str">
        <f t="shared" si="61"/>
        <v/>
      </c>
      <c r="U53" s="381" t="str">
        <f t="shared" si="62"/>
        <v/>
      </c>
      <c r="V53" s="381" t="str">
        <f t="shared" si="63"/>
        <v/>
      </c>
      <c r="W53" s="384" t="str">
        <f t="shared" si="64"/>
        <v/>
      </c>
      <c r="X53" s="386" t="str">
        <f t="shared" si="65"/>
        <v/>
      </c>
      <c r="Y53" s="381" t="str">
        <f t="shared" si="66"/>
        <v/>
      </c>
      <c r="Z53" s="381" t="str">
        <f t="shared" si="67"/>
        <v/>
      </c>
      <c r="AA53" s="384" t="str">
        <f t="shared" si="68"/>
        <v/>
      </c>
      <c r="AB53" s="386" t="str">
        <f t="shared" si="69"/>
        <v/>
      </c>
      <c r="AC53" s="381" t="str">
        <f t="shared" si="70"/>
        <v/>
      </c>
      <c r="AD53" s="381" t="str">
        <f t="shared" si="71"/>
        <v/>
      </c>
      <c r="AE53" s="384" t="str">
        <f t="shared" si="72"/>
        <v/>
      </c>
      <c r="AF53" s="386" t="str">
        <f t="shared" si="73"/>
        <v/>
      </c>
      <c r="AG53" s="381" t="str">
        <f t="shared" si="74"/>
        <v/>
      </c>
      <c r="AH53" s="381" t="str">
        <f t="shared" si="75"/>
        <v/>
      </c>
      <c r="AI53" s="384" t="str">
        <f t="shared" si="76"/>
        <v/>
      </c>
      <c r="AJ53" s="386" t="str">
        <f t="shared" si="77"/>
        <v/>
      </c>
      <c r="AK53" s="381" t="str">
        <f t="shared" si="78"/>
        <v/>
      </c>
      <c r="AL53" s="381" t="str">
        <f t="shared" si="79"/>
        <v/>
      </c>
      <c r="AM53" s="384" t="str">
        <f t="shared" si="80"/>
        <v/>
      </c>
      <c r="AN53" s="386" t="str">
        <f t="shared" si="81"/>
        <v/>
      </c>
      <c r="AO53" s="381" t="str">
        <f t="shared" si="82"/>
        <v/>
      </c>
      <c r="AP53" s="381" t="str">
        <f t="shared" si="83"/>
        <v/>
      </c>
      <c r="AQ53" s="384" t="str">
        <f t="shared" si="84"/>
        <v/>
      </c>
      <c r="AR53" s="386" t="str">
        <f t="shared" si="85"/>
        <v/>
      </c>
      <c r="AS53" s="381" t="str">
        <f t="shared" si="86"/>
        <v/>
      </c>
      <c r="AT53" s="381" t="str">
        <f t="shared" si="87"/>
        <v/>
      </c>
      <c r="AU53" s="384" t="str">
        <f t="shared" si="88"/>
        <v/>
      </c>
      <c r="AV53" s="386" t="str">
        <f t="shared" si="89"/>
        <v/>
      </c>
      <c r="AW53" s="381" t="str">
        <f t="shared" si="90"/>
        <v/>
      </c>
      <c r="AX53" s="381" t="str">
        <f t="shared" si="91"/>
        <v/>
      </c>
      <c r="AY53" s="384" t="str">
        <f t="shared" si="92"/>
        <v/>
      </c>
      <c r="AZ53" s="121">
        <f t="shared" si="93"/>
        <v>0</v>
      </c>
      <c r="BA53" s="122">
        <f t="shared" si="94"/>
        <v>0</v>
      </c>
      <c r="BB53" s="122">
        <f t="shared" si="95"/>
        <v>0</v>
      </c>
      <c r="BC53" s="123">
        <f t="shared" si="96"/>
        <v>0</v>
      </c>
    </row>
    <row r="54" spans="1:55" s="124" customFormat="1" x14ac:dyDescent="0.2">
      <c r="A54" s="279"/>
      <c r="B54" s="374"/>
      <c r="C54" s="119"/>
      <c r="D54" s="383"/>
      <c r="E54" s="381"/>
      <c r="F54" s="381"/>
      <c r="G54" s="384"/>
      <c r="H54" s="383" t="str">
        <f t="shared" si="49"/>
        <v/>
      </c>
      <c r="I54" s="381" t="str">
        <f t="shared" si="50"/>
        <v/>
      </c>
      <c r="J54" s="381" t="str">
        <f t="shared" si="51"/>
        <v/>
      </c>
      <c r="K54" s="385" t="str">
        <f t="shared" si="52"/>
        <v/>
      </c>
      <c r="L54" s="386" t="str">
        <f t="shared" si="53"/>
        <v/>
      </c>
      <c r="M54" s="381" t="str">
        <f t="shared" si="54"/>
        <v/>
      </c>
      <c r="N54" s="381" t="str">
        <f t="shared" si="55"/>
        <v/>
      </c>
      <c r="O54" s="384" t="str">
        <f t="shared" si="56"/>
        <v/>
      </c>
      <c r="P54" s="386" t="str">
        <f t="shared" si="57"/>
        <v/>
      </c>
      <c r="Q54" s="381" t="str">
        <f t="shared" si="58"/>
        <v/>
      </c>
      <c r="R54" s="381" t="str">
        <f t="shared" si="59"/>
        <v/>
      </c>
      <c r="S54" s="384" t="str">
        <f t="shared" si="60"/>
        <v/>
      </c>
      <c r="T54" s="386" t="str">
        <f t="shared" si="61"/>
        <v/>
      </c>
      <c r="U54" s="381" t="str">
        <f t="shared" si="62"/>
        <v/>
      </c>
      <c r="V54" s="381" t="str">
        <f t="shared" si="63"/>
        <v/>
      </c>
      <c r="W54" s="384" t="str">
        <f t="shared" si="64"/>
        <v/>
      </c>
      <c r="X54" s="386" t="str">
        <f t="shared" si="65"/>
        <v/>
      </c>
      <c r="Y54" s="381" t="str">
        <f t="shared" si="66"/>
        <v/>
      </c>
      <c r="Z54" s="381" t="str">
        <f t="shared" si="67"/>
        <v/>
      </c>
      <c r="AA54" s="384" t="str">
        <f t="shared" si="68"/>
        <v/>
      </c>
      <c r="AB54" s="386" t="str">
        <f t="shared" si="69"/>
        <v/>
      </c>
      <c r="AC54" s="381" t="str">
        <f t="shared" si="70"/>
        <v/>
      </c>
      <c r="AD54" s="381" t="str">
        <f t="shared" si="71"/>
        <v/>
      </c>
      <c r="AE54" s="384" t="str">
        <f t="shared" si="72"/>
        <v/>
      </c>
      <c r="AF54" s="386" t="str">
        <f t="shared" si="73"/>
        <v/>
      </c>
      <c r="AG54" s="381" t="str">
        <f t="shared" si="74"/>
        <v/>
      </c>
      <c r="AH54" s="381" t="str">
        <f t="shared" si="75"/>
        <v/>
      </c>
      <c r="AI54" s="384" t="str">
        <f t="shared" si="76"/>
        <v/>
      </c>
      <c r="AJ54" s="386" t="str">
        <f t="shared" si="77"/>
        <v/>
      </c>
      <c r="AK54" s="381" t="str">
        <f t="shared" si="78"/>
        <v/>
      </c>
      <c r="AL54" s="381" t="str">
        <f t="shared" si="79"/>
        <v/>
      </c>
      <c r="AM54" s="384" t="str">
        <f t="shared" si="80"/>
        <v/>
      </c>
      <c r="AN54" s="386" t="str">
        <f t="shared" si="81"/>
        <v/>
      </c>
      <c r="AO54" s="381" t="str">
        <f t="shared" si="82"/>
        <v/>
      </c>
      <c r="AP54" s="381" t="str">
        <f t="shared" si="83"/>
        <v/>
      </c>
      <c r="AQ54" s="384" t="str">
        <f t="shared" si="84"/>
        <v/>
      </c>
      <c r="AR54" s="386" t="str">
        <f t="shared" si="85"/>
        <v/>
      </c>
      <c r="AS54" s="381" t="str">
        <f t="shared" si="86"/>
        <v/>
      </c>
      <c r="AT54" s="381" t="str">
        <f t="shared" si="87"/>
        <v/>
      </c>
      <c r="AU54" s="384" t="str">
        <f t="shared" si="88"/>
        <v/>
      </c>
      <c r="AV54" s="386" t="str">
        <f t="shared" si="89"/>
        <v/>
      </c>
      <c r="AW54" s="381" t="str">
        <f t="shared" si="90"/>
        <v/>
      </c>
      <c r="AX54" s="381" t="str">
        <f t="shared" si="91"/>
        <v/>
      </c>
      <c r="AY54" s="384" t="str">
        <f t="shared" si="92"/>
        <v/>
      </c>
      <c r="AZ54" s="121">
        <f t="shared" si="93"/>
        <v>0</v>
      </c>
      <c r="BA54" s="122">
        <f t="shared" si="94"/>
        <v>0</v>
      </c>
      <c r="BB54" s="122">
        <f t="shared" si="95"/>
        <v>0</v>
      </c>
      <c r="BC54" s="123">
        <f t="shared" si="96"/>
        <v>0</v>
      </c>
    </row>
    <row r="55" spans="1:55" s="124" customFormat="1" x14ac:dyDescent="0.2">
      <c r="A55" s="279"/>
      <c r="B55" s="374"/>
      <c r="C55" s="119"/>
      <c r="D55" s="383"/>
      <c r="E55" s="381"/>
      <c r="F55" s="381"/>
      <c r="G55" s="384"/>
      <c r="H55" s="383" t="str">
        <f t="shared" si="49"/>
        <v/>
      </c>
      <c r="I55" s="381" t="str">
        <f t="shared" si="50"/>
        <v/>
      </c>
      <c r="J55" s="381" t="str">
        <f t="shared" si="51"/>
        <v/>
      </c>
      <c r="K55" s="385" t="str">
        <f t="shared" si="52"/>
        <v/>
      </c>
      <c r="L55" s="386" t="str">
        <f t="shared" si="53"/>
        <v/>
      </c>
      <c r="M55" s="381" t="str">
        <f t="shared" si="54"/>
        <v/>
      </c>
      <c r="N55" s="381" t="str">
        <f t="shared" si="55"/>
        <v/>
      </c>
      <c r="O55" s="384" t="str">
        <f t="shared" si="56"/>
        <v/>
      </c>
      <c r="P55" s="386" t="str">
        <f t="shared" si="57"/>
        <v/>
      </c>
      <c r="Q55" s="381" t="str">
        <f t="shared" si="58"/>
        <v/>
      </c>
      <c r="R55" s="381" t="str">
        <f t="shared" si="59"/>
        <v/>
      </c>
      <c r="S55" s="384" t="str">
        <f t="shared" si="60"/>
        <v/>
      </c>
      <c r="T55" s="386" t="str">
        <f t="shared" si="61"/>
        <v/>
      </c>
      <c r="U55" s="381" t="str">
        <f t="shared" si="62"/>
        <v/>
      </c>
      <c r="V55" s="381" t="str">
        <f t="shared" si="63"/>
        <v/>
      </c>
      <c r="W55" s="384" t="str">
        <f t="shared" si="64"/>
        <v/>
      </c>
      <c r="X55" s="386" t="str">
        <f t="shared" si="65"/>
        <v/>
      </c>
      <c r="Y55" s="381" t="str">
        <f t="shared" si="66"/>
        <v/>
      </c>
      <c r="Z55" s="381" t="str">
        <f t="shared" si="67"/>
        <v/>
      </c>
      <c r="AA55" s="384" t="str">
        <f t="shared" si="68"/>
        <v/>
      </c>
      <c r="AB55" s="386" t="str">
        <f t="shared" si="69"/>
        <v/>
      </c>
      <c r="AC55" s="381" t="str">
        <f t="shared" si="70"/>
        <v/>
      </c>
      <c r="AD55" s="381" t="str">
        <f t="shared" si="71"/>
        <v/>
      </c>
      <c r="AE55" s="384" t="str">
        <f t="shared" si="72"/>
        <v/>
      </c>
      <c r="AF55" s="386" t="str">
        <f t="shared" si="73"/>
        <v/>
      </c>
      <c r="AG55" s="381" t="str">
        <f t="shared" si="74"/>
        <v/>
      </c>
      <c r="AH55" s="381" t="str">
        <f t="shared" si="75"/>
        <v/>
      </c>
      <c r="AI55" s="384" t="str">
        <f t="shared" si="76"/>
        <v/>
      </c>
      <c r="AJ55" s="386" t="str">
        <f t="shared" si="77"/>
        <v/>
      </c>
      <c r="AK55" s="381" t="str">
        <f t="shared" si="78"/>
        <v/>
      </c>
      <c r="AL55" s="381" t="str">
        <f t="shared" si="79"/>
        <v/>
      </c>
      <c r="AM55" s="384" t="str">
        <f t="shared" si="80"/>
        <v/>
      </c>
      <c r="AN55" s="386" t="str">
        <f t="shared" si="81"/>
        <v/>
      </c>
      <c r="AO55" s="381" t="str">
        <f t="shared" si="82"/>
        <v/>
      </c>
      <c r="AP55" s="381" t="str">
        <f t="shared" si="83"/>
        <v/>
      </c>
      <c r="AQ55" s="384" t="str">
        <f t="shared" si="84"/>
        <v/>
      </c>
      <c r="AR55" s="386" t="str">
        <f t="shared" si="85"/>
        <v/>
      </c>
      <c r="AS55" s="381" t="str">
        <f t="shared" si="86"/>
        <v/>
      </c>
      <c r="AT55" s="381" t="str">
        <f t="shared" si="87"/>
        <v/>
      </c>
      <c r="AU55" s="384" t="str">
        <f t="shared" si="88"/>
        <v/>
      </c>
      <c r="AV55" s="386" t="str">
        <f t="shared" si="89"/>
        <v/>
      </c>
      <c r="AW55" s="381" t="str">
        <f t="shared" si="90"/>
        <v/>
      </c>
      <c r="AX55" s="381" t="str">
        <f t="shared" si="91"/>
        <v/>
      </c>
      <c r="AY55" s="384" t="str">
        <f t="shared" si="92"/>
        <v/>
      </c>
      <c r="AZ55" s="121">
        <f t="shared" si="93"/>
        <v>0</v>
      </c>
      <c r="BA55" s="122">
        <f t="shared" si="94"/>
        <v>0</v>
      </c>
      <c r="BB55" s="122">
        <f t="shared" si="95"/>
        <v>0</v>
      </c>
      <c r="BC55" s="123">
        <f t="shared" si="96"/>
        <v>0</v>
      </c>
    </row>
    <row r="56" spans="1:55" s="124" customFormat="1" x14ac:dyDescent="0.2">
      <c r="A56" s="279"/>
      <c r="B56" s="374"/>
      <c r="C56" s="119"/>
      <c r="D56" s="383"/>
      <c r="E56" s="381"/>
      <c r="F56" s="381"/>
      <c r="G56" s="384"/>
      <c r="H56" s="383" t="str">
        <f t="shared" si="49"/>
        <v/>
      </c>
      <c r="I56" s="381" t="str">
        <f t="shared" si="50"/>
        <v/>
      </c>
      <c r="J56" s="381" t="str">
        <f t="shared" si="51"/>
        <v/>
      </c>
      <c r="K56" s="385" t="str">
        <f t="shared" si="52"/>
        <v/>
      </c>
      <c r="L56" s="386" t="str">
        <f t="shared" si="53"/>
        <v/>
      </c>
      <c r="M56" s="381" t="str">
        <f t="shared" si="54"/>
        <v/>
      </c>
      <c r="N56" s="381" t="str">
        <f t="shared" si="55"/>
        <v/>
      </c>
      <c r="O56" s="384" t="str">
        <f t="shared" si="56"/>
        <v/>
      </c>
      <c r="P56" s="386" t="str">
        <f t="shared" si="57"/>
        <v/>
      </c>
      <c r="Q56" s="381" t="str">
        <f t="shared" si="58"/>
        <v/>
      </c>
      <c r="R56" s="381" t="str">
        <f t="shared" si="59"/>
        <v/>
      </c>
      <c r="S56" s="384" t="str">
        <f t="shared" si="60"/>
        <v/>
      </c>
      <c r="T56" s="386" t="str">
        <f t="shared" si="61"/>
        <v/>
      </c>
      <c r="U56" s="381" t="str">
        <f t="shared" si="62"/>
        <v/>
      </c>
      <c r="V56" s="381" t="str">
        <f t="shared" si="63"/>
        <v/>
      </c>
      <c r="W56" s="384" t="str">
        <f t="shared" si="64"/>
        <v/>
      </c>
      <c r="X56" s="386" t="str">
        <f t="shared" si="65"/>
        <v/>
      </c>
      <c r="Y56" s="381" t="str">
        <f t="shared" si="66"/>
        <v/>
      </c>
      <c r="Z56" s="381" t="str">
        <f t="shared" si="67"/>
        <v/>
      </c>
      <c r="AA56" s="384" t="str">
        <f t="shared" si="68"/>
        <v/>
      </c>
      <c r="AB56" s="386" t="str">
        <f t="shared" si="69"/>
        <v/>
      </c>
      <c r="AC56" s="381" t="str">
        <f t="shared" si="70"/>
        <v/>
      </c>
      <c r="AD56" s="381" t="str">
        <f t="shared" si="71"/>
        <v/>
      </c>
      <c r="AE56" s="384" t="str">
        <f t="shared" si="72"/>
        <v/>
      </c>
      <c r="AF56" s="386" t="str">
        <f t="shared" si="73"/>
        <v/>
      </c>
      <c r="AG56" s="381" t="str">
        <f t="shared" si="74"/>
        <v/>
      </c>
      <c r="AH56" s="381" t="str">
        <f t="shared" si="75"/>
        <v/>
      </c>
      <c r="AI56" s="384" t="str">
        <f t="shared" si="76"/>
        <v/>
      </c>
      <c r="AJ56" s="386" t="str">
        <f t="shared" si="77"/>
        <v/>
      </c>
      <c r="AK56" s="381" t="str">
        <f t="shared" si="78"/>
        <v/>
      </c>
      <c r="AL56" s="381" t="str">
        <f t="shared" si="79"/>
        <v/>
      </c>
      <c r="AM56" s="384" t="str">
        <f t="shared" si="80"/>
        <v/>
      </c>
      <c r="AN56" s="386" t="str">
        <f t="shared" si="81"/>
        <v/>
      </c>
      <c r="AO56" s="381" t="str">
        <f t="shared" si="82"/>
        <v/>
      </c>
      <c r="AP56" s="381" t="str">
        <f t="shared" si="83"/>
        <v/>
      </c>
      <c r="AQ56" s="384" t="str">
        <f t="shared" si="84"/>
        <v/>
      </c>
      <c r="AR56" s="386" t="str">
        <f t="shared" si="85"/>
        <v/>
      </c>
      <c r="AS56" s="381" t="str">
        <f t="shared" si="86"/>
        <v/>
      </c>
      <c r="AT56" s="381" t="str">
        <f t="shared" si="87"/>
        <v/>
      </c>
      <c r="AU56" s="384" t="str">
        <f t="shared" si="88"/>
        <v/>
      </c>
      <c r="AV56" s="386" t="str">
        <f t="shared" si="89"/>
        <v/>
      </c>
      <c r="AW56" s="381" t="str">
        <f t="shared" si="90"/>
        <v/>
      </c>
      <c r="AX56" s="381" t="str">
        <f t="shared" si="91"/>
        <v/>
      </c>
      <c r="AY56" s="384" t="str">
        <f t="shared" si="92"/>
        <v/>
      </c>
      <c r="AZ56" s="121">
        <f t="shared" si="93"/>
        <v>0</v>
      </c>
      <c r="BA56" s="122">
        <f t="shared" si="94"/>
        <v>0</v>
      </c>
      <c r="BB56" s="122">
        <f t="shared" si="95"/>
        <v>0</v>
      </c>
      <c r="BC56" s="123">
        <f t="shared" si="96"/>
        <v>0</v>
      </c>
    </row>
    <row r="57" spans="1:55" s="124" customFormat="1" x14ac:dyDescent="0.2">
      <c r="A57" s="279"/>
      <c r="B57" s="374"/>
      <c r="C57" s="119"/>
      <c r="D57" s="383"/>
      <c r="E57" s="381"/>
      <c r="F57" s="381"/>
      <c r="G57" s="384"/>
      <c r="H57" s="383" t="str">
        <f t="shared" si="49"/>
        <v/>
      </c>
      <c r="I57" s="381" t="str">
        <f t="shared" si="50"/>
        <v/>
      </c>
      <c r="J57" s="381" t="str">
        <f t="shared" si="51"/>
        <v/>
      </c>
      <c r="K57" s="385" t="str">
        <f t="shared" si="52"/>
        <v/>
      </c>
      <c r="L57" s="386" t="str">
        <f t="shared" si="53"/>
        <v/>
      </c>
      <c r="M57" s="381" t="str">
        <f t="shared" si="54"/>
        <v/>
      </c>
      <c r="N57" s="381" t="str">
        <f t="shared" si="55"/>
        <v/>
      </c>
      <c r="O57" s="384" t="str">
        <f t="shared" si="56"/>
        <v/>
      </c>
      <c r="P57" s="386" t="str">
        <f t="shared" si="57"/>
        <v/>
      </c>
      <c r="Q57" s="381" t="str">
        <f t="shared" si="58"/>
        <v/>
      </c>
      <c r="R57" s="381" t="str">
        <f t="shared" si="59"/>
        <v/>
      </c>
      <c r="S57" s="384" t="str">
        <f t="shared" si="60"/>
        <v/>
      </c>
      <c r="T57" s="386" t="str">
        <f t="shared" si="61"/>
        <v/>
      </c>
      <c r="U57" s="381" t="str">
        <f t="shared" si="62"/>
        <v/>
      </c>
      <c r="V57" s="381" t="str">
        <f t="shared" si="63"/>
        <v/>
      </c>
      <c r="W57" s="384" t="str">
        <f t="shared" si="64"/>
        <v/>
      </c>
      <c r="X57" s="386" t="str">
        <f t="shared" si="65"/>
        <v/>
      </c>
      <c r="Y57" s="381" t="str">
        <f t="shared" si="66"/>
        <v/>
      </c>
      <c r="Z57" s="381" t="str">
        <f t="shared" si="67"/>
        <v/>
      </c>
      <c r="AA57" s="384" t="str">
        <f t="shared" si="68"/>
        <v/>
      </c>
      <c r="AB57" s="386" t="str">
        <f t="shared" si="69"/>
        <v/>
      </c>
      <c r="AC57" s="381" t="str">
        <f t="shared" si="70"/>
        <v/>
      </c>
      <c r="AD57" s="381" t="str">
        <f t="shared" si="71"/>
        <v/>
      </c>
      <c r="AE57" s="384" t="str">
        <f t="shared" si="72"/>
        <v/>
      </c>
      <c r="AF57" s="386" t="str">
        <f t="shared" si="73"/>
        <v/>
      </c>
      <c r="AG57" s="381" t="str">
        <f t="shared" si="74"/>
        <v/>
      </c>
      <c r="AH57" s="381" t="str">
        <f t="shared" si="75"/>
        <v/>
      </c>
      <c r="AI57" s="384" t="str">
        <f t="shared" si="76"/>
        <v/>
      </c>
      <c r="AJ57" s="386" t="str">
        <f t="shared" si="77"/>
        <v/>
      </c>
      <c r="AK57" s="381" t="str">
        <f t="shared" si="78"/>
        <v/>
      </c>
      <c r="AL57" s="381" t="str">
        <f t="shared" si="79"/>
        <v/>
      </c>
      <c r="AM57" s="384" t="str">
        <f t="shared" si="80"/>
        <v/>
      </c>
      <c r="AN57" s="386" t="str">
        <f t="shared" si="81"/>
        <v/>
      </c>
      <c r="AO57" s="381" t="str">
        <f t="shared" si="82"/>
        <v/>
      </c>
      <c r="AP57" s="381" t="str">
        <f t="shared" si="83"/>
        <v/>
      </c>
      <c r="AQ57" s="384" t="str">
        <f t="shared" si="84"/>
        <v/>
      </c>
      <c r="AR57" s="386" t="str">
        <f t="shared" si="85"/>
        <v/>
      </c>
      <c r="AS57" s="381" t="str">
        <f t="shared" si="86"/>
        <v/>
      </c>
      <c r="AT57" s="381" t="str">
        <f t="shared" si="87"/>
        <v/>
      </c>
      <c r="AU57" s="384" t="str">
        <f t="shared" si="88"/>
        <v/>
      </c>
      <c r="AV57" s="386" t="str">
        <f t="shared" si="89"/>
        <v/>
      </c>
      <c r="AW57" s="381" t="str">
        <f t="shared" si="90"/>
        <v/>
      </c>
      <c r="AX57" s="381" t="str">
        <f t="shared" si="91"/>
        <v/>
      </c>
      <c r="AY57" s="384" t="str">
        <f t="shared" si="92"/>
        <v/>
      </c>
      <c r="AZ57" s="121">
        <f t="shared" si="93"/>
        <v>0</v>
      </c>
      <c r="BA57" s="122">
        <f t="shared" si="94"/>
        <v>0</v>
      </c>
      <c r="BB57" s="122">
        <f t="shared" si="95"/>
        <v>0</v>
      </c>
      <c r="BC57" s="123">
        <f t="shared" si="96"/>
        <v>0</v>
      </c>
    </row>
    <row r="58" spans="1:55" s="124" customFormat="1" x14ac:dyDescent="0.2">
      <c r="A58" s="279"/>
      <c r="B58" s="374"/>
      <c r="C58" s="119"/>
      <c r="D58" s="383"/>
      <c r="E58" s="381"/>
      <c r="F58" s="381"/>
      <c r="G58" s="384"/>
      <c r="H58" s="383" t="str">
        <f t="shared" si="49"/>
        <v/>
      </c>
      <c r="I58" s="381" t="str">
        <f t="shared" si="50"/>
        <v/>
      </c>
      <c r="J58" s="381" t="str">
        <f t="shared" si="51"/>
        <v/>
      </c>
      <c r="K58" s="385" t="str">
        <f t="shared" si="52"/>
        <v/>
      </c>
      <c r="L58" s="386" t="str">
        <f t="shared" si="53"/>
        <v/>
      </c>
      <c r="M58" s="381" t="str">
        <f t="shared" si="54"/>
        <v/>
      </c>
      <c r="N58" s="381" t="str">
        <f t="shared" si="55"/>
        <v/>
      </c>
      <c r="O58" s="384" t="str">
        <f t="shared" si="56"/>
        <v/>
      </c>
      <c r="P58" s="386" t="str">
        <f t="shared" si="57"/>
        <v/>
      </c>
      <c r="Q58" s="381" t="str">
        <f t="shared" si="58"/>
        <v/>
      </c>
      <c r="R58" s="381" t="str">
        <f t="shared" si="59"/>
        <v/>
      </c>
      <c r="S58" s="384" t="str">
        <f t="shared" si="60"/>
        <v/>
      </c>
      <c r="T58" s="386" t="str">
        <f t="shared" si="61"/>
        <v/>
      </c>
      <c r="U58" s="381" t="str">
        <f t="shared" si="62"/>
        <v/>
      </c>
      <c r="V58" s="381" t="str">
        <f t="shared" si="63"/>
        <v/>
      </c>
      <c r="W58" s="384" t="str">
        <f t="shared" si="64"/>
        <v/>
      </c>
      <c r="X58" s="386" t="str">
        <f t="shared" si="65"/>
        <v/>
      </c>
      <c r="Y58" s="381" t="str">
        <f t="shared" si="66"/>
        <v/>
      </c>
      <c r="Z58" s="381" t="str">
        <f t="shared" si="67"/>
        <v/>
      </c>
      <c r="AA58" s="384" t="str">
        <f t="shared" si="68"/>
        <v/>
      </c>
      <c r="AB58" s="386" t="str">
        <f t="shared" si="69"/>
        <v/>
      </c>
      <c r="AC58" s="381" t="str">
        <f t="shared" si="70"/>
        <v/>
      </c>
      <c r="AD58" s="381" t="str">
        <f t="shared" si="71"/>
        <v/>
      </c>
      <c r="AE58" s="384" t="str">
        <f t="shared" si="72"/>
        <v/>
      </c>
      <c r="AF58" s="386" t="str">
        <f t="shared" si="73"/>
        <v/>
      </c>
      <c r="AG58" s="381" t="str">
        <f t="shared" si="74"/>
        <v/>
      </c>
      <c r="AH58" s="381" t="str">
        <f t="shared" si="75"/>
        <v/>
      </c>
      <c r="AI58" s="384" t="str">
        <f t="shared" si="76"/>
        <v/>
      </c>
      <c r="AJ58" s="386" t="str">
        <f t="shared" si="77"/>
        <v/>
      </c>
      <c r="AK58" s="381" t="str">
        <f t="shared" si="78"/>
        <v/>
      </c>
      <c r="AL58" s="381" t="str">
        <f t="shared" si="79"/>
        <v/>
      </c>
      <c r="AM58" s="384" t="str">
        <f t="shared" si="80"/>
        <v/>
      </c>
      <c r="AN58" s="386" t="str">
        <f t="shared" si="81"/>
        <v/>
      </c>
      <c r="AO58" s="381" t="str">
        <f t="shared" si="82"/>
        <v/>
      </c>
      <c r="AP58" s="381" t="str">
        <f t="shared" si="83"/>
        <v/>
      </c>
      <c r="AQ58" s="384" t="str">
        <f t="shared" si="84"/>
        <v/>
      </c>
      <c r="AR58" s="386" t="str">
        <f t="shared" si="85"/>
        <v/>
      </c>
      <c r="AS58" s="381" t="str">
        <f t="shared" si="86"/>
        <v/>
      </c>
      <c r="AT58" s="381" t="str">
        <f t="shared" si="87"/>
        <v/>
      </c>
      <c r="AU58" s="384" t="str">
        <f t="shared" si="88"/>
        <v/>
      </c>
      <c r="AV58" s="386" t="str">
        <f t="shared" si="89"/>
        <v/>
      </c>
      <c r="AW58" s="381" t="str">
        <f t="shared" si="90"/>
        <v/>
      </c>
      <c r="AX58" s="381" t="str">
        <f t="shared" si="91"/>
        <v/>
      </c>
      <c r="AY58" s="384" t="str">
        <f t="shared" si="92"/>
        <v/>
      </c>
      <c r="AZ58" s="121">
        <f t="shared" si="93"/>
        <v>0</v>
      </c>
      <c r="BA58" s="122">
        <f t="shared" si="94"/>
        <v>0</v>
      </c>
      <c r="BB58" s="122">
        <f t="shared" si="95"/>
        <v>0</v>
      </c>
      <c r="BC58" s="123">
        <f t="shared" si="96"/>
        <v>0</v>
      </c>
    </row>
    <row r="59" spans="1:55" s="124" customFormat="1" x14ac:dyDescent="0.2">
      <c r="A59" s="279"/>
      <c r="B59" s="374"/>
      <c r="C59" s="119"/>
      <c r="D59" s="383"/>
      <c r="E59" s="381"/>
      <c r="F59" s="381"/>
      <c r="G59" s="384"/>
      <c r="H59" s="383" t="str">
        <f t="shared" si="49"/>
        <v/>
      </c>
      <c r="I59" s="381" t="str">
        <f t="shared" si="50"/>
        <v/>
      </c>
      <c r="J59" s="381" t="str">
        <f t="shared" si="51"/>
        <v/>
      </c>
      <c r="K59" s="385" t="str">
        <f t="shared" si="52"/>
        <v/>
      </c>
      <c r="L59" s="386" t="str">
        <f t="shared" si="53"/>
        <v/>
      </c>
      <c r="M59" s="381" t="str">
        <f t="shared" si="54"/>
        <v/>
      </c>
      <c r="N59" s="381" t="str">
        <f t="shared" si="55"/>
        <v/>
      </c>
      <c r="O59" s="384" t="str">
        <f t="shared" si="56"/>
        <v/>
      </c>
      <c r="P59" s="386" t="str">
        <f t="shared" si="57"/>
        <v/>
      </c>
      <c r="Q59" s="381" t="str">
        <f t="shared" si="58"/>
        <v/>
      </c>
      <c r="R59" s="381" t="str">
        <f t="shared" si="59"/>
        <v/>
      </c>
      <c r="S59" s="384" t="str">
        <f t="shared" si="60"/>
        <v/>
      </c>
      <c r="T59" s="386" t="str">
        <f t="shared" si="61"/>
        <v/>
      </c>
      <c r="U59" s="381" t="str">
        <f t="shared" si="62"/>
        <v/>
      </c>
      <c r="V59" s="381" t="str">
        <f t="shared" si="63"/>
        <v/>
      </c>
      <c r="W59" s="384" t="str">
        <f t="shared" si="64"/>
        <v/>
      </c>
      <c r="X59" s="386" t="str">
        <f t="shared" si="65"/>
        <v/>
      </c>
      <c r="Y59" s="381" t="str">
        <f t="shared" si="66"/>
        <v/>
      </c>
      <c r="Z59" s="381" t="str">
        <f t="shared" si="67"/>
        <v/>
      </c>
      <c r="AA59" s="384" t="str">
        <f t="shared" si="68"/>
        <v/>
      </c>
      <c r="AB59" s="386" t="str">
        <f t="shared" si="69"/>
        <v/>
      </c>
      <c r="AC59" s="381" t="str">
        <f t="shared" si="70"/>
        <v/>
      </c>
      <c r="AD59" s="381" t="str">
        <f t="shared" si="71"/>
        <v/>
      </c>
      <c r="AE59" s="384" t="str">
        <f t="shared" si="72"/>
        <v/>
      </c>
      <c r="AF59" s="386" t="str">
        <f t="shared" si="73"/>
        <v/>
      </c>
      <c r="AG59" s="381" t="str">
        <f t="shared" si="74"/>
        <v/>
      </c>
      <c r="AH59" s="381" t="str">
        <f t="shared" si="75"/>
        <v/>
      </c>
      <c r="AI59" s="384" t="str">
        <f t="shared" si="76"/>
        <v/>
      </c>
      <c r="AJ59" s="386" t="str">
        <f t="shared" si="77"/>
        <v/>
      </c>
      <c r="AK59" s="381" t="str">
        <f t="shared" si="78"/>
        <v/>
      </c>
      <c r="AL59" s="381" t="str">
        <f t="shared" si="79"/>
        <v/>
      </c>
      <c r="AM59" s="384" t="str">
        <f t="shared" si="80"/>
        <v/>
      </c>
      <c r="AN59" s="386" t="str">
        <f t="shared" si="81"/>
        <v/>
      </c>
      <c r="AO59" s="381" t="str">
        <f t="shared" si="82"/>
        <v/>
      </c>
      <c r="AP59" s="381" t="str">
        <f t="shared" si="83"/>
        <v/>
      </c>
      <c r="AQ59" s="384" t="str">
        <f t="shared" si="84"/>
        <v/>
      </c>
      <c r="AR59" s="386" t="str">
        <f t="shared" si="85"/>
        <v/>
      </c>
      <c r="AS59" s="381" t="str">
        <f t="shared" si="86"/>
        <v/>
      </c>
      <c r="AT59" s="381" t="str">
        <f t="shared" si="87"/>
        <v/>
      </c>
      <c r="AU59" s="384" t="str">
        <f t="shared" si="88"/>
        <v/>
      </c>
      <c r="AV59" s="386" t="str">
        <f t="shared" si="89"/>
        <v/>
      </c>
      <c r="AW59" s="381" t="str">
        <f t="shared" si="90"/>
        <v/>
      </c>
      <c r="AX59" s="381" t="str">
        <f t="shared" si="91"/>
        <v/>
      </c>
      <c r="AY59" s="384" t="str">
        <f t="shared" si="92"/>
        <v/>
      </c>
      <c r="AZ59" s="121">
        <f t="shared" si="93"/>
        <v>0</v>
      </c>
      <c r="BA59" s="122">
        <f t="shared" si="94"/>
        <v>0</v>
      </c>
      <c r="BB59" s="122">
        <f t="shared" si="95"/>
        <v>0</v>
      </c>
      <c r="BC59" s="123">
        <f t="shared" si="96"/>
        <v>0</v>
      </c>
    </row>
    <row r="60" spans="1:55" s="124" customFormat="1" x14ac:dyDescent="0.2">
      <c r="A60" s="279"/>
      <c r="B60" s="374"/>
      <c r="C60" s="119"/>
      <c r="D60" s="383"/>
      <c r="E60" s="381"/>
      <c r="F60" s="381"/>
      <c r="G60" s="384"/>
      <c r="H60" s="383" t="str">
        <f t="shared" si="49"/>
        <v/>
      </c>
      <c r="I60" s="381" t="str">
        <f t="shared" si="50"/>
        <v/>
      </c>
      <c r="J60" s="381" t="str">
        <f t="shared" si="51"/>
        <v/>
      </c>
      <c r="K60" s="385" t="str">
        <f t="shared" si="52"/>
        <v/>
      </c>
      <c r="L60" s="386" t="str">
        <f t="shared" si="53"/>
        <v/>
      </c>
      <c r="M60" s="381" t="str">
        <f t="shared" si="54"/>
        <v/>
      </c>
      <c r="N60" s="381" t="str">
        <f t="shared" si="55"/>
        <v/>
      </c>
      <c r="O60" s="384" t="str">
        <f t="shared" si="56"/>
        <v/>
      </c>
      <c r="P60" s="386" t="str">
        <f t="shared" si="57"/>
        <v/>
      </c>
      <c r="Q60" s="381" t="str">
        <f t="shared" si="58"/>
        <v/>
      </c>
      <c r="R60" s="381" t="str">
        <f t="shared" si="59"/>
        <v/>
      </c>
      <c r="S60" s="384" t="str">
        <f t="shared" si="60"/>
        <v/>
      </c>
      <c r="T60" s="386" t="str">
        <f t="shared" si="61"/>
        <v/>
      </c>
      <c r="U60" s="381" t="str">
        <f t="shared" si="62"/>
        <v/>
      </c>
      <c r="V60" s="381" t="str">
        <f t="shared" si="63"/>
        <v/>
      </c>
      <c r="W60" s="384" t="str">
        <f t="shared" si="64"/>
        <v/>
      </c>
      <c r="X60" s="386" t="str">
        <f t="shared" si="65"/>
        <v/>
      </c>
      <c r="Y60" s="381" t="str">
        <f t="shared" si="66"/>
        <v/>
      </c>
      <c r="Z60" s="381" t="str">
        <f t="shared" si="67"/>
        <v/>
      </c>
      <c r="AA60" s="384" t="str">
        <f t="shared" si="68"/>
        <v/>
      </c>
      <c r="AB60" s="386" t="str">
        <f t="shared" si="69"/>
        <v/>
      </c>
      <c r="AC60" s="381" t="str">
        <f t="shared" si="70"/>
        <v/>
      </c>
      <c r="AD60" s="381" t="str">
        <f t="shared" si="71"/>
        <v/>
      </c>
      <c r="AE60" s="384" t="str">
        <f t="shared" si="72"/>
        <v/>
      </c>
      <c r="AF60" s="386" t="str">
        <f t="shared" si="73"/>
        <v/>
      </c>
      <c r="AG60" s="381" t="str">
        <f t="shared" si="74"/>
        <v/>
      </c>
      <c r="AH60" s="381" t="str">
        <f t="shared" si="75"/>
        <v/>
      </c>
      <c r="AI60" s="384" t="str">
        <f t="shared" si="76"/>
        <v/>
      </c>
      <c r="AJ60" s="386" t="str">
        <f t="shared" si="77"/>
        <v/>
      </c>
      <c r="AK60" s="381" t="str">
        <f t="shared" si="78"/>
        <v/>
      </c>
      <c r="AL60" s="381" t="str">
        <f t="shared" si="79"/>
        <v/>
      </c>
      <c r="AM60" s="384" t="str">
        <f t="shared" si="80"/>
        <v/>
      </c>
      <c r="AN60" s="386" t="str">
        <f t="shared" si="81"/>
        <v/>
      </c>
      <c r="AO60" s="381" t="str">
        <f t="shared" si="82"/>
        <v/>
      </c>
      <c r="AP60" s="381" t="str">
        <f t="shared" si="83"/>
        <v/>
      </c>
      <c r="AQ60" s="384" t="str">
        <f t="shared" si="84"/>
        <v/>
      </c>
      <c r="AR60" s="386" t="str">
        <f t="shared" si="85"/>
        <v/>
      </c>
      <c r="AS60" s="381" t="str">
        <f t="shared" si="86"/>
        <v/>
      </c>
      <c r="AT60" s="381" t="str">
        <f t="shared" si="87"/>
        <v/>
      </c>
      <c r="AU60" s="384" t="str">
        <f t="shared" si="88"/>
        <v/>
      </c>
      <c r="AV60" s="386" t="str">
        <f t="shared" si="89"/>
        <v/>
      </c>
      <c r="AW60" s="381" t="str">
        <f t="shared" si="90"/>
        <v/>
      </c>
      <c r="AX60" s="381" t="str">
        <f t="shared" si="91"/>
        <v/>
      </c>
      <c r="AY60" s="384" t="str">
        <f t="shared" si="92"/>
        <v/>
      </c>
      <c r="AZ60" s="121">
        <f t="shared" si="93"/>
        <v>0</v>
      </c>
      <c r="BA60" s="122">
        <f t="shared" si="94"/>
        <v>0</v>
      </c>
      <c r="BB60" s="122">
        <f t="shared" si="95"/>
        <v>0</v>
      </c>
      <c r="BC60" s="123">
        <f t="shared" si="96"/>
        <v>0</v>
      </c>
    </row>
    <row r="61" spans="1:55" s="124" customFormat="1" x14ac:dyDescent="0.2">
      <c r="A61" s="279"/>
      <c r="B61" s="374"/>
      <c r="C61" s="119"/>
      <c r="D61" s="383"/>
      <c r="E61" s="381"/>
      <c r="F61" s="381"/>
      <c r="G61" s="384"/>
      <c r="H61" s="383" t="str">
        <f t="shared" si="49"/>
        <v/>
      </c>
      <c r="I61" s="381" t="str">
        <f t="shared" si="50"/>
        <v/>
      </c>
      <c r="J61" s="381" t="str">
        <f t="shared" si="51"/>
        <v/>
      </c>
      <c r="K61" s="385" t="str">
        <f t="shared" si="52"/>
        <v/>
      </c>
      <c r="L61" s="386" t="str">
        <f t="shared" si="53"/>
        <v/>
      </c>
      <c r="M61" s="381" t="str">
        <f t="shared" si="54"/>
        <v/>
      </c>
      <c r="N61" s="381" t="str">
        <f t="shared" si="55"/>
        <v/>
      </c>
      <c r="O61" s="384" t="str">
        <f t="shared" si="56"/>
        <v/>
      </c>
      <c r="P61" s="386" t="str">
        <f t="shared" si="57"/>
        <v/>
      </c>
      <c r="Q61" s="381" t="str">
        <f t="shared" si="58"/>
        <v/>
      </c>
      <c r="R61" s="381" t="str">
        <f t="shared" si="59"/>
        <v/>
      </c>
      <c r="S61" s="384" t="str">
        <f t="shared" si="60"/>
        <v/>
      </c>
      <c r="T61" s="386" t="str">
        <f t="shared" si="61"/>
        <v/>
      </c>
      <c r="U61" s="381" t="str">
        <f t="shared" si="62"/>
        <v/>
      </c>
      <c r="V61" s="381" t="str">
        <f t="shared" si="63"/>
        <v/>
      </c>
      <c r="W61" s="384" t="str">
        <f t="shared" si="64"/>
        <v/>
      </c>
      <c r="X61" s="386" t="str">
        <f t="shared" si="65"/>
        <v/>
      </c>
      <c r="Y61" s="381" t="str">
        <f t="shared" si="66"/>
        <v/>
      </c>
      <c r="Z61" s="381" t="str">
        <f t="shared" si="67"/>
        <v/>
      </c>
      <c r="AA61" s="384" t="str">
        <f t="shared" si="68"/>
        <v/>
      </c>
      <c r="AB61" s="386" t="str">
        <f t="shared" si="69"/>
        <v/>
      </c>
      <c r="AC61" s="381" t="str">
        <f t="shared" si="70"/>
        <v/>
      </c>
      <c r="AD61" s="381" t="str">
        <f t="shared" si="71"/>
        <v/>
      </c>
      <c r="AE61" s="384" t="str">
        <f t="shared" si="72"/>
        <v/>
      </c>
      <c r="AF61" s="386" t="str">
        <f t="shared" si="73"/>
        <v/>
      </c>
      <c r="AG61" s="381" t="str">
        <f t="shared" si="74"/>
        <v/>
      </c>
      <c r="AH61" s="381" t="str">
        <f t="shared" si="75"/>
        <v/>
      </c>
      <c r="AI61" s="384" t="str">
        <f t="shared" si="76"/>
        <v/>
      </c>
      <c r="AJ61" s="386" t="str">
        <f t="shared" si="77"/>
        <v/>
      </c>
      <c r="AK61" s="381" t="str">
        <f t="shared" si="78"/>
        <v/>
      </c>
      <c r="AL61" s="381" t="str">
        <f t="shared" si="79"/>
        <v/>
      </c>
      <c r="AM61" s="384" t="str">
        <f t="shared" si="80"/>
        <v/>
      </c>
      <c r="AN61" s="386" t="str">
        <f t="shared" si="81"/>
        <v/>
      </c>
      <c r="AO61" s="381" t="str">
        <f t="shared" si="82"/>
        <v/>
      </c>
      <c r="AP61" s="381" t="str">
        <f t="shared" si="83"/>
        <v/>
      </c>
      <c r="AQ61" s="384" t="str">
        <f t="shared" si="84"/>
        <v/>
      </c>
      <c r="AR61" s="386" t="str">
        <f t="shared" si="85"/>
        <v/>
      </c>
      <c r="AS61" s="381" t="str">
        <f t="shared" si="86"/>
        <v/>
      </c>
      <c r="AT61" s="381" t="str">
        <f t="shared" si="87"/>
        <v/>
      </c>
      <c r="AU61" s="384" t="str">
        <f t="shared" si="88"/>
        <v/>
      </c>
      <c r="AV61" s="386" t="str">
        <f t="shared" si="89"/>
        <v/>
      </c>
      <c r="AW61" s="381" t="str">
        <f t="shared" si="90"/>
        <v/>
      </c>
      <c r="AX61" s="381" t="str">
        <f t="shared" si="91"/>
        <v/>
      </c>
      <c r="AY61" s="384" t="str">
        <f t="shared" si="92"/>
        <v/>
      </c>
      <c r="AZ61" s="121">
        <f t="shared" si="93"/>
        <v>0</v>
      </c>
      <c r="BA61" s="122">
        <f t="shared" si="94"/>
        <v>0</v>
      </c>
      <c r="BB61" s="122">
        <f t="shared" si="95"/>
        <v>0</v>
      </c>
      <c r="BC61" s="123">
        <f t="shared" si="96"/>
        <v>0</v>
      </c>
    </row>
    <row r="62" spans="1:55" s="124" customFormat="1" x14ac:dyDescent="0.2">
      <c r="A62" s="279"/>
      <c r="B62" s="374"/>
      <c r="C62" s="119"/>
      <c r="D62" s="383"/>
      <c r="E62" s="381"/>
      <c r="F62" s="381"/>
      <c r="G62" s="384"/>
      <c r="H62" s="383" t="str">
        <f t="shared" si="49"/>
        <v/>
      </c>
      <c r="I62" s="381" t="str">
        <f t="shared" si="50"/>
        <v/>
      </c>
      <c r="J62" s="381" t="str">
        <f t="shared" si="51"/>
        <v/>
      </c>
      <c r="K62" s="385" t="str">
        <f t="shared" si="52"/>
        <v/>
      </c>
      <c r="L62" s="386" t="str">
        <f t="shared" si="53"/>
        <v/>
      </c>
      <c r="M62" s="381" t="str">
        <f t="shared" si="54"/>
        <v/>
      </c>
      <c r="N62" s="381" t="str">
        <f t="shared" si="55"/>
        <v/>
      </c>
      <c r="O62" s="384" t="str">
        <f t="shared" si="56"/>
        <v/>
      </c>
      <c r="P62" s="386" t="str">
        <f t="shared" si="57"/>
        <v/>
      </c>
      <c r="Q62" s="381" t="str">
        <f t="shared" si="58"/>
        <v/>
      </c>
      <c r="R62" s="381" t="str">
        <f t="shared" si="59"/>
        <v/>
      </c>
      <c r="S62" s="384" t="str">
        <f t="shared" si="60"/>
        <v/>
      </c>
      <c r="T62" s="386" t="str">
        <f t="shared" si="61"/>
        <v/>
      </c>
      <c r="U62" s="381" t="str">
        <f t="shared" si="62"/>
        <v/>
      </c>
      <c r="V62" s="381" t="str">
        <f t="shared" si="63"/>
        <v/>
      </c>
      <c r="W62" s="384" t="str">
        <f t="shared" si="64"/>
        <v/>
      </c>
      <c r="X62" s="386" t="str">
        <f t="shared" si="65"/>
        <v/>
      </c>
      <c r="Y62" s="381" t="str">
        <f t="shared" si="66"/>
        <v/>
      </c>
      <c r="Z62" s="381" t="str">
        <f t="shared" si="67"/>
        <v/>
      </c>
      <c r="AA62" s="384" t="str">
        <f t="shared" si="68"/>
        <v/>
      </c>
      <c r="AB62" s="386" t="str">
        <f t="shared" si="69"/>
        <v/>
      </c>
      <c r="AC62" s="381" t="str">
        <f t="shared" si="70"/>
        <v/>
      </c>
      <c r="AD62" s="381" t="str">
        <f t="shared" si="71"/>
        <v/>
      </c>
      <c r="AE62" s="384" t="str">
        <f t="shared" si="72"/>
        <v/>
      </c>
      <c r="AF62" s="386" t="str">
        <f t="shared" si="73"/>
        <v/>
      </c>
      <c r="AG62" s="381" t="str">
        <f t="shared" si="74"/>
        <v/>
      </c>
      <c r="AH62" s="381" t="str">
        <f t="shared" si="75"/>
        <v/>
      </c>
      <c r="AI62" s="384" t="str">
        <f t="shared" si="76"/>
        <v/>
      </c>
      <c r="AJ62" s="386" t="str">
        <f t="shared" si="77"/>
        <v/>
      </c>
      <c r="AK62" s="381" t="str">
        <f t="shared" si="78"/>
        <v/>
      </c>
      <c r="AL62" s="381" t="str">
        <f t="shared" si="79"/>
        <v/>
      </c>
      <c r="AM62" s="384" t="str">
        <f t="shared" si="80"/>
        <v/>
      </c>
      <c r="AN62" s="386" t="str">
        <f t="shared" si="81"/>
        <v/>
      </c>
      <c r="AO62" s="381" t="str">
        <f t="shared" si="82"/>
        <v/>
      </c>
      <c r="AP62" s="381" t="str">
        <f t="shared" si="83"/>
        <v/>
      </c>
      <c r="AQ62" s="384" t="str">
        <f t="shared" si="84"/>
        <v/>
      </c>
      <c r="AR62" s="386" t="str">
        <f t="shared" si="85"/>
        <v/>
      </c>
      <c r="AS62" s="381" t="str">
        <f t="shared" si="86"/>
        <v/>
      </c>
      <c r="AT62" s="381" t="str">
        <f t="shared" si="87"/>
        <v/>
      </c>
      <c r="AU62" s="384" t="str">
        <f t="shared" si="88"/>
        <v/>
      </c>
      <c r="AV62" s="386" t="str">
        <f t="shared" si="89"/>
        <v/>
      </c>
      <c r="AW62" s="381" t="str">
        <f t="shared" si="90"/>
        <v/>
      </c>
      <c r="AX62" s="381" t="str">
        <f t="shared" si="91"/>
        <v/>
      </c>
      <c r="AY62" s="384" t="str">
        <f t="shared" si="92"/>
        <v/>
      </c>
      <c r="AZ62" s="121">
        <f t="shared" si="93"/>
        <v>0</v>
      </c>
      <c r="BA62" s="122">
        <f t="shared" si="94"/>
        <v>0</v>
      </c>
      <c r="BB62" s="122">
        <f t="shared" si="95"/>
        <v>0</v>
      </c>
      <c r="BC62" s="123">
        <f t="shared" si="96"/>
        <v>0</v>
      </c>
    </row>
    <row r="63" spans="1:55" s="124" customFormat="1" x14ac:dyDescent="0.2">
      <c r="A63" s="279"/>
      <c r="B63" s="374"/>
      <c r="C63" s="119"/>
      <c r="D63" s="383"/>
      <c r="E63" s="381"/>
      <c r="F63" s="381"/>
      <c r="G63" s="384"/>
      <c r="H63" s="383" t="str">
        <f t="shared" si="49"/>
        <v/>
      </c>
      <c r="I63" s="381" t="str">
        <f t="shared" si="50"/>
        <v/>
      </c>
      <c r="J63" s="381" t="str">
        <f t="shared" si="51"/>
        <v/>
      </c>
      <c r="K63" s="385" t="str">
        <f t="shared" si="52"/>
        <v/>
      </c>
      <c r="L63" s="386" t="str">
        <f t="shared" si="53"/>
        <v/>
      </c>
      <c r="M63" s="381" t="str">
        <f t="shared" si="54"/>
        <v/>
      </c>
      <c r="N63" s="381" t="str">
        <f t="shared" si="55"/>
        <v/>
      </c>
      <c r="O63" s="384" t="str">
        <f t="shared" si="56"/>
        <v/>
      </c>
      <c r="P63" s="386" t="str">
        <f t="shared" si="57"/>
        <v/>
      </c>
      <c r="Q63" s="381" t="str">
        <f t="shared" si="58"/>
        <v/>
      </c>
      <c r="R63" s="381" t="str">
        <f t="shared" si="59"/>
        <v/>
      </c>
      <c r="S63" s="384" t="str">
        <f t="shared" si="60"/>
        <v/>
      </c>
      <c r="T63" s="386" t="str">
        <f t="shared" si="61"/>
        <v/>
      </c>
      <c r="U63" s="381" t="str">
        <f t="shared" si="62"/>
        <v/>
      </c>
      <c r="V63" s="381" t="str">
        <f t="shared" si="63"/>
        <v/>
      </c>
      <c r="W63" s="384" t="str">
        <f t="shared" si="64"/>
        <v/>
      </c>
      <c r="X63" s="386" t="str">
        <f t="shared" si="65"/>
        <v/>
      </c>
      <c r="Y63" s="381" t="str">
        <f t="shared" si="66"/>
        <v/>
      </c>
      <c r="Z63" s="381" t="str">
        <f t="shared" si="67"/>
        <v/>
      </c>
      <c r="AA63" s="384" t="str">
        <f t="shared" si="68"/>
        <v/>
      </c>
      <c r="AB63" s="386" t="str">
        <f t="shared" si="69"/>
        <v/>
      </c>
      <c r="AC63" s="381" t="str">
        <f t="shared" si="70"/>
        <v/>
      </c>
      <c r="AD63" s="381" t="str">
        <f t="shared" si="71"/>
        <v/>
      </c>
      <c r="AE63" s="384" t="str">
        <f t="shared" si="72"/>
        <v/>
      </c>
      <c r="AF63" s="386" t="str">
        <f t="shared" si="73"/>
        <v/>
      </c>
      <c r="AG63" s="381" t="str">
        <f t="shared" si="74"/>
        <v/>
      </c>
      <c r="AH63" s="381" t="str">
        <f t="shared" si="75"/>
        <v/>
      </c>
      <c r="AI63" s="384" t="str">
        <f t="shared" si="76"/>
        <v/>
      </c>
      <c r="AJ63" s="386" t="str">
        <f t="shared" si="77"/>
        <v/>
      </c>
      <c r="AK63" s="381" t="str">
        <f t="shared" si="78"/>
        <v/>
      </c>
      <c r="AL63" s="381" t="str">
        <f t="shared" si="79"/>
        <v/>
      </c>
      <c r="AM63" s="384" t="str">
        <f t="shared" si="80"/>
        <v/>
      </c>
      <c r="AN63" s="386" t="str">
        <f t="shared" si="81"/>
        <v/>
      </c>
      <c r="AO63" s="381" t="str">
        <f t="shared" si="82"/>
        <v/>
      </c>
      <c r="AP63" s="381" t="str">
        <f t="shared" si="83"/>
        <v/>
      </c>
      <c r="AQ63" s="384" t="str">
        <f t="shared" si="84"/>
        <v/>
      </c>
      <c r="AR63" s="386" t="str">
        <f t="shared" si="85"/>
        <v/>
      </c>
      <c r="AS63" s="381" t="str">
        <f t="shared" si="86"/>
        <v/>
      </c>
      <c r="AT63" s="381" t="str">
        <f t="shared" si="87"/>
        <v/>
      </c>
      <c r="AU63" s="384" t="str">
        <f t="shared" si="88"/>
        <v/>
      </c>
      <c r="AV63" s="386" t="str">
        <f t="shared" si="89"/>
        <v/>
      </c>
      <c r="AW63" s="381" t="str">
        <f t="shared" si="90"/>
        <v/>
      </c>
      <c r="AX63" s="381" t="str">
        <f t="shared" si="91"/>
        <v/>
      </c>
      <c r="AY63" s="384" t="str">
        <f t="shared" si="92"/>
        <v/>
      </c>
      <c r="AZ63" s="121">
        <f t="shared" si="93"/>
        <v>0</v>
      </c>
      <c r="BA63" s="122">
        <f t="shared" si="94"/>
        <v>0</v>
      </c>
      <c r="BB63" s="122">
        <f t="shared" si="95"/>
        <v>0</v>
      </c>
      <c r="BC63" s="123">
        <f t="shared" si="96"/>
        <v>0</v>
      </c>
    </row>
    <row r="64" spans="1:55" s="124" customFormat="1" x14ac:dyDescent="0.2">
      <c r="A64" s="279"/>
      <c r="B64" s="374"/>
      <c r="C64" s="119"/>
      <c r="D64" s="383"/>
      <c r="E64" s="381"/>
      <c r="F64" s="381"/>
      <c r="G64" s="384"/>
      <c r="H64" s="383" t="str">
        <f t="shared" si="49"/>
        <v/>
      </c>
      <c r="I64" s="381" t="str">
        <f t="shared" si="50"/>
        <v/>
      </c>
      <c r="J64" s="381" t="str">
        <f t="shared" si="51"/>
        <v/>
      </c>
      <c r="K64" s="385" t="str">
        <f t="shared" si="52"/>
        <v/>
      </c>
      <c r="L64" s="386" t="str">
        <f t="shared" si="53"/>
        <v/>
      </c>
      <c r="M64" s="381" t="str">
        <f t="shared" si="54"/>
        <v/>
      </c>
      <c r="N64" s="381" t="str">
        <f t="shared" si="55"/>
        <v/>
      </c>
      <c r="O64" s="384" t="str">
        <f t="shared" si="56"/>
        <v/>
      </c>
      <c r="P64" s="386" t="str">
        <f t="shared" si="57"/>
        <v/>
      </c>
      <c r="Q64" s="381" t="str">
        <f t="shared" si="58"/>
        <v/>
      </c>
      <c r="R64" s="381" t="str">
        <f t="shared" si="59"/>
        <v/>
      </c>
      <c r="S64" s="384" t="str">
        <f t="shared" si="60"/>
        <v/>
      </c>
      <c r="T64" s="386" t="str">
        <f t="shared" si="61"/>
        <v/>
      </c>
      <c r="U64" s="381" t="str">
        <f t="shared" si="62"/>
        <v/>
      </c>
      <c r="V64" s="381" t="str">
        <f t="shared" si="63"/>
        <v/>
      </c>
      <c r="W64" s="384" t="str">
        <f t="shared" si="64"/>
        <v/>
      </c>
      <c r="X64" s="386" t="str">
        <f t="shared" si="65"/>
        <v/>
      </c>
      <c r="Y64" s="381" t="str">
        <f t="shared" si="66"/>
        <v/>
      </c>
      <c r="Z64" s="381" t="str">
        <f t="shared" si="67"/>
        <v/>
      </c>
      <c r="AA64" s="384" t="str">
        <f t="shared" si="68"/>
        <v/>
      </c>
      <c r="AB64" s="386" t="str">
        <f t="shared" si="69"/>
        <v/>
      </c>
      <c r="AC64" s="381" t="str">
        <f t="shared" si="70"/>
        <v/>
      </c>
      <c r="AD64" s="381" t="str">
        <f t="shared" si="71"/>
        <v/>
      </c>
      <c r="AE64" s="384" t="str">
        <f t="shared" si="72"/>
        <v/>
      </c>
      <c r="AF64" s="386" t="str">
        <f t="shared" si="73"/>
        <v/>
      </c>
      <c r="AG64" s="381" t="str">
        <f t="shared" si="74"/>
        <v/>
      </c>
      <c r="AH64" s="381" t="str">
        <f t="shared" si="75"/>
        <v/>
      </c>
      <c r="AI64" s="384" t="str">
        <f t="shared" si="76"/>
        <v/>
      </c>
      <c r="AJ64" s="386" t="str">
        <f t="shared" si="77"/>
        <v/>
      </c>
      <c r="AK64" s="381" t="str">
        <f t="shared" si="78"/>
        <v/>
      </c>
      <c r="AL64" s="381" t="str">
        <f t="shared" si="79"/>
        <v/>
      </c>
      <c r="AM64" s="384" t="str">
        <f t="shared" si="80"/>
        <v/>
      </c>
      <c r="AN64" s="386" t="str">
        <f t="shared" si="81"/>
        <v/>
      </c>
      <c r="AO64" s="381" t="str">
        <f t="shared" si="82"/>
        <v/>
      </c>
      <c r="AP64" s="381" t="str">
        <f t="shared" si="83"/>
        <v/>
      </c>
      <c r="AQ64" s="384" t="str">
        <f t="shared" si="84"/>
        <v/>
      </c>
      <c r="AR64" s="386" t="str">
        <f t="shared" si="85"/>
        <v/>
      </c>
      <c r="AS64" s="381" t="str">
        <f t="shared" si="86"/>
        <v/>
      </c>
      <c r="AT64" s="381" t="str">
        <f t="shared" si="87"/>
        <v/>
      </c>
      <c r="AU64" s="384" t="str">
        <f t="shared" si="88"/>
        <v/>
      </c>
      <c r="AV64" s="386" t="str">
        <f t="shared" si="89"/>
        <v/>
      </c>
      <c r="AW64" s="381" t="str">
        <f t="shared" si="90"/>
        <v/>
      </c>
      <c r="AX64" s="381" t="str">
        <f t="shared" si="91"/>
        <v/>
      </c>
      <c r="AY64" s="384" t="str">
        <f t="shared" si="92"/>
        <v/>
      </c>
      <c r="AZ64" s="121">
        <f t="shared" si="93"/>
        <v>0</v>
      </c>
      <c r="BA64" s="122">
        <f t="shared" si="94"/>
        <v>0</v>
      </c>
      <c r="BB64" s="122">
        <f t="shared" si="95"/>
        <v>0</v>
      </c>
      <c r="BC64" s="123">
        <f t="shared" si="96"/>
        <v>0</v>
      </c>
    </row>
    <row r="65" spans="1:55" s="124" customFormat="1" x14ac:dyDescent="0.2">
      <c r="A65" s="279"/>
      <c r="B65" s="374"/>
      <c r="C65" s="119"/>
      <c r="D65" s="383"/>
      <c r="E65" s="381"/>
      <c r="F65" s="381"/>
      <c r="G65" s="384"/>
      <c r="H65" s="383" t="str">
        <f t="shared" si="49"/>
        <v/>
      </c>
      <c r="I65" s="381" t="str">
        <f t="shared" si="50"/>
        <v/>
      </c>
      <c r="J65" s="381" t="str">
        <f t="shared" si="51"/>
        <v/>
      </c>
      <c r="K65" s="385" t="str">
        <f t="shared" si="52"/>
        <v/>
      </c>
      <c r="L65" s="386" t="str">
        <f t="shared" si="53"/>
        <v/>
      </c>
      <c r="M65" s="381" t="str">
        <f t="shared" si="54"/>
        <v/>
      </c>
      <c r="N65" s="381" t="str">
        <f t="shared" si="55"/>
        <v/>
      </c>
      <c r="O65" s="384" t="str">
        <f t="shared" si="56"/>
        <v/>
      </c>
      <c r="P65" s="386" t="str">
        <f t="shared" si="57"/>
        <v/>
      </c>
      <c r="Q65" s="381" t="str">
        <f t="shared" si="58"/>
        <v/>
      </c>
      <c r="R65" s="381" t="str">
        <f t="shared" si="59"/>
        <v/>
      </c>
      <c r="S65" s="384" t="str">
        <f t="shared" si="60"/>
        <v/>
      </c>
      <c r="T65" s="386" t="str">
        <f t="shared" si="61"/>
        <v/>
      </c>
      <c r="U65" s="381" t="str">
        <f t="shared" si="62"/>
        <v/>
      </c>
      <c r="V65" s="381" t="str">
        <f t="shared" si="63"/>
        <v/>
      </c>
      <c r="W65" s="384" t="str">
        <f t="shared" si="64"/>
        <v/>
      </c>
      <c r="X65" s="386" t="str">
        <f t="shared" si="65"/>
        <v/>
      </c>
      <c r="Y65" s="381" t="str">
        <f t="shared" si="66"/>
        <v/>
      </c>
      <c r="Z65" s="381" t="str">
        <f t="shared" si="67"/>
        <v/>
      </c>
      <c r="AA65" s="384" t="str">
        <f t="shared" si="68"/>
        <v/>
      </c>
      <c r="AB65" s="386" t="str">
        <f t="shared" si="69"/>
        <v/>
      </c>
      <c r="AC65" s="381" t="str">
        <f t="shared" si="70"/>
        <v/>
      </c>
      <c r="AD65" s="381" t="str">
        <f t="shared" si="71"/>
        <v/>
      </c>
      <c r="AE65" s="384" t="str">
        <f t="shared" si="72"/>
        <v/>
      </c>
      <c r="AF65" s="386" t="str">
        <f t="shared" si="73"/>
        <v/>
      </c>
      <c r="AG65" s="381" t="str">
        <f t="shared" si="74"/>
        <v/>
      </c>
      <c r="AH65" s="381" t="str">
        <f t="shared" si="75"/>
        <v/>
      </c>
      <c r="AI65" s="384" t="str">
        <f t="shared" si="76"/>
        <v/>
      </c>
      <c r="AJ65" s="386" t="str">
        <f t="shared" si="77"/>
        <v/>
      </c>
      <c r="AK65" s="381" t="str">
        <f t="shared" si="78"/>
        <v/>
      </c>
      <c r="AL65" s="381" t="str">
        <f t="shared" si="79"/>
        <v/>
      </c>
      <c r="AM65" s="384" t="str">
        <f t="shared" si="80"/>
        <v/>
      </c>
      <c r="AN65" s="386" t="str">
        <f t="shared" si="81"/>
        <v/>
      </c>
      <c r="AO65" s="381" t="str">
        <f t="shared" si="82"/>
        <v/>
      </c>
      <c r="AP65" s="381" t="str">
        <f t="shared" si="83"/>
        <v/>
      </c>
      <c r="AQ65" s="384" t="str">
        <f t="shared" si="84"/>
        <v/>
      </c>
      <c r="AR65" s="386" t="str">
        <f t="shared" si="85"/>
        <v/>
      </c>
      <c r="AS65" s="381" t="str">
        <f t="shared" si="86"/>
        <v/>
      </c>
      <c r="AT65" s="381" t="str">
        <f t="shared" si="87"/>
        <v/>
      </c>
      <c r="AU65" s="384" t="str">
        <f t="shared" si="88"/>
        <v/>
      </c>
      <c r="AV65" s="386" t="str">
        <f t="shared" si="89"/>
        <v/>
      </c>
      <c r="AW65" s="381" t="str">
        <f t="shared" si="90"/>
        <v/>
      </c>
      <c r="AX65" s="381" t="str">
        <f t="shared" si="91"/>
        <v/>
      </c>
      <c r="AY65" s="384" t="str">
        <f t="shared" si="92"/>
        <v/>
      </c>
      <c r="AZ65" s="121">
        <f t="shared" si="93"/>
        <v>0</v>
      </c>
      <c r="BA65" s="122">
        <f t="shared" si="94"/>
        <v>0</v>
      </c>
      <c r="BB65" s="122">
        <f t="shared" si="95"/>
        <v>0</v>
      </c>
      <c r="BC65" s="123">
        <f t="shared" si="96"/>
        <v>0</v>
      </c>
    </row>
    <row r="66" spans="1:55" s="124" customFormat="1" x14ac:dyDescent="0.2">
      <c r="A66" s="279"/>
      <c r="B66" s="374"/>
      <c r="C66" s="119"/>
      <c r="D66" s="383"/>
      <c r="E66" s="381"/>
      <c r="F66" s="381"/>
      <c r="G66" s="384"/>
      <c r="H66" s="383" t="str">
        <f t="shared" si="49"/>
        <v/>
      </c>
      <c r="I66" s="381" t="str">
        <f t="shared" si="50"/>
        <v/>
      </c>
      <c r="J66" s="381" t="str">
        <f t="shared" si="51"/>
        <v/>
      </c>
      <c r="K66" s="385" t="str">
        <f t="shared" si="52"/>
        <v/>
      </c>
      <c r="L66" s="386" t="str">
        <f t="shared" si="53"/>
        <v/>
      </c>
      <c r="M66" s="381" t="str">
        <f t="shared" si="54"/>
        <v/>
      </c>
      <c r="N66" s="381" t="str">
        <f t="shared" si="55"/>
        <v/>
      </c>
      <c r="O66" s="384" t="str">
        <f t="shared" si="56"/>
        <v/>
      </c>
      <c r="P66" s="386" t="str">
        <f t="shared" si="57"/>
        <v/>
      </c>
      <c r="Q66" s="381" t="str">
        <f t="shared" si="58"/>
        <v/>
      </c>
      <c r="R66" s="381" t="str">
        <f t="shared" si="59"/>
        <v/>
      </c>
      <c r="S66" s="384" t="str">
        <f t="shared" si="60"/>
        <v/>
      </c>
      <c r="T66" s="386" t="str">
        <f t="shared" si="61"/>
        <v/>
      </c>
      <c r="U66" s="381" t="str">
        <f t="shared" si="62"/>
        <v/>
      </c>
      <c r="V66" s="381" t="str">
        <f t="shared" si="63"/>
        <v/>
      </c>
      <c r="W66" s="384" t="str">
        <f t="shared" si="64"/>
        <v/>
      </c>
      <c r="X66" s="386" t="str">
        <f t="shared" si="65"/>
        <v/>
      </c>
      <c r="Y66" s="381" t="str">
        <f t="shared" si="66"/>
        <v/>
      </c>
      <c r="Z66" s="381" t="str">
        <f t="shared" si="67"/>
        <v/>
      </c>
      <c r="AA66" s="384" t="str">
        <f t="shared" si="68"/>
        <v/>
      </c>
      <c r="AB66" s="386" t="str">
        <f t="shared" si="69"/>
        <v/>
      </c>
      <c r="AC66" s="381" t="str">
        <f t="shared" si="70"/>
        <v/>
      </c>
      <c r="AD66" s="381" t="str">
        <f t="shared" si="71"/>
        <v/>
      </c>
      <c r="AE66" s="384" t="str">
        <f t="shared" si="72"/>
        <v/>
      </c>
      <c r="AF66" s="386" t="str">
        <f t="shared" si="73"/>
        <v/>
      </c>
      <c r="AG66" s="381" t="str">
        <f t="shared" si="74"/>
        <v/>
      </c>
      <c r="AH66" s="381" t="str">
        <f t="shared" si="75"/>
        <v/>
      </c>
      <c r="AI66" s="384" t="str">
        <f t="shared" si="76"/>
        <v/>
      </c>
      <c r="AJ66" s="386" t="str">
        <f t="shared" si="77"/>
        <v/>
      </c>
      <c r="AK66" s="381" t="str">
        <f t="shared" si="78"/>
        <v/>
      </c>
      <c r="AL66" s="381" t="str">
        <f t="shared" si="79"/>
        <v/>
      </c>
      <c r="AM66" s="384" t="str">
        <f t="shared" si="80"/>
        <v/>
      </c>
      <c r="AN66" s="386" t="str">
        <f t="shared" si="81"/>
        <v/>
      </c>
      <c r="AO66" s="381" t="str">
        <f t="shared" si="82"/>
        <v/>
      </c>
      <c r="AP66" s="381" t="str">
        <f t="shared" si="83"/>
        <v/>
      </c>
      <c r="AQ66" s="384" t="str">
        <f t="shared" si="84"/>
        <v/>
      </c>
      <c r="AR66" s="386" t="str">
        <f t="shared" si="85"/>
        <v/>
      </c>
      <c r="AS66" s="381" t="str">
        <f t="shared" si="86"/>
        <v/>
      </c>
      <c r="AT66" s="381" t="str">
        <f t="shared" si="87"/>
        <v/>
      </c>
      <c r="AU66" s="384" t="str">
        <f t="shared" si="88"/>
        <v/>
      </c>
      <c r="AV66" s="386" t="str">
        <f t="shared" si="89"/>
        <v/>
      </c>
      <c r="AW66" s="381" t="str">
        <f t="shared" si="90"/>
        <v/>
      </c>
      <c r="AX66" s="381" t="str">
        <f t="shared" si="91"/>
        <v/>
      </c>
      <c r="AY66" s="384" t="str">
        <f t="shared" si="92"/>
        <v/>
      </c>
      <c r="AZ66" s="121">
        <f t="shared" si="93"/>
        <v>0</v>
      </c>
      <c r="BA66" s="122">
        <f t="shared" si="94"/>
        <v>0</v>
      </c>
      <c r="BB66" s="122">
        <f t="shared" si="95"/>
        <v>0</v>
      </c>
      <c r="BC66" s="123">
        <f t="shared" si="96"/>
        <v>0</v>
      </c>
    </row>
    <row r="67" spans="1:55" s="124" customFormat="1" x14ac:dyDescent="0.2">
      <c r="A67" s="279"/>
      <c r="B67" s="374"/>
      <c r="C67" s="119"/>
      <c r="D67" s="383"/>
      <c r="E67" s="381"/>
      <c r="F67" s="381"/>
      <c r="G67" s="384"/>
      <c r="H67" s="383" t="str">
        <f t="shared" si="49"/>
        <v/>
      </c>
      <c r="I67" s="381" t="str">
        <f t="shared" si="50"/>
        <v/>
      </c>
      <c r="J67" s="381" t="str">
        <f t="shared" si="51"/>
        <v/>
      </c>
      <c r="K67" s="385" t="str">
        <f t="shared" si="52"/>
        <v/>
      </c>
      <c r="L67" s="386" t="str">
        <f t="shared" si="53"/>
        <v/>
      </c>
      <c r="M67" s="381" t="str">
        <f t="shared" si="54"/>
        <v/>
      </c>
      <c r="N67" s="381" t="str">
        <f t="shared" si="55"/>
        <v/>
      </c>
      <c r="O67" s="384" t="str">
        <f t="shared" si="56"/>
        <v/>
      </c>
      <c r="P67" s="386" t="str">
        <f t="shared" si="57"/>
        <v/>
      </c>
      <c r="Q67" s="381" t="str">
        <f t="shared" si="58"/>
        <v/>
      </c>
      <c r="R67" s="381" t="str">
        <f t="shared" si="59"/>
        <v/>
      </c>
      <c r="S67" s="384" t="str">
        <f t="shared" si="60"/>
        <v/>
      </c>
      <c r="T67" s="386" t="str">
        <f t="shared" si="61"/>
        <v/>
      </c>
      <c r="U67" s="381" t="str">
        <f t="shared" si="62"/>
        <v/>
      </c>
      <c r="V67" s="381" t="str">
        <f t="shared" si="63"/>
        <v/>
      </c>
      <c r="W67" s="384" t="str">
        <f t="shared" si="64"/>
        <v/>
      </c>
      <c r="X67" s="386" t="str">
        <f t="shared" si="65"/>
        <v/>
      </c>
      <c r="Y67" s="381" t="str">
        <f t="shared" si="66"/>
        <v/>
      </c>
      <c r="Z67" s="381" t="str">
        <f t="shared" si="67"/>
        <v/>
      </c>
      <c r="AA67" s="384" t="str">
        <f t="shared" si="68"/>
        <v/>
      </c>
      <c r="AB67" s="386" t="str">
        <f t="shared" si="69"/>
        <v/>
      </c>
      <c r="AC67" s="381" t="str">
        <f t="shared" si="70"/>
        <v/>
      </c>
      <c r="AD67" s="381" t="str">
        <f t="shared" si="71"/>
        <v/>
      </c>
      <c r="AE67" s="384" t="str">
        <f t="shared" si="72"/>
        <v/>
      </c>
      <c r="AF67" s="386" t="str">
        <f t="shared" si="73"/>
        <v/>
      </c>
      <c r="AG67" s="381" t="str">
        <f t="shared" si="74"/>
        <v/>
      </c>
      <c r="AH67" s="381" t="str">
        <f t="shared" si="75"/>
        <v/>
      </c>
      <c r="AI67" s="384" t="str">
        <f t="shared" si="76"/>
        <v/>
      </c>
      <c r="AJ67" s="386" t="str">
        <f t="shared" si="77"/>
        <v/>
      </c>
      <c r="AK67" s="381" t="str">
        <f t="shared" si="78"/>
        <v/>
      </c>
      <c r="AL67" s="381" t="str">
        <f t="shared" si="79"/>
        <v/>
      </c>
      <c r="AM67" s="384" t="str">
        <f t="shared" si="80"/>
        <v/>
      </c>
      <c r="AN67" s="386" t="str">
        <f t="shared" si="81"/>
        <v/>
      </c>
      <c r="AO67" s="381" t="str">
        <f t="shared" si="82"/>
        <v/>
      </c>
      <c r="AP67" s="381" t="str">
        <f t="shared" si="83"/>
        <v/>
      </c>
      <c r="AQ67" s="384" t="str">
        <f t="shared" si="84"/>
        <v/>
      </c>
      <c r="AR67" s="386" t="str">
        <f t="shared" si="85"/>
        <v/>
      </c>
      <c r="AS67" s="381" t="str">
        <f t="shared" si="86"/>
        <v/>
      </c>
      <c r="AT67" s="381" t="str">
        <f t="shared" si="87"/>
        <v/>
      </c>
      <c r="AU67" s="384" t="str">
        <f t="shared" si="88"/>
        <v/>
      </c>
      <c r="AV67" s="386" t="str">
        <f t="shared" si="89"/>
        <v/>
      </c>
      <c r="AW67" s="381" t="str">
        <f t="shared" si="90"/>
        <v/>
      </c>
      <c r="AX67" s="381" t="str">
        <f t="shared" si="91"/>
        <v/>
      </c>
      <c r="AY67" s="384" t="str">
        <f t="shared" si="92"/>
        <v/>
      </c>
      <c r="AZ67" s="121">
        <f t="shared" si="93"/>
        <v>0</v>
      </c>
      <c r="BA67" s="122">
        <f t="shared" si="94"/>
        <v>0</v>
      </c>
      <c r="BB67" s="122">
        <f t="shared" si="95"/>
        <v>0</v>
      </c>
      <c r="BC67" s="123">
        <f t="shared" si="96"/>
        <v>0</v>
      </c>
    </row>
    <row r="68" spans="1:55" s="124" customFormat="1" x14ac:dyDescent="0.2">
      <c r="A68" s="279"/>
      <c r="B68" s="374"/>
      <c r="C68" s="119"/>
      <c r="D68" s="383"/>
      <c r="E68" s="381"/>
      <c r="F68" s="381"/>
      <c r="G68" s="384"/>
      <c r="H68" s="383" t="str">
        <f t="shared" si="49"/>
        <v/>
      </c>
      <c r="I68" s="381" t="str">
        <f t="shared" si="50"/>
        <v/>
      </c>
      <c r="J68" s="381" t="str">
        <f t="shared" si="51"/>
        <v/>
      </c>
      <c r="K68" s="385" t="str">
        <f t="shared" si="52"/>
        <v/>
      </c>
      <c r="L68" s="386" t="str">
        <f t="shared" si="53"/>
        <v/>
      </c>
      <c r="M68" s="381" t="str">
        <f t="shared" si="54"/>
        <v/>
      </c>
      <c r="N68" s="381" t="str">
        <f t="shared" si="55"/>
        <v/>
      </c>
      <c r="O68" s="384" t="str">
        <f t="shared" si="56"/>
        <v/>
      </c>
      <c r="P68" s="386" t="str">
        <f t="shared" si="57"/>
        <v/>
      </c>
      <c r="Q68" s="381" t="str">
        <f t="shared" si="58"/>
        <v/>
      </c>
      <c r="R68" s="381" t="str">
        <f t="shared" si="59"/>
        <v/>
      </c>
      <c r="S68" s="384" t="str">
        <f t="shared" si="60"/>
        <v/>
      </c>
      <c r="T68" s="386" t="str">
        <f t="shared" si="61"/>
        <v/>
      </c>
      <c r="U68" s="381" t="str">
        <f t="shared" si="62"/>
        <v/>
      </c>
      <c r="V68" s="381" t="str">
        <f t="shared" si="63"/>
        <v/>
      </c>
      <c r="W68" s="384" t="str">
        <f t="shared" si="64"/>
        <v/>
      </c>
      <c r="X68" s="386" t="str">
        <f t="shared" si="65"/>
        <v/>
      </c>
      <c r="Y68" s="381" t="str">
        <f t="shared" si="66"/>
        <v/>
      </c>
      <c r="Z68" s="381" t="str">
        <f t="shared" si="67"/>
        <v/>
      </c>
      <c r="AA68" s="384" t="str">
        <f t="shared" si="68"/>
        <v/>
      </c>
      <c r="AB68" s="386" t="str">
        <f t="shared" si="69"/>
        <v/>
      </c>
      <c r="AC68" s="381" t="str">
        <f t="shared" si="70"/>
        <v/>
      </c>
      <c r="AD68" s="381" t="str">
        <f t="shared" si="71"/>
        <v/>
      </c>
      <c r="AE68" s="384" t="str">
        <f t="shared" si="72"/>
        <v/>
      </c>
      <c r="AF68" s="386" t="str">
        <f t="shared" si="73"/>
        <v/>
      </c>
      <c r="AG68" s="381" t="str">
        <f t="shared" si="74"/>
        <v/>
      </c>
      <c r="AH68" s="381" t="str">
        <f t="shared" si="75"/>
        <v/>
      </c>
      <c r="AI68" s="384" t="str">
        <f t="shared" si="76"/>
        <v/>
      </c>
      <c r="AJ68" s="386" t="str">
        <f t="shared" si="77"/>
        <v/>
      </c>
      <c r="AK68" s="381" t="str">
        <f t="shared" si="78"/>
        <v/>
      </c>
      <c r="AL68" s="381" t="str">
        <f t="shared" si="79"/>
        <v/>
      </c>
      <c r="AM68" s="384" t="str">
        <f t="shared" si="80"/>
        <v/>
      </c>
      <c r="AN68" s="386" t="str">
        <f t="shared" si="81"/>
        <v/>
      </c>
      <c r="AO68" s="381" t="str">
        <f t="shared" si="82"/>
        <v/>
      </c>
      <c r="AP68" s="381" t="str">
        <f t="shared" si="83"/>
        <v/>
      </c>
      <c r="AQ68" s="384" t="str">
        <f t="shared" si="84"/>
        <v/>
      </c>
      <c r="AR68" s="386" t="str">
        <f t="shared" si="85"/>
        <v/>
      </c>
      <c r="AS68" s="381" t="str">
        <f t="shared" si="86"/>
        <v/>
      </c>
      <c r="AT68" s="381" t="str">
        <f t="shared" si="87"/>
        <v/>
      </c>
      <c r="AU68" s="384" t="str">
        <f t="shared" si="88"/>
        <v/>
      </c>
      <c r="AV68" s="386" t="str">
        <f t="shared" si="89"/>
        <v/>
      </c>
      <c r="AW68" s="381" t="str">
        <f t="shared" si="90"/>
        <v/>
      </c>
      <c r="AX68" s="381" t="str">
        <f t="shared" si="91"/>
        <v/>
      </c>
      <c r="AY68" s="384" t="str">
        <f t="shared" si="92"/>
        <v/>
      </c>
      <c r="AZ68" s="121">
        <f t="shared" si="93"/>
        <v>0</v>
      </c>
      <c r="BA68" s="122">
        <f t="shared" si="94"/>
        <v>0</v>
      </c>
      <c r="BB68" s="122">
        <f t="shared" si="95"/>
        <v>0</v>
      </c>
      <c r="BC68" s="123">
        <f t="shared" si="96"/>
        <v>0</v>
      </c>
    </row>
    <row r="69" spans="1:55" s="124" customFormat="1" x14ac:dyDescent="0.2">
      <c r="A69" s="279"/>
      <c r="B69" s="374"/>
      <c r="C69" s="119"/>
      <c r="D69" s="383"/>
      <c r="E69" s="381"/>
      <c r="F69" s="381"/>
      <c r="G69" s="384"/>
      <c r="H69" s="383" t="str">
        <f t="shared" si="49"/>
        <v/>
      </c>
      <c r="I69" s="381" t="str">
        <f t="shared" si="50"/>
        <v/>
      </c>
      <c r="J69" s="381" t="str">
        <f t="shared" si="51"/>
        <v/>
      </c>
      <c r="K69" s="385" t="str">
        <f t="shared" si="52"/>
        <v/>
      </c>
      <c r="L69" s="386" t="str">
        <f t="shared" si="53"/>
        <v/>
      </c>
      <c r="M69" s="381" t="str">
        <f t="shared" si="54"/>
        <v/>
      </c>
      <c r="N69" s="381" t="str">
        <f t="shared" si="55"/>
        <v/>
      </c>
      <c r="O69" s="384" t="str">
        <f t="shared" si="56"/>
        <v/>
      </c>
      <c r="P69" s="386" t="str">
        <f t="shared" si="57"/>
        <v/>
      </c>
      <c r="Q69" s="381" t="str">
        <f t="shared" si="58"/>
        <v/>
      </c>
      <c r="R69" s="381" t="str">
        <f t="shared" si="59"/>
        <v/>
      </c>
      <c r="S69" s="384" t="str">
        <f t="shared" si="60"/>
        <v/>
      </c>
      <c r="T69" s="386" t="str">
        <f t="shared" si="61"/>
        <v/>
      </c>
      <c r="U69" s="381" t="str">
        <f t="shared" si="62"/>
        <v/>
      </c>
      <c r="V69" s="381" t="str">
        <f t="shared" si="63"/>
        <v/>
      </c>
      <c r="W69" s="384" t="str">
        <f t="shared" si="64"/>
        <v/>
      </c>
      <c r="X69" s="386" t="str">
        <f t="shared" si="65"/>
        <v/>
      </c>
      <c r="Y69" s="381" t="str">
        <f t="shared" si="66"/>
        <v/>
      </c>
      <c r="Z69" s="381" t="str">
        <f t="shared" si="67"/>
        <v/>
      </c>
      <c r="AA69" s="384" t="str">
        <f t="shared" si="68"/>
        <v/>
      </c>
      <c r="AB69" s="386" t="str">
        <f t="shared" si="69"/>
        <v/>
      </c>
      <c r="AC69" s="381" t="str">
        <f t="shared" si="70"/>
        <v/>
      </c>
      <c r="AD69" s="381" t="str">
        <f t="shared" si="71"/>
        <v/>
      </c>
      <c r="AE69" s="384" t="str">
        <f t="shared" si="72"/>
        <v/>
      </c>
      <c r="AF69" s="386" t="str">
        <f t="shared" si="73"/>
        <v/>
      </c>
      <c r="AG69" s="381" t="str">
        <f t="shared" si="74"/>
        <v/>
      </c>
      <c r="AH69" s="381" t="str">
        <f t="shared" si="75"/>
        <v/>
      </c>
      <c r="AI69" s="384" t="str">
        <f t="shared" si="76"/>
        <v/>
      </c>
      <c r="AJ69" s="386" t="str">
        <f t="shared" si="77"/>
        <v/>
      </c>
      <c r="AK69" s="381" t="str">
        <f t="shared" si="78"/>
        <v/>
      </c>
      <c r="AL69" s="381" t="str">
        <f t="shared" si="79"/>
        <v/>
      </c>
      <c r="AM69" s="384" t="str">
        <f t="shared" si="80"/>
        <v/>
      </c>
      <c r="AN69" s="386" t="str">
        <f t="shared" si="81"/>
        <v/>
      </c>
      <c r="AO69" s="381" t="str">
        <f t="shared" si="82"/>
        <v/>
      </c>
      <c r="AP69" s="381" t="str">
        <f t="shared" si="83"/>
        <v/>
      </c>
      <c r="AQ69" s="384" t="str">
        <f t="shared" si="84"/>
        <v/>
      </c>
      <c r="AR69" s="386" t="str">
        <f t="shared" si="85"/>
        <v/>
      </c>
      <c r="AS69" s="381" t="str">
        <f t="shared" si="86"/>
        <v/>
      </c>
      <c r="AT69" s="381" t="str">
        <f t="shared" si="87"/>
        <v/>
      </c>
      <c r="AU69" s="384" t="str">
        <f t="shared" si="88"/>
        <v/>
      </c>
      <c r="AV69" s="386" t="str">
        <f t="shared" si="89"/>
        <v/>
      </c>
      <c r="AW69" s="381" t="str">
        <f t="shared" si="90"/>
        <v/>
      </c>
      <c r="AX69" s="381" t="str">
        <f t="shared" si="91"/>
        <v/>
      </c>
      <c r="AY69" s="384" t="str">
        <f t="shared" si="92"/>
        <v/>
      </c>
      <c r="AZ69" s="121">
        <f t="shared" si="93"/>
        <v>0</v>
      </c>
      <c r="BA69" s="122">
        <f t="shared" si="94"/>
        <v>0</v>
      </c>
      <c r="BB69" s="122">
        <f t="shared" si="95"/>
        <v>0</v>
      </c>
      <c r="BC69" s="123">
        <f t="shared" si="96"/>
        <v>0</v>
      </c>
    </row>
    <row r="70" spans="1:55" s="124" customFormat="1" x14ac:dyDescent="0.2">
      <c r="A70" s="279"/>
      <c r="B70" s="374"/>
      <c r="C70" s="119"/>
      <c r="D70" s="383"/>
      <c r="E70" s="381"/>
      <c r="F70" s="381"/>
      <c r="G70" s="384"/>
      <c r="H70" s="383" t="str">
        <f t="shared" si="49"/>
        <v/>
      </c>
      <c r="I70" s="381" t="str">
        <f t="shared" si="50"/>
        <v/>
      </c>
      <c r="J70" s="381" t="str">
        <f t="shared" si="51"/>
        <v/>
      </c>
      <c r="K70" s="385" t="str">
        <f t="shared" si="52"/>
        <v/>
      </c>
      <c r="L70" s="386" t="str">
        <f t="shared" si="53"/>
        <v/>
      </c>
      <c r="M70" s="381" t="str">
        <f t="shared" si="54"/>
        <v/>
      </c>
      <c r="N70" s="381" t="str">
        <f t="shared" si="55"/>
        <v/>
      </c>
      <c r="O70" s="384" t="str">
        <f t="shared" si="56"/>
        <v/>
      </c>
      <c r="P70" s="386" t="str">
        <f t="shared" si="57"/>
        <v/>
      </c>
      <c r="Q70" s="381" t="str">
        <f t="shared" si="58"/>
        <v/>
      </c>
      <c r="R70" s="381" t="str">
        <f t="shared" si="59"/>
        <v/>
      </c>
      <c r="S70" s="384" t="str">
        <f t="shared" si="60"/>
        <v/>
      </c>
      <c r="T70" s="386" t="str">
        <f t="shared" si="61"/>
        <v/>
      </c>
      <c r="U70" s="381" t="str">
        <f t="shared" si="62"/>
        <v/>
      </c>
      <c r="V70" s="381" t="str">
        <f t="shared" si="63"/>
        <v/>
      </c>
      <c r="W70" s="384" t="str">
        <f t="shared" si="64"/>
        <v/>
      </c>
      <c r="X70" s="386" t="str">
        <f t="shared" si="65"/>
        <v/>
      </c>
      <c r="Y70" s="381" t="str">
        <f t="shared" si="66"/>
        <v/>
      </c>
      <c r="Z70" s="381" t="str">
        <f t="shared" si="67"/>
        <v/>
      </c>
      <c r="AA70" s="384" t="str">
        <f t="shared" si="68"/>
        <v/>
      </c>
      <c r="AB70" s="386" t="str">
        <f t="shared" si="69"/>
        <v/>
      </c>
      <c r="AC70" s="381" t="str">
        <f t="shared" si="70"/>
        <v/>
      </c>
      <c r="AD70" s="381" t="str">
        <f t="shared" si="71"/>
        <v/>
      </c>
      <c r="AE70" s="384" t="str">
        <f t="shared" si="72"/>
        <v/>
      </c>
      <c r="AF70" s="386" t="str">
        <f t="shared" si="73"/>
        <v/>
      </c>
      <c r="AG70" s="381" t="str">
        <f t="shared" si="74"/>
        <v/>
      </c>
      <c r="AH70" s="381" t="str">
        <f t="shared" si="75"/>
        <v/>
      </c>
      <c r="AI70" s="384" t="str">
        <f t="shared" si="76"/>
        <v/>
      </c>
      <c r="AJ70" s="386" t="str">
        <f t="shared" si="77"/>
        <v/>
      </c>
      <c r="AK70" s="381" t="str">
        <f t="shared" si="78"/>
        <v/>
      </c>
      <c r="AL70" s="381" t="str">
        <f t="shared" si="79"/>
        <v/>
      </c>
      <c r="AM70" s="384" t="str">
        <f t="shared" si="80"/>
        <v/>
      </c>
      <c r="AN70" s="386" t="str">
        <f t="shared" si="81"/>
        <v/>
      </c>
      <c r="AO70" s="381" t="str">
        <f t="shared" si="82"/>
        <v/>
      </c>
      <c r="AP70" s="381" t="str">
        <f t="shared" si="83"/>
        <v/>
      </c>
      <c r="AQ70" s="384" t="str">
        <f t="shared" si="84"/>
        <v/>
      </c>
      <c r="AR70" s="386" t="str">
        <f t="shared" si="85"/>
        <v/>
      </c>
      <c r="AS70" s="381" t="str">
        <f t="shared" si="86"/>
        <v/>
      </c>
      <c r="AT70" s="381" t="str">
        <f t="shared" si="87"/>
        <v/>
      </c>
      <c r="AU70" s="384" t="str">
        <f t="shared" si="88"/>
        <v/>
      </c>
      <c r="AV70" s="386" t="str">
        <f t="shared" si="89"/>
        <v/>
      </c>
      <c r="AW70" s="381" t="str">
        <f t="shared" si="90"/>
        <v/>
      </c>
      <c r="AX70" s="381" t="str">
        <f t="shared" si="91"/>
        <v/>
      </c>
      <c r="AY70" s="384" t="str">
        <f t="shared" si="92"/>
        <v/>
      </c>
      <c r="AZ70" s="121">
        <f t="shared" si="93"/>
        <v>0</v>
      </c>
      <c r="BA70" s="122">
        <f t="shared" si="94"/>
        <v>0</v>
      </c>
      <c r="BB70" s="122">
        <f t="shared" si="95"/>
        <v>0</v>
      </c>
      <c r="BC70" s="123">
        <f t="shared" si="96"/>
        <v>0</v>
      </c>
    </row>
    <row r="71" spans="1:55" s="124" customFormat="1" x14ac:dyDescent="0.2">
      <c r="A71" s="279"/>
      <c r="B71" s="374"/>
      <c r="C71" s="119"/>
      <c r="D71" s="383"/>
      <c r="E71" s="381"/>
      <c r="F71" s="381"/>
      <c r="G71" s="384"/>
      <c r="H71" s="383" t="str">
        <f t="shared" si="49"/>
        <v/>
      </c>
      <c r="I71" s="381" t="str">
        <f t="shared" si="50"/>
        <v/>
      </c>
      <c r="J71" s="381" t="str">
        <f t="shared" si="51"/>
        <v/>
      </c>
      <c r="K71" s="385" t="str">
        <f t="shared" si="52"/>
        <v/>
      </c>
      <c r="L71" s="386" t="str">
        <f t="shared" si="53"/>
        <v/>
      </c>
      <c r="M71" s="381" t="str">
        <f t="shared" si="54"/>
        <v/>
      </c>
      <c r="N71" s="381" t="str">
        <f t="shared" si="55"/>
        <v/>
      </c>
      <c r="O71" s="384" t="str">
        <f t="shared" si="56"/>
        <v/>
      </c>
      <c r="P71" s="386" t="str">
        <f t="shared" si="57"/>
        <v/>
      </c>
      <c r="Q71" s="381" t="str">
        <f t="shared" si="58"/>
        <v/>
      </c>
      <c r="R71" s="381" t="str">
        <f t="shared" si="59"/>
        <v/>
      </c>
      <c r="S71" s="384" t="str">
        <f t="shared" si="60"/>
        <v/>
      </c>
      <c r="T71" s="386" t="str">
        <f t="shared" si="61"/>
        <v/>
      </c>
      <c r="U71" s="381" t="str">
        <f t="shared" si="62"/>
        <v/>
      </c>
      <c r="V71" s="381" t="str">
        <f t="shared" si="63"/>
        <v/>
      </c>
      <c r="W71" s="384" t="str">
        <f t="shared" si="64"/>
        <v/>
      </c>
      <c r="X71" s="386" t="str">
        <f t="shared" si="65"/>
        <v/>
      </c>
      <c r="Y71" s="381" t="str">
        <f t="shared" si="66"/>
        <v/>
      </c>
      <c r="Z71" s="381" t="str">
        <f t="shared" si="67"/>
        <v/>
      </c>
      <c r="AA71" s="384" t="str">
        <f t="shared" si="68"/>
        <v/>
      </c>
      <c r="AB71" s="386" t="str">
        <f t="shared" si="69"/>
        <v/>
      </c>
      <c r="AC71" s="381" t="str">
        <f t="shared" si="70"/>
        <v/>
      </c>
      <c r="AD71" s="381" t="str">
        <f t="shared" si="71"/>
        <v/>
      </c>
      <c r="AE71" s="384" t="str">
        <f t="shared" si="72"/>
        <v/>
      </c>
      <c r="AF71" s="386" t="str">
        <f t="shared" si="73"/>
        <v/>
      </c>
      <c r="AG71" s="381" t="str">
        <f t="shared" si="74"/>
        <v/>
      </c>
      <c r="AH71" s="381" t="str">
        <f t="shared" si="75"/>
        <v/>
      </c>
      <c r="AI71" s="384" t="str">
        <f t="shared" si="76"/>
        <v/>
      </c>
      <c r="AJ71" s="386" t="str">
        <f t="shared" si="77"/>
        <v/>
      </c>
      <c r="AK71" s="381" t="str">
        <f t="shared" si="78"/>
        <v/>
      </c>
      <c r="AL71" s="381" t="str">
        <f t="shared" si="79"/>
        <v/>
      </c>
      <c r="AM71" s="384" t="str">
        <f t="shared" si="80"/>
        <v/>
      </c>
      <c r="AN71" s="386" t="str">
        <f t="shared" si="81"/>
        <v/>
      </c>
      <c r="AO71" s="381" t="str">
        <f t="shared" si="82"/>
        <v/>
      </c>
      <c r="AP71" s="381" t="str">
        <f t="shared" si="83"/>
        <v/>
      </c>
      <c r="AQ71" s="384" t="str">
        <f t="shared" si="84"/>
        <v/>
      </c>
      <c r="AR71" s="386" t="str">
        <f t="shared" si="85"/>
        <v/>
      </c>
      <c r="AS71" s="381" t="str">
        <f t="shared" si="86"/>
        <v/>
      </c>
      <c r="AT71" s="381" t="str">
        <f t="shared" si="87"/>
        <v/>
      </c>
      <c r="AU71" s="384" t="str">
        <f t="shared" si="88"/>
        <v/>
      </c>
      <c r="AV71" s="386" t="str">
        <f t="shared" si="89"/>
        <v/>
      </c>
      <c r="AW71" s="381" t="str">
        <f t="shared" si="90"/>
        <v/>
      </c>
      <c r="AX71" s="381" t="str">
        <f t="shared" si="91"/>
        <v/>
      </c>
      <c r="AY71" s="384" t="str">
        <f t="shared" si="92"/>
        <v/>
      </c>
      <c r="AZ71" s="121">
        <f t="shared" si="93"/>
        <v>0</v>
      </c>
      <c r="BA71" s="122">
        <f t="shared" si="94"/>
        <v>0</v>
      </c>
      <c r="BB71" s="122">
        <f t="shared" si="95"/>
        <v>0</v>
      </c>
      <c r="BC71" s="123">
        <f t="shared" si="96"/>
        <v>0</v>
      </c>
    </row>
    <row r="72" spans="1:55" s="124" customFormat="1" x14ac:dyDescent="0.2">
      <c r="A72" s="279"/>
      <c r="B72" s="374"/>
      <c r="C72" s="119"/>
      <c r="D72" s="383"/>
      <c r="E72" s="381"/>
      <c r="F72" s="381"/>
      <c r="G72" s="384"/>
      <c r="H72" s="383" t="str">
        <f t="shared" si="49"/>
        <v/>
      </c>
      <c r="I72" s="381" t="str">
        <f t="shared" si="50"/>
        <v/>
      </c>
      <c r="J72" s="381" t="str">
        <f t="shared" si="51"/>
        <v/>
      </c>
      <c r="K72" s="385" t="str">
        <f t="shared" si="52"/>
        <v/>
      </c>
      <c r="L72" s="386" t="str">
        <f t="shared" si="53"/>
        <v/>
      </c>
      <c r="M72" s="381" t="str">
        <f t="shared" si="54"/>
        <v/>
      </c>
      <c r="N72" s="381" t="str">
        <f t="shared" si="55"/>
        <v/>
      </c>
      <c r="O72" s="384" t="str">
        <f t="shared" si="56"/>
        <v/>
      </c>
      <c r="P72" s="386" t="str">
        <f t="shared" si="57"/>
        <v/>
      </c>
      <c r="Q72" s="381" t="str">
        <f t="shared" si="58"/>
        <v/>
      </c>
      <c r="R72" s="381" t="str">
        <f t="shared" si="59"/>
        <v/>
      </c>
      <c r="S72" s="384" t="str">
        <f t="shared" si="60"/>
        <v/>
      </c>
      <c r="T72" s="386" t="str">
        <f t="shared" si="61"/>
        <v/>
      </c>
      <c r="U72" s="381" t="str">
        <f t="shared" si="62"/>
        <v/>
      </c>
      <c r="V72" s="381" t="str">
        <f t="shared" si="63"/>
        <v/>
      </c>
      <c r="W72" s="384" t="str">
        <f t="shared" si="64"/>
        <v/>
      </c>
      <c r="X72" s="386" t="str">
        <f t="shared" si="65"/>
        <v/>
      </c>
      <c r="Y72" s="381" t="str">
        <f t="shared" si="66"/>
        <v/>
      </c>
      <c r="Z72" s="381" t="str">
        <f t="shared" si="67"/>
        <v/>
      </c>
      <c r="AA72" s="384" t="str">
        <f t="shared" si="68"/>
        <v/>
      </c>
      <c r="AB72" s="386" t="str">
        <f t="shared" si="69"/>
        <v/>
      </c>
      <c r="AC72" s="381" t="str">
        <f t="shared" si="70"/>
        <v/>
      </c>
      <c r="AD72" s="381" t="str">
        <f t="shared" si="71"/>
        <v/>
      </c>
      <c r="AE72" s="384" t="str">
        <f t="shared" si="72"/>
        <v/>
      </c>
      <c r="AF72" s="386" t="str">
        <f t="shared" si="73"/>
        <v/>
      </c>
      <c r="AG72" s="381" t="str">
        <f t="shared" si="74"/>
        <v/>
      </c>
      <c r="AH72" s="381" t="str">
        <f t="shared" si="75"/>
        <v/>
      </c>
      <c r="AI72" s="384" t="str">
        <f t="shared" si="76"/>
        <v/>
      </c>
      <c r="AJ72" s="386" t="str">
        <f t="shared" si="77"/>
        <v/>
      </c>
      <c r="AK72" s="381" t="str">
        <f t="shared" si="78"/>
        <v/>
      </c>
      <c r="AL72" s="381" t="str">
        <f t="shared" si="79"/>
        <v/>
      </c>
      <c r="AM72" s="384" t="str">
        <f t="shared" si="80"/>
        <v/>
      </c>
      <c r="AN72" s="386" t="str">
        <f t="shared" si="81"/>
        <v/>
      </c>
      <c r="AO72" s="381" t="str">
        <f t="shared" si="82"/>
        <v/>
      </c>
      <c r="AP72" s="381" t="str">
        <f t="shared" si="83"/>
        <v/>
      </c>
      <c r="AQ72" s="384" t="str">
        <f t="shared" si="84"/>
        <v/>
      </c>
      <c r="AR72" s="386" t="str">
        <f t="shared" si="85"/>
        <v/>
      </c>
      <c r="AS72" s="381" t="str">
        <f t="shared" si="86"/>
        <v/>
      </c>
      <c r="AT72" s="381" t="str">
        <f t="shared" si="87"/>
        <v/>
      </c>
      <c r="AU72" s="384" t="str">
        <f t="shared" si="88"/>
        <v/>
      </c>
      <c r="AV72" s="386" t="str">
        <f t="shared" si="89"/>
        <v/>
      </c>
      <c r="AW72" s="381" t="str">
        <f t="shared" si="90"/>
        <v/>
      </c>
      <c r="AX72" s="381" t="str">
        <f t="shared" si="91"/>
        <v/>
      </c>
      <c r="AY72" s="384" t="str">
        <f t="shared" si="92"/>
        <v/>
      </c>
      <c r="AZ72" s="121">
        <f t="shared" si="93"/>
        <v>0</v>
      </c>
      <c r="BA72" s="122">
        <f t="shared" si="94"/>
        <v>0</v>
      </c>
      <c r="BB72" s="122">
        <f t="shared" si="95"/>
        <v>0</v>
      </c>
      <c r="BC72" s="123">
        <f t="shared" si="96"/>
        <v>0</v>
      </c>
    </row>
    <row r="73" spans="1:55" s="124" customFormat="1" x14ac:dyDescent="0.2">
      <c r="A73" s="279"/>
      <c r="B73" s="374"/>
      <c r="C73" s="119"/>
      <c r="D73" s="383"/>
      <c r="E73" s="381"/>
      <c r="F73" s="381"/>
      <c r="G73" s="384"/>
      <c r="H73" s="383" t="str">
        <f t="shared" si="49"/>
        <v/>
      </c>
      <c r="I73" s="381" t="str">
        <f t="shared" si="50"/>
        <v/>
      </c>
      <c r="J73" s="381" t="str">
        <f t="shared" si="51"/>
        <v/>
      </c>
      <c r="K73" s="385" t="str">
        <f t="shared" si="52"/>
        <v/>
      </c>
      <c r="L73" s="386" t="str">
        <f t="shared" si="53"/>
        <v/>
      </c>
      <c r="M73" s="381" t="str">
        <f t="shared" si="54"/>
        <v/>
      </c>
      <c r="N73" s="381" t="str">
        <f t="shared" si="55"/>
        <v/>
      </c>
      <c r="O73" s="384" t="str">
        <f t="shared" si="56"/>
        <v/>
      </c>
      <c r="P73" s="386" t="str">
        <f t="shared" si="57"/>
        <v/>
      </c>
      <c r="Q73" s="381" t="str">
        <f t="shared" si="58"/>
        <v/>
      </c>
      <c r="R73" s="381" t="str">
        <f t="shared" si="59"/>
        <v/>
      </c>
      <c r="S73" s="384" t="str">
        <f t="shared" si="60"/>
        <v/>
      </c>
      <c r="T73" s="386" t="str">
        <f t="shared" si="61"/>
        <v/>
      </c>
      <c r="U73" s="381" t="str">
        <f t="shared" si="62"/>
        <v/>
      </c>
      <c r="V73" s="381" t="str">
        <f t="shared" si="63"/>
        <v/>
      </c>
      <c r="W73" s="384" t="str">
        <f t="shared" si="64"/>
        <v/>
      </c>
      <c r="X73" s="386" t="str">
        <f t="shared" si="65"/>
        <v/>
      </c>
      <c r="Y73" s="381" t="str">
        <f t="shared" si="66"/>
        <v/>
      </c>
      <c r="Z73" s="381" t="str">
        <f t="shared" si="67"/>
        <v/>
      </c>
      <c r="AA73" s="384" t="str">
        <f t="shared" si="68"/>
        <v/>
      </c>
      <c r="AB73" s="386" t="str">
        <f t="shared" si="69"/>
        <v/>
      </c>
      <c r="AC73" s="381" t="str">
        <f t="shared" si="70"/>
        <v/>
      </c>
      <c r="AD73" s="381" t="str">
        <f t="shared" si="71"/>
        <v/>
      </c>
      <c r="AE73" s="384" t="str">
        <f t="shared" si="72"/>
        <v/>
      </c>
      <c r="AF73" s="386" t="str">
        <f t="shared" si="73"/>
        <v/>
      </c>
      <c r="AG73" s="381" t="str">
        <f t="shared" si="74"/>
        <v/>
      </c>
      <c r="AH73" s="381" t="str">
        <f t="shared" si="75"/>
        <v/>
      </c>
      <c r="AI73" s="384" t="str">
        <f t="shared" si="76"/>
        <v/>
      </c>
      <c r="AJ73" s="386" t="str">
        <f t="shared" si="77"/>
        <v/>
      </c>
      <c r="AK73" s="381" t="str">
        <f t="shared" si="78"/>
        <v/>
      </c>
      <c r="AL73" s="381" t="str">
        <f t="shared" si="79"/>
        <v/>
      </c>
      <c r="AM73" s="384" t="str">
        <f t="shared" si="80"/>
        <v/>
      </c>
      <c r="AN73" s="386" t="str">
        <f t="shared" si="81"/>
        <v/>
      </c>
      <c r="AO73" s="381" t="str">
        <f t="shared" si="82"/>
        <v/>
      </c>
      <c r="AP73" s="381" t="str">
        <f t="shared" si="83"/>
        <v/>
      </c>
      <c r="AQ73" s="384" t="str">
        <f t="shared" si="84"/>
        <v/>
      </c>
      <c r="AR73" s="386" t="str">
        <f t="shared" si="85"/>
        <v/>
      </c>
      <c r="AS73" s="381" t="str">
        <f t="shared" si="86"/>
        <v/>
      </c>
      <c r="AT73" s="381" t="str">
        <f t="shared" si="87"/>
        <v/>
      </c>
      <c r="AU73" s="384" t="str">
        <f t="shared" si="88"/>
        <v/>
      </c>
      <c r="AV73" s="386" t="str">
        <f t="shared" si="89"/>
        <v/>
      </c>
      <c r="AW73" s="381" t="str">
        <f t="shared" si="90"/>
        <v/>
      </c>
      <c r="AX73" s="381" t="str">
        <f t="shared" si="91"/>
        <v/>
      </c>
      <c r="AY73" s="384" t="str">
        <f t="shared" si="92"/>
        <v/>
      </c>
      <c r="AZ73" s="121">
        <f t="shared" si="93"/>
        <v>0</v>
      </c>
      <c r="BA73" s="122">
        <f t="shared" si="94"/>
        <v>0</v>
      </c>
      <c r="BB73" s="122">
        <f t="shared" si="95"/>
        <v>0</v>
      </c>
      <c r="BC73" s="123">
        <f t="shared" si="96"/>
        <v>0</v>
      </c>
    </row>
    <row r="74" spans="1:55" s="124" customFormat="1" x14ac:dyDescent="0.2">
      <c r="A74" s="279"/>
      <c r="B74" s="374"/>
      <c r="C74" s="119"/>
      <c r="D74" s="383"/>
      <c r="E74" s="381"/>
      <c r="F74" s="381"/>
      <c r="G74" s="384"/>
      <c r="H74" s="383" t="str">
        <f t="shared" si="49"/>
        <v/>
      </c>
      <c r="I74" s="381" t="str">
        <f t="shared" si="50"/>
        <v/>
      </c>
      <c r="J74" s="381" t="str">
        <f t="shared" si="51"/>
        <v/>
      </c>
      <c r="K74" s="385" t="str">
        <f t="shared" si="52"/>
        <v/>
      </c>
      <c r="L74" s="386" t="str">
        <f t="shared" si="53"/>
        <v/>
      </c>
      <c r="M74" s="381" t="str">
        <f t="shared" si="54"/>
        <v/>
      </c>
      <c r="N74" s="381" t="str">
        <f t="shared" si="55"/>
        <v/>
      </c>
      <c r="O74" s="384" t="str">
        <f t="shared" si="56"/>
        <v/>
      </c>
      <c r="P74" s="386" t="str">
        <f t="shared" si="57"/>
        <v/>
      </c>
      <c r="Q74" s="381" t="str">
        <f t="shared" si="58"/>
        <v/>
      </c>
      <c r="R74" s="381" t="str">
        <f t="shared" si="59"/>
        <v/>
      </c>
      <c r="S74" s="384" t="str">
        <f t="shared" si="60"/>
        <v/>
      </c>
      <c r="T74" s="386" t="str">
        <f t="shared" si="61"/>
        <v/>
      </c>
      <c r="U74" s="381" t="str">
        <f t="shared" si="62"/>
        <v/>
      </c>
      <c r="V74" s="381" t="str">
        <f t="shared" si="63"/>
        <v/>
      </c>
      <c r="W74" s="384" t="str">
        <f t="shared" si="64"/>
        <v/>
      </c>
      <c r="X74" s="386" t="str">
        <f t="shared" si="65"/>
        <v/>
      </c>
      <c r="Y74" s="381" t="str">
        <f t="shared" si="66"/>
        <v/>
      </c>
      <c r="Z74" s="381" t="str">
        <f t="shared" si="67"/>
        <v/>
      </c>
      <c r="AA74" s="384" t="str">
        <f t="shared" si="68"/>
        <v/>
      </c>
      <c r="AB74" s="386" t="str">
        <f t="shared" si="69"/>
        <v/>
      </c>
      <c r="AC74" s="381" t="str">
        <f t="shared" si="70"/>
        <v/>
      </c>
      <c r="AD74" s="381" t="str">
        <f t="shared" si="71"/>
        <v/>
      </c>
      <c r="AE74" s="384" t="str">
        <f t="shared" si="72"/>
        <v/>
      </c>
      <c r="AF74" s="386" t="str">
        <f t="shared" si="73"/>
        <v/>
      </c>
      <c r="AG74" s="381" t="str">
        <f t="shared" si="74"/>
        <v/>
      </c>
      <c r="AH74" s="381" t="str">
        <f t="shared" si="75"/>
        <v/>
      </c>
      <c r="AI74" s="384" t="str">
        <f t="shared" si="76"/>
        <v/>
      </c>
      <c r="AJ74" s="386" t="str">
        <f t="shared" si="77"/>
        <v/>
      </c>
      <c r="AK74" s="381" t="str">
        <f t="shared" si="78"/>
        <v/>
      </c>
      <c r="AL74" s="381" t="str">
        <f t="shared" si="79"/>
        <v/>
      </c>
      <c r="AM74" s="384" t="str">
        <f t="shared" si="80"/>
        <v/>
      </c>
      <c r="AN74" s="386" t="str">
        <f t="shared" si="81"/>
        <v/>
      </c>
      <c r="AO74" s="381" t="str">
        <f t="shared" si="82"/>
        <v/>
      </c>
      <c r="AP74" s="381" t="str">
        <f t="shared" si="83"/>
        <v/>
      </c>
      <c r="AQ74" s="384" t="str">
        <f t="shared" si="84"/>
        <v/>
      </c>
      <c r="AR74" s="386" t="str">
        <f t="shared" si="85"/>
        <v/>
      </c>
      <c r="AS74" s="381" t="str">
        <f t="shared" si="86"/>
        <v/>
      </c>
      <c r="AT74" s="381" t="str">
        <f t="shared" si="87"/>
        <v/>
      </c>
      <c r="AU74" s="384" t="str">
        <f t="shared" si="88"/>
        <v/>
      </c>
      <c r="AV74" s="386" t="str">
        <f t="shared" si="89"/>
        <v/>
      </c>
      <c r="AW74" s="381" t="str">
        <f t="shared" si="90"/>
        <v/>
      </c>
      <c r="AX74" s="381" t="str">
        <f t="shared" si="91"/>
        <v/>
      </c>
      <c r="AY74" s="384" t="str">
        <f t="shared" si="92"/>
        <v/>
      </c>
      <c r="AZ74" s="121">
        <f t="shared" si="93"/>
        <v>0</v>
      </c>
      <c r="BA74" s="122">
        <f t="shared" si="94"/>
        <v>0</v>
      </c>
      <c r="BB74" s="122">
        <f t="shared" si="95"/>
        <v>0</v>
      </c>
      <c r="BC74" s="123">
        <f t="shared" si="96"/>
        <v>0</v>
      </c>
    </row>
    <row r="75" spans="1:55" s="124" customFormat="1" x14ac:dyDescent="0.2">
      <c r="A75" s="279"/>
      <c r="B75" s="374"/>
      <c r="C75" s="119"/>
      <c r="D75" s="383"/>
      <c r="E75" s="381"/>
      <c r="F75" s="381"/>
      <c r="G75" s="384"/>
      <c r="H75" s="383" t="str">
        <f t="shared" si="49"/>
        <v/>
      </c>
      <c r="I75" s="381" t="str">
        <f t="shared" si="50"/>
        <v/>
      </c>
      <c r="J75" s="381" t="str">
        <f t="shared" si="51"/>
        <v/>
      </c>
      <c r="K75" s="385" t="str">
        <f t="shared" si="52"/>
        <v/>
      </c>
      <c r="L75" s="386" t="str">
        <f t="shared" si="53"/>
        <v/>
      </c>
      <c r="M75" s="381" t="str">
        <f t="shared" si="54"/>
        <v/>
      </c>
      <c r="N75" s="381" t="str">
        <f t="shared" si="55"/>
        <v/>
      </c>
      <c r="O75" s="384" t="str">
        <f t="shared" si="56"/>
        <v/>
      </c>
      <c r="P75" s="386" t="str">
        <f t="shared" si="57"/>
        <v/>
      </c>
      <c r="Q75" s="381" t="str">
        <f t="shared" si="58"/>
        <v/>
      </c>
      <c r="R75" s="381" t="str">
        <f t="shared" si="59"/>
        <v/>
      </c>
      <c r="S75" s="384" t="str">
        <f t="shared" si="60"/>
        <v/>
      </c>
      <c r="T75" s="386" t="str">
        <f t="shared" si="61"/>
        <v/>
      </c>
      <c r="U75" s="381" t="str">
        <f t="shared" si="62"/>
        <v/>
      </c>
      <c r="V75" s="381" t="str">
        <f t="shared" si="63"/>
        <v/>
      </c>
      <c r="W75" s="384" t="str">
        <f t="shared" si="64"/>
        <v/>
      </c>
      <c r="X75" s="386" t="str">
        <f t="shared" si="65"/>
        <v/>
      </c>
      <c r="Y75" s="381" t="str">
        <f t="shared" si="66"/>
        <v/>
      </c>
      <c r="Z75" s="381" t="str">
        <f t="shared" si="67"/>
        <v/>
      </c>
      <c r="AA75" s="384" t="str">
        <f t="shared" si="68"/>
        <v/>
      </c>
      <c r="AB75" s="386" t="str">
        <f t="shared" si="69"/>
        <v/>
      </c>
      <c r="AC75" s="381" t="str">
        <f t="shared" si="70"/>
        <v/>
      </c>
      <c r="AD75" s="381" t="str">
        <f t="shared" si="71"/>
        <v/>
      </c>
      <c r="AE75" s="384" t="str">
        <f t="shared" si="72"/>
        <v/>
      </c>
      <c r="AF75" s="386" t="str">
        <f t="shared" si="73"/>
        <v/>
      </c>
      <c r="AG75" s="381" t="str">
        <f t="shared" si="74"/>
        <v/>
      </c>
      <c r="AH75" s="381" t="str">
        <f t="shared" si="75"/>
        <v/>
      </c>
      <c r="AI75" s="384" t="str">
        <f t="shared" si="76"/>
        <v/>
      </c>
      <c r="AJ75" s="386" t="str">
        <f t="shared" si="77"/>
        <v/>
      </c>
      <c r="AK75" s="381" t="str">
        <f t="shared" si="78"/>
        <v/>
      </c>
      <c r="AL75" s="381" t="str">
        <f t="shared" si="79"/>
        <v/>
      </c>
      <c r="AM75" s="384" t="str">
        <f t="shared" si="80"/>
        <v/>
      </c>
      <c r="AN75" s="386" t="str">
        <f t="shared" si="81"/>
        <v/>
      </c>
      <c r="AO75" s="381" t="str">
        <f t="shared" si="82"/>
        <v/>
      </c>
      <c r="AP75" s="381" t="str">
        <f t="shared" si="83"/>
        <v/>
      </c>
      <c r="AQ75" s="384" t="str">
        <f t="shared" si="84"/>
        <v/>
      </c>
      <c r="AR75" s="386" t="str">
        <f t="shared" si="85"/>
        <v/>
      </c>
      <c r="AS75" s="381" t="str">
        <f t="shared" si="86"/>
        <v/>
      </c>
      <c r="AT75" s="381" t="str">
        <f t="shared" si="87"/>
        <v/>
      </c>
      <c r="AU75" s="384" t="str">
        <f t="shared" si="88"/>
        <v/>
      </c>
      <c r="AV75" s="386" t="str">
        <f t="shared" si="89"/>
        <v/>
      </c>
      <c r="AW75" s="381" t="str">
        <f t="shared" si="90"/>
        <v/>
      </c>
      <c r="AX75" s="381" t="str">
        <f t="shared" si="91"/>
        <v/>
      </c>
      <c r="AY75" s="384" t="str">
        <f t="shared" si="92"/>
        <v/>
      </c>
      <c r="AZ75" s="121">
        <f t="shared" si="93"/>
        <v>0</v>
      </c>
      <c r="BA75" s="122">
        <f t="shared" si="94"/>
        <v>0</v>
      </c>
      <c r="BB75" s="122">
        <f t="shared" si="95"/>
        <v>0</v>
      </c>
      <c r="BC75" s="123">
        <f t="shared" si="96"/>
        <v>0</v>
      </c>
    </row>
    <row r="76" spans="1:55" s="124" customFormat="1" x14ac:dyDescent="0.2">
      <c r="A76" s="279"/>
      <c r="B76" s="374"/>
      <c r="C76" s="119"/>
      <c r="D76" s="383"/>
      <c r="E76" s="381"/>
      <c r="F76" s="381"/>
      <c r="G76" s="384"/>
      <c r="H76" s="383" t="str">
        <f t="shared" si="49"/>
        <v/>
      </c>
      <c r="I76" s="381" t="str">
        <f t="shared" si="50"/>
        <v/>
      </c>
      <c r="J76" s="381" t="str">
        <f t="shared" si="51"/>
        <v/>
      </c>
      <c r="K76" s="385" t="str">
        <f t="shared" si="52"/>
        <v/>
      </c>
      <c r="L76" s="386" t="str">
        <f t="shared" si="53"/>
        <v/>
      </c>
      <c r="M76" s="381" t="str">
        <f t="shared" si="54"/>
        <v/>
      </c>
      <c r="N76" s="381" t="str">
        <f t="shared" si="55"/>
        <v/>
      </c>
      <c r="O76" s="384" t="str">
        <f t="shared" si="56"/>
        <v/>
      </c>
      <c r="P76" s="386" t="str">
        <f t="shared" si="57"/>
        <v/>
      </c>
      <c r="Q76" s="381" t="str">
        <f t="shared" si="58"/>
        <v/>
      </c>
      <c r="R76" s="381" t="str">
        <f t="shared" si="59"/>
        <v/>
      </c>
      <c r="S76" s="384" t="str">
        <f t="shared" si="60"/>
        <v/>
      </c>
      <c r="T76" s="386" t="str">
        <f t="shared" si="61"/>
        <v/>
      </c>
      <c r="U76" s="381" t="str">
        <f t="shared" si="62"/>
        <v/>
      </c>
      <c r="V76" s="381" t="str">
        <f t="shared" si="63"/>
        <v/>
      </c>
      <c r="W76" s="384" t="str">
        <f t="shared" si="64"/>
        <v/>
      </c>
      <c r="X76" s="386" t="str">
        <f t="shared" si="65"/>
        <v/>
      </c>
      <c r="Y76" s="381" t="str">
        <f t="shared" si="66"/>
        <v/>
      </c>
      <c r="Z76" s="381" t="str">
        <f t="shared" si="67"/>
        <v/>
      </c>
      <c r="AA76" s="384" t="str">
        <f t="shared" si="68"/>
        <v/>
      </c>
      <c r="AB76" s="386" t="str">
        <f t="shared" si="69"/>
        <v/>
      </c>
      <c r="AC76" s="381" t="str">
        <f t="shared" si="70"/>
        <v/>
      </c>
      <c r="AD76" s="381" t="str">
        <f t="shared" si="71"/>
        <v/>
      </c>
      <c r="AE76" s="384" t="str">
        <f t="shared" si="72"/>
        <v/>
      </c>
      <c r="AF76" s="386" t="str">
        <f t="shared" si="73"/>
        <v/>
      </c>
      <c r="AG76" s="381" t="str">
        <f t="shared" si="74"/>
        <v/>
      </c>
      <c r="AH76" s="381" t="str">
        <f t="shared" si="75"/>
        <v/>
      </c>
      <c r="AI76" s="384" t="str">
        <f t="shared" si="76"/>
        <v/>
      </c>
      <c r="AJ76" s="386" t="str">
        <f t="shared" si="77"/>
        <v/>
      </c>
      <c r="AK76" s="381" t="str">
        <f t="shared" si="78"/>
        <v/>
      </c>
      <c r="AL76" s="381" t="str">
        <f t="shared" si="79"/>
        <v/>
      </c>
      <c r="AM76" s="384" t="str">
        <f t="shared" si="80"/>
        <v/>
      </c>
      <c r="AN76" s="386" t="str">
        <f t="shared" si="81"/>
        <v/>
      </c>
      <c r="AO76" s="381" t="str">
        <f t="shared" si="82"/>
        <v/>
      </c>
      <c r="AP76" s="381" t="str">
        <f t="shared" si="83"/>
        <v/>
      </c>
      <c r="AQ76" s="384" t="str">
        <f t="shared" si="84"/>
        <v/>
      </c>
      <c r="AR76" s="386" t="str">
        <f t="shared" si="85"/>
        <v/>
      </c>
      <c r="AS76" s="381" t="str">
        <f t="shared" si="86"/>
        <v/>
      </c>
      <c r="AT76" s="381" t="str">
        <f t="shared" si="87"/>
        <v/>
      </c>
      <c r="AU76" s="384" t="str">
        <f t="shared" si="88"/>
        <v/>
      </c>
      <c r="AV76" s="386" t="str">
        <f t="shared" si="89"/>
        <v/>
      </c>
      <c r="AW76" s="381" t="str">
        <f t="shared" si="90"/>
        <v/>
      </c>
      <c r="AX76" s="381" t="str">
        <f t="shared" si="91"/>
        <v/>
      </c>
      <c r="AY76" s="384" t="str">
        <f t="shared" si="92"/>
        <v/>
      </c>
      <c r="AZ76" s="121">
        <f t="shared" si="93"/>
        <v>0</v>
      </c>
      <c r="BA76" s="122">
        <f t="shared" si="94"/>
        <v>0</v>
      </c>
      <c r="BB76" s="122">
        <f t="shared" si="95"/>
        <v>0</v>
      </c>
      <c r="BC76" s="123">
        <f t="shared" si="96"/>
        <v>0</v>
      </c>
    </row>
    <row r="77" spans="1:55" s="124" customFormat="1" x14ac:dyDescent="0.2">
      <c r="A77" s="279"/>
      <c r="B77" s="374"/>
      <c r="C77" s="119"/>
      <c r="D77" s="383"/>
      <c r="E77" s="381"/>
      <c r="F77" s="381"/>
      <c r="G77" s="384"/>
      <c r="H77" s="383" t="str">
        <f t="shared" si="49"/>
        <v/>
      </c>
      <c r="I77" s="381" t="str">
        <f t="shared" si="50"/>
        <v/>
      </c>
      <c r="J77" s="381" t="str">
        <f t="shared" si="51"/>
        <v/>
      </c>
      <c r="K77" s="385" t="str">
        <f t="shared" si="52"/>
        <v/>
      </c>
      <c r="L77" s="386" t="str">
        <f t="shared" si="53"/>
        <v/>
      </c>
      <c r="M77" s="381" t="str">
        <f t="shared" si="54"/>
        <v/>
      </c>
      <c r="N77" s="381" t="str">
        <f t="shared" si="55"/>
        <v/>
      </c>
      <c r="O77" s="384" t="str">
        <f t="shared" si="56"/>
        <v/>
      </c>
      <c r="P77" s="386" t="str">
        <f t="shared" si="57"/>
        <v/>
      </c>
      <c r="Q77" s="381" t="str">
        <f t="shared" si="58"/>
        <v/>
      </c>
      <c r="R77" s="381" t="str">
        <f t="shared" si="59"/>
        <v/>
      </c>
      <c r="S77" s="384" t="str">
        <f t="shared" si="60"/>
        <v/>
      </c>
      <c r="T77" s="386" t="str">
        <f t="shared" si="61"/>
        <v/>
      </c>
      <c r="U77" s="381" t="str">
        <f t="shared" si="62"/>
        <v/>
      </c>
      <c r="V77" s="381" t="str">
        <f t="shared" si="63"/>
        <v/>
      </c>
      <c r="W77" s="384" t="str">
        <f t="shared" si="64"/>
        <v/>
      </c>
      <c r="X77" s="386" t="str">
        <f t="shared" si="65"/>
        <v/>
      </c>
      <c r="Y77" s="381" t="str">
        <f t="shared" si="66"/>
        <v/>
      </c>
      <c r="Z77" s="381" t="str">
        <f t="shared" si="67"/>
        <v/>
      </c>
      <c r="AA77" s="384" t="str">
        <f t="shared" si="68"/>
        <v/>
      </c>
      <c r="AB77" s="386" t="str">
        <f t="shared" si="69"/>
        <v/>
      </c>
      <c r="AC77" s="381" t="str">
        <f t="shared" si="70"/>
        <v/>
      </c>
      <c r="AD77" s="381" t="str">
        <f t="shared" si="71"/>
        <v/>
      </c>
      <c r="AE77" s="384" t="str">
        <f t="shared" si="72"/>
        <v/>
      </c>
      <c r="AF77" s="386" t="str">
        <f t="shared" si="73"/>
        <v/>
      </c>
      <c r="AG77" s="381" t="str">
        <f t="shared" si="74"/>
        <v/>
      </c>
      <c r="AH77" s="381" t="str">
        <f t="shared" si="75"/>
        <v/>
      </c>
      <c r="AI77" s="384" t="str">
        <f t="shared" si="76"/>
        <v/>
      </c>
      <c r="AJ77" s="386" t="str">
        <f t="shared" si="77"/>
        <v/>
      </c>
      <c r="AK77" s="381" t="str">
        <f t="shared" si="78"/>
        <v/>
      </c>
      <c r="AL77" s="381" t="str">
        <f t="shared" si="79"/>
        <v/>
      </c>
      <c r="AM77" s="384" t="str">
        <f t="shared" si="80"/>
        <v/>
      </c>
      <c r="AN77" s="386" t="str">
        <f t="shared" si="81"/>
        <v/>
      </c>
      <c r="AO77" s="381" t="str">
        <f t="shared" si="82"/>
        <v/>
      </c>
      <c r="AP77" s="381" t="str">
        <f t="shared" si="83"/>
        <v/>
      </c>
      <c r="AQ77" s="384" t="str">
        <f t="shared" si="84"/>
        <v/>
      </c>
      <c r="AR77" s="386" t="str">
        <f t="shared" si="85"/>
        <v/>
      </c>
      <c r="AS77" s="381" t="str">
        <f t="shared" si="86"/>
        <v/>
      </c>
      <c r="AT77" s="381" t="str">
        <f t="shared" si="87"/>
        <v/>
      </c>
      <c r="AU77" s="384" t="str">
        <f t="shared" si="88"/>
        <v/>
      </c>
      <c r="AV77" s="386" t="str">
        <f t="shared" si="89"/>
        <v/>
      </c>
      <c r="AW77" s="381" t="str">
        <f t="shared" si="90"/>
        <v/>
      </c>
      <c r="AX77" s="381" t="str">
        <f t="shared" si="91"/>
        <v/>
      </c>
      <c r="AY77" s="384" t="str">
        <f t="shared" si="92"/>
        <v/>
      </c>
      <c r="AZ77" s="121">
        <f t="shared" si="93"/>
        <v>0</v>
      </c>
      <c r="BA77" s="122">
        <f t="shared" si="94"/>
        <v>0</v>
      </c>
      <c r="BB77" s="122">
        <f t="shared" si="95"/>
        <v>0</v>
      </c>
      <c r="BC77" s="123">
        <f t="shared" si="96"/>
        <v>0</v>
      </c>
    </row>
    <row r="78" spans="1:55" s="124" customFormat="1" x14ac:dyDescent="0.2">
      <c r="A78" s="279"/>
      <c r="B78" s="374"/>
      <c r="C78" s="119"/>
      <c r="D78" s="383"/>
      <c r="E78" s="381"/>
      <c r="F78" s="381"/>
      <c r="G78" s="384"/>
      <c r="H78" s="383" t="str">
        <f t="shared" si="49"/>
        <v/>
      </c>
      <c r="I78" s="381" t="str">
        <f t="shared" si="50"/>
        <v/>
      </c>
      <c r="J78" s="381" t="str">
        <f t="shared" si="51"/>
        <v/>
      </c>
      <c r="K78" s="385" t="str">
        <f t="shared" si="52"/>
        <v/>
      </c>
      <c r="L78" s="386" t="str">
        <f t="shared" si="53"/>
        <v/>
      </c>
      <c r="M78" s="381" t="str">
        <f t="shared" si="54"/>
        <v/>
      </c>
      <c r="N78" s="381" t="str">
        <f t="shared" si="55"/>
        <v/>
      </c>
      <c r="O78" s="384" t="str">
        <f t="shared" si="56"/>
        <v/>
      </c>
      <c r="P78" s="386" t="str">
        <f t="shared" si="57"/>
        <v/>
      </c>
      <c r="Q78" s="381" t="str">
        <f t="shared" si="58"/>
        <v/>
      </c>
      <c r="R78" s="381" t="str">
        <f t="shared" si="59"/>
        <v/>
      </c>
      <c r="S78" s="384" t="str">
        <f t="shared" si="60"/>
        <v/>
      </c>
      <c r="T78" s="386" t="str">
        <f t="shared" si="61"/>
        <v/>
      </c>
      <c r="U78" s="381" t="str">
        <f t="shared" si="62"/>
        <v/>
      </c>
      <c r="V78" s="381" t="str">
        <f t="shared" si="63"/>
        <v/>
      </c>
      <c r="W78" s="384" t="str">
        <f t="shared" si="64"/>
        <v/>
      </c>
      <c r="X78" s="386" t="str">
        <f t="shared" si="65"/>
        <v/>
      </c>
      <c r="Y78" s="381" t="str">
        <f t="shared" si="66"/>
        <v/>
      </c>
      <c r="Z78" s="381" t="str">
        <f t="shared" si="67"/>
        <v/>
      </c>
      <c r="AA78" s="384" t="str">
        <f t="shared" si="68"/>
        <v/>
      </c>
      <c r="AB78" s="386" t="str">
        <f t="shared" si="69"/>
        <v/>
      </c>
      <c r="AC78" s="381" t="str">
        <f t="shared" si="70"/>
        <v/>
      </c>
      <c r="AD78" s="381" t="str">
        <f t="shared" si="71"/>
        <v/>
      </c>
      <c r="AE78" s="384" t="str">
        <f t="shared" si="72"/>
        <v/>
      </c>
      <c r="AF78" s="386" t="str">
        <f t="shared" si="73"/>
        <v/>
      </c>
      <c r="AG78" s="381" t="str">
        <f t="shared" si="74"/>
        <v/>
      </c>
      <c r="AH78" s="381" t="str">
        <f t="shared" si="75"/>
        <v/>
      </c>
      <c r="AI78" s="384" t="str">
        <f t="shared" si="76"/>
        <v/>
      </c>
      <c r="AJ78" s="386" t="str">
        <f t="shared" si="77"/>
        <v/>
      </c>
      <c r="AK78" s="381" t="str">
        <f t="shared" si="78"/>
        <v/>
      </c>
      <c r="AL78" s="381" t="str">
        <f t="shared" si="79"/>
        <v/>
      </c>
      <c r="AM78" s="384" t="str">
        <f t="shared" si="80"/>
        <v/>
      </c>
      <c r="AN78" s="386" t="str">
        <f t="shared" si="81"/>
        <v/>
      </c>
      <c r="AO78" s="381" t="str">
        <f t="shared" si="82"/>
        <v/>
      </c>
      <c r="AP78" s="381" t="str">
        <f t="shared" si="83"/>
        <v/>
      </c>
      <c r="AQ78" s="384" t="str">
        <f t="shared" si="84"/>
        <v/>
      </c>
      <c r="AR78" s="386" t="str">
        <f t="shared" si="85"/>
        <v/>
      </c>
      <c r="AS78" s="381" t="str">
        <f t="shared" si="86"/>
        <v/>
      </c>
      <c r="AT78" s="381" t="str">
        <f t="shared" si="87"/>
        <v/>
      </c>
      <c r="AU78" s="384" t="str">
        <f t="shared" si="88"/>
        <v/>
      </c>
      <c r="AV78" s="386" t="str">
        <f t="shared" si="89"/>
        <v/>
      </c>
      <c r="AW78" s="381" t="str">
        <f t="shared" si="90"/>
        <v/>
      </c>
      <c r="AX78" s="381" t="str">
        <f t="shared" si="91"/>
        <v/>
      </c>
      <c r="AY78" s="384" t="str">
        <f t="shared" si="92"/>
        <v/>
      </c>
      <c r="AZ78" s="121">
        <f t="shared" si="93"/>
        <v>0</v>
      </c>
      <c r="BA78" s="122">
        <f t="shared" si="94"/>
        <v>0</v>
      </c>
      <c r="BB78" s="122">
        <f t="shared" si="95"/>
        <v>0</v>
      </c>
      <c r="BC78" s="123">
        <f t="shared" si="96"/>
        <v>0</v>
      </c>
    </row>
    <row r="79" spans="1:55" s="124" customFormat="1" x14ac:dyDescent="0.2">
      <c r="A79" s="279"/>
      <c r="B79" s="374"/>
      <c r="C79" s="119"/>
      <c r="D79" s="383"/>
      <c r="E79" s="381"/>
      <c r="F79" s="381"/>
      <c r="G79" s="384"/>
      <c r="H79" s="383" t="str">
        <f t="shared" si="49"/>
        <v/>
      </c>
      <c r="I79" s="381" t="str">
        <f t="shared" si="50"/>
        <v/>
      </c>
      <c r="J79" s="381" t="str">
        <f t="shared" si="51"/>
        <v/>
      </c>
      <c r="K79" s="385" t="str">
        <f t="shared" si="52"/>
        <v/>
      </c>
      <c r="L79" s="386" t="str">
        <f t="shared" si="53"/>
        <v/>
      </c>
      <c r="M79" s="381" t="str">
        <f t="shared" si="54"/>
        <v/>
      </c>
      <c r="N79" s="381" t="str">
        <f t="shared" si="55"/>
        <v/>
      </c>
      <c r="O79" s="384" t="str">
        <f t="shared" si="56"/>
        <v/>
      </c>
      <c r="P79" s="386" t="str">
        <f t="shared" si="57"/>
        <v/>
      </c>
      <c r="Q79" s="381" t="str">
        <f t="shared" si="58"/>
        <v/>
      </c>
      <c r="R79" s="381" t="str">
        <f t="shared" si="59"/>
        <v/>
      </c>
      <c r="S79" s="384" t="str">
        <f t="shared" si="60"/>
        <v/>
      </c>
      <c r="T79" s="386" t="str">
        <f t="shared" si="61"/>
        <v/>
      </c>
      <c r="U79" s="381" t="str">
        <f t="shared" si="62"/>
        <v/>
      </c>
      <c r="V79" s="381" t="str">
        <f t="shared" si="63"/>
        <v/>
      </c>
      <c r="W79" s="384" t="str">
        <f t="shared" si="64"/>
        <v/>
      </c>
      <c r="X79" s="386" t="str">
        <f t="shared" si="65"/>
        <v/>
      </c>
      <c r="Y79" s="381" t="str">
        <f t="shared" si="66"/>
        <v/>
      </c>
      <c r="Z79" s="381" t="str">
        <f t="shared" si="67"/>
        <v/>
      </c>
      <c r="AA79" s="384" t="str">
        <f t="shared" si="68"/>
        <v/>
      </c>
      <c r="AB79" s="386" t="str">
        <f t="shared" si="69"/>
        <v/>
      </c>
      <c r="AC79" s="381" t="str">
        <f t="shared" si="70"/>
        <v/>
      </c>
      <c r="AD79" s="381" t="str">
        <f t="shared" si="71"/>
        <v/>
      </c>
      <c r="AE79" s="384" t="str">
        <f t="shared" si="72"/>
        <v/>
      </c>
      <c r="AF79" s="386" t="str">
        <f t="shared" si="73"/>
        <v/>
      </c>
      <c r="AG79" s="381" t="str">
        <f t="shared" si="74"/>
        <v/>
      </c>
      <c r="AH79" s="381" t="str">
        <f t="shared" si="75"/>
        <v/>
      </c>
      <c r="AI79" s="384" t="str">
        <f t="shared" si="76"/>
        <v/>
      </c>
      <c r="AJ79" s="386" t="str">
        <f t="shared" si="77"/>
        <v/>
      </c>
      <c r="AK79" s="381" t="str">
        <f t="shared" si="78"/>
        <v/>
      </c>
      <c r="AL79" s="381" t="str">
        <f t="shared" si="79"/>
        <v/>
      </c>
      <c r="AM79" s="384" t="str">
        <f t="shared" si="80"/>
        <v/>
      </c>
      <c r="AN79" s="386" t="str">
        <f t="shared" si="81"/>
        <v/>
      </c>
      <c r="AO79" s="381" t="str">
        <f t="shared" si="82"/>
        <v/>
      </c>
      <c r="AP79" s="381" t="str">
        <f t="shared" si="83"/>
        <v/>
      </c>
      <c r="AQ79" s="384" t="str">
        <f t="shared" si="84"/>
        <v/>
      </c>
      <c r="AR79" s="386" t="str">
        <f t="shared" si="85"/>
        <v/>
      </c>
      <c r="AS79" s="381" t="str">
        <f t="shared" si="86"/>
        <v/>
      </c>
      <c r="AT79" s="381" t="str">
        <f t="shared" si="87"/>
        <v/>
      </c>
      <c r="AU79" s="384" t="str">
        <f t="shared" si="88"/>
        <v/>
      </c>
      <c r="AV79" s="386" t="str">
        <f t="shared" si="89"/>
        <v/>
      </c>
      <c r="AW79" s="381" t="str">
        <f t="shared" si="90"/>
        <v/>
      </c>
      <c r="AX79" s="381" t="str">
        <f t="shared" si="91"/>
        <v/>
      </c>
      <c r="AY79" s="384" t="str">
        <f t="shared" si="92"/>
        <v/>
      </c>
      <c r="AZ79" s="121">
        <f t="shared" si="93"/>
        <v>0</v>
      </c>
      <c r="BA79" s="122">
        <f t="shared" si="94"/>
        <v>0</v>
      </c>
      <c r="BB79" s="122">
        <f t="shared" si="95"/>
        <v>0</v>
      </c>
      <c r="BC79" s="123">
        <f t="shared" si="96"/>
        <v>0</v>
      </c>
    </row>
    <row r="80" spans="1:55" s="124" customFormat="1" x14ac:dyDescent="0.2">
      <c r="A80" s="279"/>
      <c r="B80" s="374"/>
      <c r="C80" s="119"/>
      <c r="D80" s="383"/>
      <c r="E80" s="381"/>
      <c r="F80" s="381"/>
      <c r="G80" s="384"/>
      <c r="H80" s="383" t="str">
        <f t="shared" si="49"/>
        <v/>
      </c>
      <c r="I80" s="381" t="str">
        <f t="shared" si="50"/>
        <v/>
      </c>
      <c r="J80" s="381" t="str">
        <f t="shared" si="51"/>
        <v/>
      </c>
      <c r="K80" s="385" t="str">
        <f t="shared" si="52"/>
        <v/>
      </c>
      <c r="L80" s="386" t="str">
        <f t="shared" si="53"/>
        <v/>
      </c>
      <c r="M80" s="381" t="str">
        <f t="shared" si="54"/>
        <v/>
      </c>
      <c r="N80" s="381" t="str">
        <f t="shared" si="55"/>
        <v/>
      </c>
      <c r="O80" s="384" t="str">
        <f t="shared" si="56"/>
        <v/>
      </c>
      <c r="P80" s="386" t="str">
        <f t="shared" si="57"/>
        <v/>
      </c>
      <c r="Q80" s="381" t="str">
        <f t="shared" si="58"/>
        <v/>
      </c>
      <c r="R80" s="381" t="str">
        <f t="shared" si="59"/>
        <v/>
      </c>
      <c r="S80" s="384" t="str">
        <f t="shared" si="60"/>
        <v/>
      </c>
      <c r="T80" s="386" t="str">
        <f t="shared" si="61"/>
        <v/>
      </c>
      <c r="U80" s="381" t="str">
        <f t="shared" si="62"/>
        <v/>
      </c>
      <c r="V80" s="381" t="str">
        <f t="shared" si="63"/>
        <v/>
      </c>
      <c r="W80" s="384" t="str">
        <f t="shared" si="64"/>
        <v/>
      </c>
      <c r="X80" s="386" t="str">
        <f t="shared" si="65"/>
        <v/>
      </c>
      <c r="Y80" s="381" t="str">
        <f t="shared" si="66"/>
        <v/>
      </c>
      <c r="Z80" s="381" t="str">
        <f t="shared" si="67"/>
        <v/>
      </c>
      <c r="AA80" s="384" t="str">
        <f t="shared" si="68"/>
        <v/>
      </c>
      <c r="AB80" s="386" t="str">
        <f t="shared" si="69"/>
        <v/>
      </c>
      <c r="AC80" s="381" t="str">
        <f t="shared" si="70"/>
        <v/>
      </c>
      <c r="AD80" s="381" t="str">
        <f t="shared" si="71"/>
        <v/>
      </c>
      <c r="AE80" s="384" t="str">
        <f t="shared" si="72"/>
        <v/>
      </c>
      <c r="AF80" s="386" t="str">
        <f t="shared" si="73"/>
        <v/>
      </c>
      <c r="AG80" s="381" t="str">
        <f t="shared" si="74"/>
        <v/>
      </c>
      <c r="AH80" s="381" t="str">
        <f t="shared" si="75"/>
        <v/>
      </c>
      <c r="AI80" s="384" t="str">
        <f t="shared" si="76"/>
        <v/>
      </c>
      <c r="AJ80" s="386" t="str">
        <f t="shared" si="77"/>
        <v/>
      </c>
      <c r="AK80" s="381" t="str">
        <f t="shared" si="78"/>
        <v/>
      </c>
      <c r="AL80" s="381" t="str">
        <f t="shared" si="79"/>
        <v/>
      </c>
      <c r="AM80" s="384" t="str">
        <f t="shared" si="80"/>
        <v/>
      </c>
      <c r="AN80" s="386" t="str">
        <f t="shared" si="81"/>
        <v/>
      </c>
      <c r="AO80" s="381" t="str">
        <f t="shared" si="82"/>
        <v/>
      </c>
      <c r="AP80" s="381" t="str">
        <f t="shared" si="83"/>
        <v/>
      </c>
      <c r="AQ80" s="384" t="str">
        <f t="shared" si="84"/>
        <v/>
      </c>
      <c r="AR80" s="386" t="str">
        <f t="shared" si="85"/>
        <v/>
      </c>
      <c r="AS80" s="381" t="str">
        <f t="shared" si="86"/>
        <v/>
      </c>
      <c r="AT80" s="381" t="str">
        <f t="shared" si="87"/>
        <v/>
      </c>
      <c r="AU80" s="384" t="str">
        <f t="shared" si="88"/>
        <v/>
      </c>
      <c r="AV80" s="386" t="str">
        <f t="shared" si="89"/>
        <v/>
      </c>
      <c r="AW80" s="381" t="str">
        <f t="shared" si="90"/>
        <v/>
      </c>
      <c r="AX80" s="381" t="str">
        <f t="shared" si="91"/>
        <v/>
      </c>
      <c r="AY80" s="384" t="str">
        <f t="shared" si="92"/>
        <v/>
      </c>
      <c r="AZ80" s="121">
        <f t="shared" si="93"/>
        <v>0</v>
      </c>
      <c r="BA80" s="122">
        <f t="shared" si="94"/>
        <v>0</v>
      </c>
      <c r="BB80" s="122">
        <f t="shared" si="95"/>
        <v>0</v>
      </c>
      <c r="BC80" s="123">
        <f t="shared" si="96"/>
        <v>0</v>
      </c>
    </row>
    <row r="81" spans="1:55" s="124" customFormat="1" x14ac:dyDescent="0.2">
      <c r="A81" s="279"/>
      <c r="B81" s="374"/>
      <c r="C81" s="119"/>
      <c r="D81" s="383"/>
      <c r="E81" s="381"/>
      <c r="F81" s="381"/>
      <c r="G81" s="384"/>
      <c r="H81" s="383" t="str">
        <f t="shared" si="49"/>
        <v/>
      </c>
      <c r="I81" s="381" t="str">
        <f t="shared" si="50"/>
        <v/>
      </c>
      <c r="J81" s="381" t="str">
        <f t="shared" si="51"/>
        <v/>
      </c>
      <c r="K81" s="385" t="str">
        <f t="shared" si="52"/>
        <v/>
      </c>
      <c r="L81" s="386" t="str">
        <f t="shared" si="53"/>
        <v/>
      </c>
      <c r="M81" s="381" t="str">
        <f t="shared" si="54"/>
        <v/>
      </c>
      <c r="N81" s="381" t="str">
        <f t="shared" si="55"/>
        <v/>
      </c>
      <c r="O81" s="384" t="str">
        <f t="shared" si="56"/>
        <v/>
      </c>
      <c r="P81" s="386" t="str">
        <f t="shared" si="57"/>
        <v/>
      </c>
      <c r="Q81" s="381" t="str">
        <f t="shared" si="58"/>
        <v/>
      </c>
      <c r="R81" s="381" t="str">
        <f t="shared" si="59"/>
        <v/>
      </c>
      <c r="S81" s="384" t="str">
        <f t="shared" si="60"/>
        <v/>
      </c>
      <c r="T81" s="386" t="str">
        <f t="shared" si="61"/>
        <v/>
      </c>
      <c r="U81" s="381" t="str">
        <f t="shared" si="62"/>
        <v/>
      </c>
      <c r="V81" s="381" t="str">
        <f t="shared" si="63"/>
        <v/>
      </c>
      <c r="W81" s="384" t="str">
        <f t="shared" si="64"/>
        <v/>
      </c>
      <c r="X81" s="386" t="str">
        <f t="shared" si="65"/>
        <v/>
      </c>
      <c r="Y81" s="381" t="str">
        <f t="shared" si="66"/>
        <v/>
      </c>
      <c r="Z81" s="381" t="str">
        <f t="shared" si="67"/>
        <v/>
      </c>
      <c r="AA81" s="384" t="str">
        <f t="shared" si="68"/>
        <v/>
      </c>
      <c r="AB81" s="386" t="str">
        <f t="shared" si="69"/>
        <v/>
      </c>
      <c r="AC81" s="381" t="str">
        <f t="shared" si="70"/>
        <v/>
      </c>
      <c r="AD81" s="381" t="str">
        <f t="shared" si="71"/>
        <v/>
      </c>
      <c r="AE81" s="384" t="str">
        <f t="shared" si="72"/>
        <v/>
      </c>
      <c r="AF81" s="386" t="str">
        <f t="shared" si="73"/>
        <v/>
      </c>
      <c r="AG81" s="381" t="str">
        <f t="shared" si="74"/>
        <v/>
      </c>
      <c r="AH81" s="381" t="str">
        <f t="shared" si="75"/>
        <v/>
      </c>
      <c r="AI81" s="384" t="str">
        <f t="shared" si="76"/>
        <v/>
      </c>
      <c r="AJ81" s="386" t="str">
        <f t="shared" si="77"/>
        <v/>
      </c>
      <c r="AK81" s="381" t="str">
        <f t="shared" si="78"/>
        <v/>
      </c>
      <c r="AL81" s="381" t="str">
        <f t="shared" si="79"/>
        <v/>
      </c>
      <c r="AM81" s="384" t="str">
        <f t="shared" si="80"/>
        <v/>
      </c>
      <c r="AN81" s="386" t="str">
        <f t="shared" si="81"/>
        <v/>
      </c>
      <c r="AO81" s="381" t="str">
        <f t="shared" si="82"/>
        <v/>
      </c>
      <c r="AP81" s="381" t="str">
        <f t="shared" si="83"/>
        <v/>
      </c>
      <c r="AQ81" s="384" t="str">
        <f t="shared" si="84"/>
        <v/>
      </c>
      <c r="AR81" s="386" t="str">
        <f t="shared" si="85"/>
        <v/>
      </c>
      <c r="AS81" s="381" t="str">
        <f t="shared" si="86"/>
        <v/>
      </c>
      <c r="AT81" s="381" t="str">
        <f t="shared" si="87"/>
        <v/>
      </c>
      <c r="AU81" s="384" t="str">
        <f t="shared" si="88"/>
        <v/>
      </c>
      <c r="AV81" s="386" t="str">
        <f t="shared" si="89"/>
        <v/>
      </c>
      <c r="AW81" s="381" t="str">
        <f t="shared" si="90"/>
        <v/>
      </c>
      <c r="AX81" s="381" t="str">
        <f t="shared" si="91"/>
        <v/>
      </c>
      <c r="AY81" s="384" t="str">
        <f t="shared" si="92"/>
        <v/>
      </c>
      <c r="AZ81" s="121">
        <f t="shared" si="93"/>
        <v>0</v>
      </c>
      <c r="BA81" s="122">
        <f t="shared" si="94"/>
        <v>0</v>
      </c>
      <c r="BB81" s="122">
        <f t="shared" si="95"/>
        <v>0</v>
      </c>
      <c r="BC81" s="123">
        <f t="shared" si="96"/>
        <v>0</v>
      </c>
    </row>
    <row r="82" spans="1:55" s="124" customFormat="1" x14ac:dyDescent="0.2">
      <c r="A82" s="279"/>
      <c r="B82" s="374"/>
      <c r="C82" s="119"/>
      <c r="D82" s="383"/>
      <c r="E82" s="381"/>
      <c r="F82" s="381"/>
      <c r="G82" s="384"/>
      <c r="H82" s="383" t="str">
        <f t="shared" si="49"/>
        <v/>
      </c>
      <c r="I82" s="381" t="str">
        <f t="shared" si="50"/>
        <v/>
      </c>
      <c r="J82" s="381" t="str">
        <f t="shared" si="51"/>
        <v/>
      </c>
      <c r="K82" s="385" t="str">
        <f t="shared" si="52"/>
        <v/>
      </c>
      <c r="L82" s="386" t="str">
        <f t="shared" si="53"/>
        <v/>
      </c>
      <c r="M82" s="381" t="str">
        <f t="shared" si="54"/>
        <v/>
      </c>
      <c r="N82" s="381" t="str">
        <f t="shared" si="55"/>
        <v/>
      </c>
      <c r="O82" s="384" t="str">
        <f t="shared" si="56"/>
        <v/>
      </c>
      <c r="P82" s="386" t="str">
        <f t="shared" si="57"/>
        <v/>
      </c>
      <c r="Q82" s="381" t="str">
        <f t="shared" si="58"/>
        <v/>
      </c>
      <c r="R82" s="381" t="str">
        <f t="shared" si="59"/>
        <v/>
      </c>
      <c r="S82" s="384" t="str">
        <f t="shared" si="60"/>
        <v/>
      </c>
      <c r="T82" s="386" t="str">
        <f t="shared" si="61"/>
        <v/>
      </c>
      <c r="U82" s="381" t="str">
        <f t="shared" si="62"/>
        <v/>
      </c>
      <c r="V82" s="381" t="str">
        <f t="shared" si="63"/>
        <v/>
      </c>
      <c r="W82" s="384" t="str">
        <f t="shared" si="64"/>
        <v/>
      </c>
      <c r="X82" s="386" t="str">
        <f t="shared" si="65"/>
        <v/>
      </c>
      <c r="Y82" s="381" t="str">
        <f t="shared" si="66"/>
        <v/>
      </c>
      <c r="Z82" s="381" t="str">
        <f t="shared" si="67"/>
        <v/>
      </c>
      <c r="AA82" s="384" t="str">
        <f t="shared" si="68"/>
        <v/>
      </c>
      <c r="AB82" s="386" t="str">
        <f t="shared" si="69"/>
        <v/>
      </c>
      <c r="AC82" s="381" t="str">
        <f t="shared" si="70"/>
        <v/>
      </c>
      <c r="AD82" s="381" t="str">
        <f t="shared" si="71"/>
        <v/>
      </c>
      <c r="AE82" s="384" t="str">
        <f t="shared" si="72"/>
        <v/>
      </c>
      <c r="AF82" s="386" t="str">
        <f t="shared" si="73"/>
        <v/>
      </c>
      <c r="AG82" s="381" t="str">
        <f t="shared" si="74"/>
        <v/>
      </c>
      <c r="AH82" s="381" t="str">
        <f t="shared" si="75"/>
        <v/>
      </c>
      <c r="AI82" s="384" t="str">
        <f t="shared" si="76"/>
        <v/>
      </c>
      <c r="AJ82" s="386" t="str">
        <f t="shared" si="77"/>
        <v/>
      </c>
      <c r="AK82" s="381" t="str">
        <f t="shared" si="78"/>
        <v/>
      </c>
      <c r="AL82" s="381" t="str">
        <f t="shared" si="79"/>
        <v/>
      </c>
      <c r="AM82" s="384" t="str">
        <f t="shared" si="80"/>
        <v/>
      </c>
      <c r="AN82" s="386" t="str">
        <f t="shared" si="81"/>
        <v/>
      </c>
      <c r="AO82" s="381" t="str">
        <f t="shared" si="82"/>
        <v/>
      </c>
      <c r="AP82" s="381" t="str">
        <f t="shared" si="83"/>
        <v/>
      </c>
      <c r="AQ82" s="384" t="str">
        <f t="shared" si="84"/>
        <v/>
      </c>
      <c r="AR82" s="386" t="str">
        <f t="shared" si="85"/>
        <v/>
      </c>
      <c r="AS82" s="381" t="str">
        <f t="shared" si="86"/>
        <v/>
      </c>
      <c r="AT82" s="381" t="str">
        <f t="shared" si="87"/>
        <v/>
      </c>
      <c r="AU82" s="384" t="str">
        <f t="shared" si="88"/>
        <v/>
      </c>
      <c r="AV82" s="386" t="str">
        <f t="shared" si="89"/>
        <v/>
      </c>
      <c r="AW82" s="381" t="str">
        <f t="shared" si="90"/>
        <v/>
      </c>
      <c r="AX82" s="381" t="str">
        <f t="shared" si="91"/>
        <v/>
      </c>
      <c r="AY82" s="384" t="str">
        <f t="shared" si="92"/>
        <v/>
      </c>
      <c r="AZ82" s="121">
        <f t="shared" si="93"/>
        <v>0</v>
      </c>
      <c r="BA82" s="122">
        <f t="shared" si="94"/>
        <v>0</v>
      </c>
      <c r="BB82" s="122">
        <f t="shared" si="95"/>
        <v>0</v>
      </c>
      <c r="BC82" s="123">
        <f t="shared" si="96"/>
        <v>0</v>
      </c>
    </row>
    <row r="83" spans="1:55" s="124" customFormat="1" x14ac:dyDescent="0.2">
      <c r="A83" s="279"/>
      <c r="B83" s="374"/>
      <c r="C83" s="119"/>
      <c r="D83" s="383"/>
      <c r="E83" s="381"/>
      <c r="F83" s="381"/>
      <c r="G83" s="384"/>
      <c r="H83" s="383" t="str">
        <f t="shared" si="49"/>
        <v/>
      </c>
      <c r="I83" s="381" t="str">
        <f t="shared" si="50"/>
        <v/>
      </c>
      <c r="J83" s="381" t="str">
        <f t="shared" si="51"/>
        <v/>
      </c>
      <c r="K83" s="385" t="str">
        <f t="shared" si="52"/>
        <v/>
      </c>
      <c r="L83" s="386" t="str">
        <f t="shared" si="53"/>
        <v/>
      </c>
      <c r="M83" s="381" t="str">
        <f t="shared" si="54"/>
        <v/>
      </c>
      <c r="N83" s="381" t="str">
        <f t="shared" si="55"/>
        <v/>
      </c>
      <c r="O83" s="384" t="str">
        <f t="shared" si="56"/>
        <v/>
      </c>
      <c r="P83" s="386" t="str">
        <f t="shared" si="57"/>
        <v/>
      </c>
      <c r="Q83" s="381" t="str">
        <f t="shared" si="58"/>
        <v/>
      </c>
      <c r="R83" s="381" t="str">
        <f t="shared" si="59"/>
        <v/>
      </c>
      <c r="S83" s="384" t="str">
        <f t="shared" si="60"/>
        <v/>
      </c>
      <c r="T83" s="386" t="str">
        <f t="shared" si="61"/>
        <v/>
      </c>
      <c r="U83" s="381" t="str">
        <f t="shared" si="62"/>
        <v/>
      </c>
      <c r="V83" s="381" t="str">
        <f t="shared" si="63"/>
        <v/>
      </c>
      <c r="W83" s="384" t="str">
        <f t="shared" si="64"/>
        <v/>
      </c>
      <c r="X83" s="386" t="str">
        <f t="shared" si="65"/>
        <v/>
      </c>
      <c r="Y83" s="381" t="str">
        <f t="shared" si="66"/>
        <v/>
      </c>
      <c r="Z83" s="381" t="str">
        <f t="shared" si="67"/>
        <v/>
      </c>
      <c r="AA83" s="384" t="str">
        <f t="shared" si="68"/>
        <v/>
      </c>
      <c r="AB83" s="386" t="str">
        <f t="shared" si="69"/>
        <v/>
      </c>
      <c r="AC83" s="381" t="str">
        <f t="shared" si="70"/>
        <v/>
      </c>
      <c r="AD83" s="381" t="str">
        <f t="shared" si="71"/>
        <v/>
      </c>
      <c r="AE83" s="384" t="str">
        <f t="shared" si="72"/>
        <v/>
      </c>
      <c r="AF83" s="386" t="str">
        <f t="shared" si="73"/>
        <v/>
      </c>
      <c r="AG83" s="381" t="str">
        <f t="shared" si="74"/>
        <v/>
      </c>
      <c r="AH83" s="381" t="str">
        <f t="shared" si="75"/>
        <v/>
      </c>
      <c r="AI83" s="384" t="str">
        <f t="shared" si="76"/>
        <v/>
      </c>
      <c r="AJ83" s="386" t="str">
        <f t="shared" si="77"/>
        <v/>
      </c>
      <c r="AK83" s="381" t="str">
        <f t="shared" si="78"/>
        <v/>
      </c>
      <c r="AL83" s="381" t="str">
        <f t="shared" si="79"/>
        <v/>
      </c>
      <c r="AM83" s="384" t="str">
        <f t="shared" si="80"/>
        <v/>
      </c>
      <c r="AN83" s="386" t="str">
        <f t="shared" si="81"/>
        <v/>
      </c>
      <c r="AO83" s="381" t="str">
        <f t="shared" si="82"/>
        <v/>
      </c>
      <c r="AP83" s="381" t="str">
        <f t="shared" si="83"/>
        <v/>
      </c>
      <c r="AQ83" s="384" t="str">
        <f t="shared" si="84"/>
        <v/>
      </c>
      <c r="AR83" s="386" t="str">
        <f t="shared" si="85"/>
        <v/>
      </c>
      <c r="AS83" s="381" t="str">
        <f t="shared" si="86"/>
        <v/>
      </c>
      <c r="AT83" s="381" t="str">
        <f t="shared" si="87"/>
        <v/>
      </c>
      <c r="AU83" s="384" t="str">
        <f t="shared" si="88"/>
        <v/>
      </c>
      <c r="AV83" s="386" t="str">
        <f t="shared" si="89"/>
        <v/>
      </c>
      <c r="AW83" s="381" t="str">
        <f t="shared" si="90"/>
        <v/>
      </c>
      <c r="AX83" s="381" t="str">
        <f t="shared" si="91"/>
        <v/>
      </c>
      <c r="AY83" s="384" t="str">
        <f t="shared" si="92"/>
        <v/>
      </c>
      <c r="AZ83" s="121">
        <f t="shared" si="93"/>
        <v>0</v>
      </c>
      <c r="BA83" s="122">
        <f t="shared" si="94"/>
        <v>0</v>
      </c>
      <c r="BB83" s="122">
        <f t="shared" si="95"/>
        <v>0</v>
      </c>
      <c r="BC83" s="123">
        <f t="shared" si="96"/>
        <v>0</v>
      </c>
    </row>
    <row r="84" spans="1:55" s="124" customFormat="1" x14ac:dyDescent="0.2">
      <c r="A84" s="279"/>
      <c r="B84" s="374"/>
      <c r="C84" s="119"/>
      <c r="D84" s="383"/>
      <c r="E84" s="381"/>
      <c r="F84" s="381"/>
      <c r="G84" s="384"/>
      <c r="H84" s="383" t="str">
        <f t="shared" si="49"/>
        <v/>
      </c>
      <c r="I84" s="381" t="str">
        <f t="shared" si="50"/>
        <v/>
      </c>
      <c r="J84" s="381" t="str">
        <f t="shared" si="51"/>
        <v/>
      </c>
      <c r="K84" s="385" t="str">
        <f t="shared" si="52"/>
        <v/>
      </c>
      <c r="L84" s="386" t="str">
        <f t="shared" si="53"/>
        <v/>
      </c>
      <c r="M84" s="381" t="str">
        <f t="shared" si="54"/>
        <v/>
      </c>
      <c r="N84" s="381" t="str">
        <f t="shared" si="55"/>
        <v/>
      </c>
      <c r="O84" s="384" t="str">
        <f t="shared" si="56"/>
        <v/>
      </c>
      <c r="P84" s="386" t="str">
        <f t="shared" si="57"/>
        <v/>
      </c>
      <c r="Q84" s="381" t="str">
        <f t="shared" si="58"/>
        <v/>
      </c>
      <c r="R84" s="381" t="str">
        <f t="shared" si="59"/>
        <v/>
      </c>
      <c r="S84" s="384" t="str">
        <f t="shared" si="60"/>
        <v/>
      </c>
      <c r="T84" s="386" t="str">
        <f t="shared" si="61"/>
        <v/>
      </c>
      <c r="U84" s="381" t="str">
        <f t="shared" si="62"/>
        <v/>
      </c>
      <c r="V84" s="381" t="str">
        <f t="shared" si="63"/>
        <v/>
      </c>
      <c r="W84" s="384" t="str">
        <f t="shared" si="64"/>
        <v/>
      </c>
      <c r="X84" s="386" t="str">
        <f t="shared" si="65"/>
        <v/>
      </c>
      <c r="Y84" s="381" t="str">
        <f t="shared" si="66"/>
        <v/>
      </c>
      <c r="Z84" s="381" t="str">
        <f t="shared" si="67"/>
        <v/>
      </c>
      <c r="AA84" s="384" t="str">
        <f t="shared" si="68"/>
        <v/>
      </c>
      <c r="AB84" s="386" t="str">
        <f t="shared" si="69"/>
        <v/>
      </c>
      <c r="AC84" s="381" t="str">
        <f t="shared" si="70"/>
        <v/>
      </c>
      <c r="AD84" s="381" t="str">
        <f t="shared" si="71"/>
        <v/>
      </c>
      <c r="AE84" s="384" t="str">
        <f t="shared" si="72"/>
        <v/>
      </c>
      <c r="AF84" s="386" t="str">
        <f t="shared" si="73"/>
        <v/>
      </c>
      <c r="AG84" s="381" t="str">
        <f t="shared" si="74"/>
        <v/>
      </c>
      <c r="AH84" s="381" t="str">
        <f t="shared" si="75"/>
        <v/>
      </c>
      <c r="AI84" s="384" t="str">
        <f t="shared" si="76"/>
        <v/>
      </c>
      <c r="AJ84" s="386" t="str">
        <f t="shared" si="77"/>
        <v/>
      </c>
      <c r="AK84" s="381" t="str">
        <f t="shared" si="78"/>
        <v/>
      </c>
      <c r="AL84" s="381" t="str">
        <f t="shared" si="79"/>
        <v/>
      </c>
      <c r="AM84" s="384" t="str">
        <f t="shared" si="80"/>
        <v/>
      </c>
      <c r="AN84" s="386" t="str">
        <f t="shared" si="81"/>
        <v/>
      </c>
      <c r="AO84" s="381" t="str">
        <f t="shared" si="82"/>
        <v/>
      </c>
      <c r="AP84" s="381" t="str">
        <f t="shared" si="83"/>
        <v/>
      </c>
      <c r="AQ84" s="384" t="str">
        <f t="shared" si="84"/>
        <v/>
      </c>
      <c r="AR84" s="386" t="str">
        <f t="shared" si="85"/>
        <v/>
      </c>
      <c r="AS84" s="381" t="str">
        <f t="shared" si="86"/>
        <v/>
      </c>
      <c r="AT84" s="381" t="str">
        <f t="shared" si="87"/>
        <v/>
      </c>
      <c r="AU84" s="384" t="str">
        <f t="shared" si="88"/>
        <v/>
      </c>
      <c r="AV84" s="386" t="str">
        <f t="shared" si="89"/>
        <v/>
      </c>
      <c r="AW84" s="381" t="str">
        <f t="shared" si="90"/>
        <v/>
      </c>
      <c r="AX84" s="381" t="str">
        <f t="shared" si="91"/>
        <v/>
      </c>
      <c r="AY84" s="384" t="str">
        <f t="shared" si="92"/>
        <v/>
      </c>
      <c r="AZ84" s="121">
        <f t="shared" si="93"/>
        <v>0</v>
      </c>
      <c r="BA84" s="122">
        <f t="shared" si="94"/>
        <v>0</v>
      </c>
      <c r="BB84" s="122">
        <f t="shared" si="95"/>
        <v>0</v>
      </c>
      <c r="BC84" s="123">
        <f t="shared" si="96"/>
        <v>0</v>
      </c>
    </row>
    <row r="85" spans="1:55" s="124" customFormat="1" x14ac:dyDescent="0.2">
      <c r="A85" s="279"/>
      <c r="B85" s="374"/>
      <c r="C85" s="119"/>
      <c r="D85" s="383"/>
      <c r="E85" s="381"/>
      <c r="F85" s="381"/>
      <c r="G85" s="384"/>
      <c r="H85" s="383" t="str">
        <f t="shared" si="49"/>
        <v/>
      </c>
      <c r="I85" s="381" t="str">
        <f t="shared" si="50"/>
        <v/>
      </c>
      <c r="J85" s="381" t="str">
        <f t="shared" si="51"/>
        <v/>
      </c>
      <c r="K85" s="385" t="str">
        <f t="shared" si="52"/>
        <v/>
      </c>
      <c r="L85" s="386" t="str">
        <f t="shared" si="53"/>
        <v/>
      </c>
      <c r="M85" s="381" t="str">
        <f t="shared" si="54"/>
        <v/>
      </c>
      <c r="N85" s="381" t="str">
        <f t="shared" si="55"/>
        <v/>
      </c>
      <c r="O85" s="384" t="str">
        <f t="shared" si="56"/>
        <v/>
      </c>
      <c r="P85" s="386" t="str">
        <f t="shared" si="57"/>
        <v/>
      </c>
      <c r="Q85" s="381" t="str">
        <f t="shared" si="58"/>
        <v/>
      </c>
      <c r="R85" s="381" t="str">
        <f t="shared" si="59"/>
        <v/>
      </c>
      <c r="S85" s="384" t="str">
        <f t="shared" si="60"/>
        <v/>
      </c>
      <c r="T85" s="386" t="str">
        <f t="shared" si="61"/>
        <v/>
      </c>
      <c r="U85" s="381" t="str">
        <f t="shared" si="62"/>
        <v/>
      </c>
      <c r="V85" s="381" t="str">
        <f t="shared" si="63"/>
        <v/>
      </c>
      <c r="W85" s="384" t="str">
        <f t="shared" si="64"/>
        <v/>
      </c>
      <c r="X85" s="386" t="str">
        <f t="shared" si="65"/>
        <v/>
      </c>
      <c r="Y85" s="381" t="str">
        <f t="shared" si="66"/>
        <v/>
      </c>
      <c r="Z85" s="381" t="str">
        <f t="shared" si="67"/>
        <v/>
      </c>
      <c r="AA85" s="384" t="str">
        <f t="shared" si="68"/>
        <v/>
      </c>
      <c r="AB85" s="386" t="str">
        <f t="shared" si="69"/>
        <v/>
      </c>
      <c r="AC85" s="381" t="str">
        <f t="shared" si="70"/>
        <v/>
      </c>
      <c r="AD85" s="381" t="str">
        <f t="shared" si="71"/>
        <v/>
      </c>
      <c r="AE85" s="384" t="str">
        <f t="shared" si="72"/>
        <v/>
      </c>
      <c r="AF85" s="386" t="str">
        <f t="shared" si="73"/>
        <v/>
      </c>
      <c r="AG85" s="381" t="str">
        <f t="shared" si="74"/>
        <v/>
      </c>
      <c r="AH85" s="381" t="str">
        <f t="shared" si="75"/>
        <v/>
      </c>
      <c r="AI85" s="384" t="str">
        <f t="shared" si="76"/>
        <v/>
      </c>
      <c r="AJ85" s="386" t="str">
        <f t="shared" si="77"/>
        <v/>
      </c>
      <c r="AK85" s="381" t="str">
        <f t="shared" si="78"/>
        <v/>
      </c>
      <c r="AL85" s="381" t="str">
        <f t="shared" si="79"/>
        <v/>
      </c>
      <c r="AM85" s="384" t="str">
        <f t="shared" si="80"/>
        <v/>
      </c>
      <c r="AN85" s="386" t="str">
        <f t="shared" si="81"/>
        <v/>
      </c>
      <c r="AO85" s="381" t="str">
        <f t="shared" si="82"/>
        <v/>
      </c>
      <c r="AP85" s="381" t="str">
        <f t="shared" si="83"/>
        <v/>
      </c>
      <c r="AQ85" s="384" t="str">
        <f t="shared" si="84"/>
        <v/>
      </c>
      <c r="AR85" s="386" t="str">
        <f t="shared" si="85"/>
        <v/>
      </c>
      <c r="AS85" s="381" t="str">
        <f t="shared" si="86"/>
        <v/>
      </c>
      <c r="AT85" s="381" t="str">
        <f t="shared" si="87"/>
        <v/>
      </c>
      <c r="AU85" s="384" t="str">
        <f t="shared" si="88"/>
        <v/>
      </c>
      <c r="AV85" s="386" t="str">
        <f t="shared" si="89"/>
        <v/>
      </c>
      <c r="AW85" s="381" t="str">
        <f t="shared" si="90"/>
        <v/>
      </c>
      <c r="AX85" s="381" t="str">
        <f t="shared" si="91"/>
        <v/>
      </c>
      <c r="AY85" s="384" t="str">
        <f t="shared" si="92"/>
        <v/>
      </c>
      <c r="AZ85" s="121">
        <f t="shared" si="93"/>
        <v>0</v>
      </c>
      <c r="BA85" s="122">
        <f t="shared" si="94"/>
        <v>0</v>
      </c>
      <c r="BB85" s="122">
        <f t="shared" si="95"/>
        <v>0</v>
      </c>
      <c r="BC85" s="123">
        <f t="shared" si="96"/>
        <v>0</v>
      </c>
    </row>
    <row r="86" spans="1:55" s="124" customFormat="1" x14ac:dyDescent="0.2">
      <c r="A86" s="279"/>
      <c r="B86" s="374"/>
      <c r="C86" s="119"/>
      <c r="D86" s="383"/>
      <c r="E86" s="381"/>
      <c r="F86" s="381"/>
      <c r="G86" s="384"/>
      <c r="H86" s="383" t="str">
        <f t="shared" si="49"/>
        <v/>
      </c>
      <c r="I86" s="381" t="str">
        <f t="shared" si="50"/>
        <v/>
      </c>
      <c r="J86" s="381" t="str">
        <f t="shared" si="51"/>
        <v/>
      </c>
      <c r="K86" s="385" t="str">
        <f t="shared" si="52"/>
        <v/>
      </c>
      <c r="L86" s="386" t="str">
        <f t="shared" si="53"/>
        <v/>
      </c>
      <c r="M86" s="381" t="str">
        <f t="shared" si="54"/>
        <v/>
      </c>
      <c r="N86" s="381" t="str">
        <f t="shared" si="55"/>
        <v/>
      </c>
      <c r="O86" s="384" t="str">
        <f t="shared" si="56"/>
        <v/>
      </c>
      <c r="P86" s="386" t="str">
        <f t="shared" si="57"/>
        <v/>
      </c>
      <c r="Q86" s="381" t="str">
        <f t="shared" si="58"/>
        <v/>
      </c>
      <c r="R86" s="381" t="str">
        <f t="shared" si="59"/>
        <v/>
      </c>
      <c r="S86" s="384" t="str">
        <f t="shared" si="60"/>
        <v/>
      </c>
      <c r="T86" s="386" t="str">
        <f t="shared" si="61"/>
        <v/>
      </c>
      <c r="U86" s="381" t="str">
        <f t="shared" si="62"/>
        <v/>
      </c>
      <c r="V86" s="381" t="str">
        <f t="shared" si="63"/>
        <v/>
      </c>
      <c r="W86" s="384" t="str">
        <f t="shared" si="64"/>
        <v/>
      </c>
      <c r="X86" s="386" t="str">
        <f t="shared" si="65"/>
        <v/>
      </c>
      <c r="Y86" s="381" t="str">
        <f t="shared" si="66"/>
        <v/>
      </c>
      <c r="Z86" s="381" t="str">
        <f t="shared" si="67"/>
        <v/>
      </c>
      <c r="AA86" s="384" t="str">
        <f t="shared" si="68"/>
        <v/>
      </c>
      <c r="AB86" s="386" t="str">
        <f t="shared" si="69"/>
        <v/>
      </c>
      <c r="AC86" s="381" t="str">
        <f t="shared" si="70"/>
        <v/>
      </c>
      <c r="AD86" s="381" t="str">
        <f t="shared" si="71"/>
        <v/>
      </c>
      <c r="AE86" s="384" t="str">
        <f t="shared" si="72"/>
        <v/>
      </c>
      <c r="AF86" s="386" t="str">
        <f t="shared" si="73"/>
        <v/>
      </c>
      <c r="AG86" s="381" t="str">
        <f t="shared" si="74"/>
        <v/>
      </c>
      <c r="AH86" s="381" t="str">
        <f t="shared" si="75"/>
        <v/>
      </c>
      <c r="AI86" s="384" t="str">
        <f t="shared" si="76"/>
        <v/>
      </c>
      <c r="AJ86" s="386" t="str">
        <f t="shared" si="77"/>
        <v/>
      </c>
      <c r="AK86" s="381" t="str">
        <f t="shared" si="78"/>
        <v/>
      </c>
      <c r="AL86" s="381" t="str">
        <f t="shared" si="79"/>
        <v/>
      </c>
      <c r="AM86" s="384" t="str">
        <f t="shared" si="80"/>
        <v/>
      </c>
      <c r="AN86" s="386" t="str">
        <f t="shared" si="81"/>
        <v/>
      </c>
      <c r="AO86" s="381" t="str">
        <f t="shared" si="82"/>
        <v/>
      </c>
      <c r="AP86" s="381" t="str">
        <f t="shared" si="83"/>
        <v/>
      </c>
      <c r="AQ86" s="384" t="str">
        <f t="shared" si="84"/>
        <v/>
      </c>
      <c r="AR86" s="386" t="str">
        <f t="shared" si="85"/>
        <v/>
      </c>
      <c r="AS86" s="381" t="str">
        <f t="shared" si="86"/>
        <v/>
      </c>
      <c r="AT86" s="381" t="str">
        <f t="shared" si="87"/>
        <v/>
      </c>
      <c r="AU86" s="384" t="str">
        <f t="shared" si="88"/>
        <v/>
      </c>
      <c r="AV86" s="386" t="str">
        <f t="shared" si="89"/>
        <v/>
      </c>
      <c r="AW86" s="381" t="str">
        <f t="shared" si="90"/>
        <v/>
      </c>
      <c r="AX86" s="381" t="str">
        <f t="shared" si="91"/>
        <v/>
      </c>
      <c r="AY86" s="384" t="str">
        <f t="shared" si="92"/>
        <v/>
      </c>
      <c r="AZ86" s="121">
        <f t="shared" si="93"/>
        <v>0</v>
      </c>
      <c r="BA86" s="122">
        <f t="shared" si="94"/>
        <v>0</v>
      </c>
      <c r="BB86" s="122">
        <f t="shared" si="95"/>
        <v>0</v>
      </c>
      <c r="BC86" s="123">
        <f t="shared" si="96"/>
        <v>0</v>
      </c>
    </row>
    <row r="87" spans="1:55" s="124" customFormat="1" x14ac:dyDescent="0.2">
      <c r="A87" s="279"/>
      <c r="B87" s="374"/>
      <c r="C87" s="119"/>
      <c r="D87" s="383"/>
      <c r="E87" s="381"/>
      <c r="F87" s="381"/>
      <c r="G87" s="384"/>
      <c r="H87" s="383" t="str">
        <f t="shared" si="49"/>
        <v/>
      </c>
      <c r="I87" s="381" t="str">
        <f t="shared" si="50"/>
        <v/>
      </c>
      <c r="J87" s="381" t="str">
        <f t="shared" si="51"/>
        <v/>
      </c>
      <c r="K87" s="385" t="str">
        <f t="shared" si="52"/>
        <v/>
      </c>
      <c r="L87" s="386" t="str">
        <f t="shared" si="53"/>
        <v/>
      </c>
      <c r="M87" s="381" t="str">
        <f t="shared" si="54"/>
        <v/>
      </c>
      <c r="N87" s="381" t="str">
        <f t="shared" si="55"/>
        <v/>
      </c>
      <c r="O87" s="384" t="str">
        <f t="shared" si="56"/>
        <v/>
      </c>
      <c r="P87" s="386" t="str">
        <f t="shared" si="57"/>
        <v/>
      </c>
      <c r="Q87" s="381" t="str">
        <f t="shared" si="58"/>
        <v/>
      </c>
      <c r="R87" s="381" t="str">
        <f t="shared" si="59"/>
        <v/>
      </c>
      <c r="S87" s="384" t="str">
        <f t="shared" si="60"/>
        <v/>
      </c>
      <c r="T87" s="386" t="str">
        <f t="shared" si="61"/>
        <v/>
      </c>
      <c r="U87" s="381" t="str">
        <f t="shared" si="62"/>
        <v/>
      </c>
      <c r="V87" s="381" t="str">
        <f t="shared" si="63"/>
        <v/>
      </c>
      <c r="W87" s="384" t="str">
        <f t="shared" si="64"/>
        <v/>
      </c>
      <c r="X87" s="386" t="str">
        <f t="shared" si="65"/>
        <v/>
      </c>
      <c r="Y87" s="381" t="str">
        <f t="shared" si="66"/>
        <v/>
      </c>
      <c r="Z87" s="381" t="str">
        <f t="shared" si="67"/>
        <v/>
      </c>
      <c r="AA87" s="384" t="str">
        <f t="shared" si="68"/>
        <v/>
      </c>
      <c r="AB87" s="386" t="str">
        <f t="shared" si="69"/>
        <v/>
      </c>
      <c r="AC87" s="381" t="str">
        <f t="shared" si="70"/>
        <v/>
      </c>
      <c r="AD87" s="381" t="str">
        <f t="shared" si="71"/>
        <v/>
      </c>
      <c r="AE87" s="384" t="str">
        <f t="shared" si="72"/>
        <v/>
      </c>
      <c r="AF87" s="386" t="str">
        <f t="shared" si="73"/>
        <v/>
      </c>
      <c r="AG87" s="381" t="str">
        <f t="shared" si="74"/>
        <v/>
      </c>
      <c r="AH87" s="381" t="str">
        <f t="shared" si="75"/>
        <v/>
      </c>
      <c r="AI87" s="384" t="str">
        <f t="shared" si="76"/>
        <v/>
      </c>
      <c r="AJ87" s="386" t="str">
        <f t="shared" si="77"/>
        <v/>
      </c>
      <c r="AK87" s="381" t="str">
        <f t="shared" si="78"/>
        <v/>
      </c>
      <c r="AL87" s="381" t="str">
        <f t="shared" si="79"/>
        <v/>
      </c>
      <c r="AM87" s="384" t="str">
        <f t="shared" si="80"/>
        <v/>
      </c>
      <c r="AN87" s="386" t="str">
        <f t="shared" si="81"/>
        <v/>
      </c>
      <c r="AO87" s="381" t="str">
        <f t="shared" si="82"/>
        <v/>
      </c>
      <c r="AP87" s="381" t="str">
        <f t="shared" si="83"/>
        <v/>
      </c>
      <c r="AQ87" s="384" t="str">
        <f t="shared" si="84"/>
        <v/>
      </c>
      <c r="AR87" s="386" t="str">
        <f t="shared" si="85"/>
        <v/>
      </c>
      <c r="AS87" s="381" t="str">
        <f t="shared" si="86"/>
        <v/>
      </c>
      <c r="AT87" s="381" t="str">
        <f t="shared" si="87"/>
        <v/>
      </c>
      <c r="AU87" s="384" t="str">
        <f t="shared" si="88"/>
        <v/>
      </c>
      <c r="AV87" s="386" t="str">
        <f t="shared" si="89"/>
        <v/>
      </c>
      <c r="AW87" s="381" t="str">
        <f t="shared" si="90"/>
        <v/>
      </c>
      <c r="AX87" s="381" t="str">
        <f t="shared" si="91"/>
        <v/>
      </c>
      <c r="AY87" s="384" t="str">
        <f t="shared" si="92"/>
        <v/>
      </c>
      <c r="AZ87" s="121">
        <f t="shared" si="93"/>
        <v>0</v>
      </c>
      <c r="BA87" s="122">
        <f t="shared" si="94"/>
        <v>0</v>
      </c>
      <c r="BB87" s="122">
        <f t="shared" si="95"/>
        <v>0</v>
      </c>
      <c r="BC87" s="123">
        <f t="shared" si="96"/>
        <v>0</v>
      </c>
    </row>
    <row r="88" spans="1:55" s="124" customFormat="1" x14ac:dyDescent="0.2">
      <c r="A88" s="279"/>
      <c r="B88" s="374"/>
      <c r="C88" s="119"/>
      <c r="D88" s="383"/>
      <c r="E88" s="381"/>
      <c r="F88" s="381"/>
      <c r="G88" s="384"/>
      <c r="H88" s="383" t="str">
        <f t="shared" si="49"/>
        <v/>
      </c>
      <c r="I88" s="381" t="str">
        <f t="shared" si="50"/>
        <v/>
      </c>
      <c r="J88" s="381" t="str">
        <f t="shared" si="51"/>
        <v/>
      </c>
      <c r="K88" s="385" t="str">
        <f t="shared" si="52"/>
        <v/>
      </c>
      <c r="L88" s="386" t="str">
        <f t="shared" si="53"/>
        <v/>
      </c>
      <c r="M88" s="381" t="str">
        <f t="shared" si="54"/>
        <v/>
      </c>
      <c r="N88" s="381" t="str">
        <f t="shared" si="55"/>
        <v/>
      </c>
      <c r="O88" s="384" t="str">
        <f t="shared" si="56"/>
        <v/>
      </c>
      <c r="P88" s="386" t="str">
        <f t="shared" si="57"/>
        <v/>
      </c>
      <c r="Q88" s="381" t="str">
        <f t="shared" si="58"/>
        <v/>
      </c>
      <c r="R88" s="381" t="str">
        <f t="shared" si="59"/>
        <v/>
      </c>
      <c r="S88" s="384" t="str">
        <f t="shared" si="60"/>
        <v/>
      </c>
      <c r="T88" s="386" t="str">
        <f t="shared" si="61"/>
        <v/>
      </c>
      <c r="U88" s="381" t="str">
        <f t="shared" si="62"/>
        <v/>
      </c>
      <c r="V88" s="381" t="str">
        <f t="shared" si="63"/>
        <v/>
      </c>
      <c r="W88" s="384" t="str">
        <f t="shared" si="64"/>
        <v/>
      </c>
      <c r="X88" s="386" t="str">
        <f t="shared" si="65"/>
        <v/>
      </c>
      <c r="Y88" s="381" t="str">
        <f t="shared" si="66"/>
        <v/>
      </c>
      <c r="Z88" s="381" t="str">
        <f t="shared" si="67"/>
        <v/>
      </c>
      <c r="AA88" s="384" t="str">
        <f t="shared" si="68"/>
        <v/>
      </c>
      <c r="AB88" s="386" t="str">
        <f t="shared" si="69"/>
        <v/>
      </c>
      <c r="AC88" s="381" t="str">
        <f t="shared" si="70"/>
        <v/>
      </c>
      <c r="AD88" s="381" t="str">
        <f t="shared" si="71"/>
        <v/>
      </c>
      <c r="AE88" s="384" t="str">
        <f t="shared" si="72"/>
        <v/>
      </c>
      <c r="AF88" s="386" t="str">
        <f t="shared" si="73"/>
        <v/>
      </c>
      <c r="AG88" s="381" t="str">
        <f t="shared" si="74"/>
        <v/>
      </c>
      <c r="AH88" s="381" t="str">
        <f t="shared" si="75"/>
        <v/>
      </c>
      <c r="AI88" s="384" t="str">
        <f t="shared" si="76"/>
        <v/>
      </c>
      <c r="AJ88" s="386" t="str">
        <f t="shared" si="77"/>
        <v/>
      </c>
      <c r="AK88" s="381" t="str">
        <f t="shared" si="78"/>
        <v/>
      </c>
      <c r="AL88" s="381" t="str">
        <f t="shared" si="79"/>
        <v/>
      </c>
      <c r="AM88" s="384" t="str">
        <f t="shared" si="80"/>
        <v/>
      </c>
      <c r="AN88" s="386" t="str">
        <f t="shared" si="81"/>
        <v/>
      </c>
      <c r="AO88" s="381" t="str">
        <f t="shared" si="82"/>
        <v/>
      </c>
      <c r="AP88" s="381" t="str">
        <f t="shared" si="83"/>
        <v/>
      </c>
      <c r="AQ88" s="384" t="str">
        <f t="shared" si="84"/>
        <v/>
      </c>
      <c r="AR88" s="386" t="str">
        <f t="shared" si="85"/>
        <v/>
      </c>
      <c r="AS88" s="381" t="str">
        <f t="shared" si="86"/>
        <v/>
      </c>
      <c r="AT88" s="381" t="str">
        <f t="shared" si="87"/>
        <v/>
      </c>
      <c r="AU88" s="384" t="str">
        <f t="shared" si="88"/>
        <v/>
      </c>
      <c r="AV88" s="386" t="str">
        <f t="shared" si="89"/>
        <v/>
      </c>
      <c r="AW88" s="381" t="str">
        <f t="shared" si="90"/>
        <v/>
      </c>
      <c r="AX88" s="381" t="str">
        <f t="shared" si="91"/>
        <v/>
      </c>
      <c r="AY88" s="384" t="str">
        <f t="shared" si="92"/>
        <v/>
      </c>
      <c r="AZ88" s="121">
        <f t="shared" si="93"/>
        <v>0</v>
      </c>
      <c r="BA88" s="122">
        <f t="shared" si="94"/>
        <v>0</v>
      </c>
      <c r="BB88" s="122">
        <f t="shared" si="95"/>
        <v>0</v>
      </c>
      <c r="BC88" s="123">
        <f t="shared" si="96"/>
        <v>0</v>
      </c>
    </row>
    <row r="89" spans="1:55" s="124" customFormat="1" x14ac:dyDescent="0.2">
      <c r="A89" s="279"/>
      <c r="B89" s="374"/>
      <c r="C89" s="119"/>
      <c r="D89" s="383"/>
      <c r="E89" s="381"/>
      <c r="F89" s="381"/>
      <c r="G89" s="384"/>
      <c r="H89" s="383" t="str">
        <f t="shared" si="49"/>
        <v/>
      </c>
      <c r="I89" s="381" t="str">
        <f t="shared" si="50"/>
        <v/>
      </c>
      <c r="J89" s="381" t="str">
        <f t="shared" si="51"/>
        <v/>
      </c>
      <c r="K89" s="385" t="str">
        <f t="shared" si="52"/>
        <v/>
      </c>
      <c r="L89" s="386" t="str">
        <f t="shared" si="53"/>
        <v/>
      </c>
      <c r="M89" s="381" t="str">
        <f t="shared" si="54"/>
        <v/>
      </c>
      <c r="N89" s="381" t="str">
        <f t="shared" si="55"/>
        <v/>
      </c>
      <c r="O89" s="384" t="str">
        <f t="shared" si="56"/>
        <v/>
      </c>
      <c r="P89" s="386" t="str">
        <f t="shared" si="57"/>
        <v/>
      </c>
      <c r="Q89" s="381" t="str">
        <f t="shared" si="58"/>
        <v/>
      </c>
      <c r="R89" s="381" t="str">
        <f t="shared" si="59"/>
        <v/>
      </c>
      <c r="S89" s="384" t="str">
        <f t="shared" si="60"/>
        <v/>
      </c>
      <c r="T89" s="386" t="str">
        <f t="shared" si="61"/>
        <v/>
      </c>
      <c r="U89" s="381" t="str">
        <f t="shared" si="62"/>
        <v/>
      </c>
      <c r="V89" s="381" t="str">
        <f t="shared" si="63"/>
        <v/>
      </c>
      <c r="W89" s="384" t="str">
        <f t="shared" si="64"/>
        <v/>
      </c>
      <c r="X89" s="386" t="str">
        <f t="shared" si="65"/>
        <v/>
      </c>
      <c r="Y89" s="381" t="str">
        <f t="shared" si="66"/>
        <v/>
      </c>
      <c r="Z89" s="381" t="str">
        <f t="shared" si="67"/>
        <v/>
      </c>
      <c r="AA89" s="384" t="str">
        <f t="shared" si="68"/>
        <v/>
      </c>
      <c r="AB89" s="386" t="str">
        <f t="shared" si="69"/>
        <v/>
      </c>
      <c r="AC89" s="381" t="str">
        <f t="shared" si="70"/>
        <v/>
      </c>
      <c r="AD89" s="381" t="str">
        <f t="shared" si="71"/>
        <v/>
      </c>
      <c r="AE89" s="384" t="str">
        <f t="shared" si="72"/>
        <v/>
      </c>
      <c r="AF89" s="386" t="str">
        <f t="shared" si="73"/>
        <v/>
      </c>
      <c r="AG89" s="381" t="str">
        <f t="shared" si="74"/>
        <v/>
      </c>
      <c r="AH89" s="381" t="str">
        <f t="shared" si="75"/>
        <v/>
      </c>
      <c r="AI89" s="384" t="str">
        <f t="shared" si="76"/>
        <v/>
      </c>
      <c r="AJ89" s="386" t="str">
        <f t="shared" si="77"/>
        <v/>
      </c>
      <c r="AK89" s="381" t="str">
        <f t="shared" si="78"/>
        <v/>
      </c>
      <c r="AL89" s="381" t="str">
        <f t="shared" si="79"/>
        <v/>
      </c>
      <c r="AM89" s="384" t="str">
        <f t="shared" si="80"/>
        <v/>
      </c>
      <c r="AN89" s="386" t="str">
        <f t="shared" si="81"/>
        <v/>
      </c>
      <c r="AO89" s="381" t="str">
        <f t="shared" si="82"/>
        <v/>
      </c>
      <c r="AP89" s="381" t="str">
        <f t="shared" si="83"/>
        <v/>
      </c>
      <c r="AQ89" s="384" t="str">
        <f t="shared" si="84"/>
        <v/>
      </c>
      <c r="AR89" s="386" t="str">
        <f t="shared" si="85"/>
        <v/>
      </c>
      <c r="AS89" s="381" t="str">
        <f t="shared" si="86"/>
        <v/>
      </c>
      <c r="AT89" s="381" t="str">
        <f t="shared" si="87"/>
        <v/>
      </c>
      <c r="AU89" s="384" t="str">
        <f t="shared" si="88"/>
        <v/>
      </c>
      <c r="AV89" s="386" t="str">
        <f t="shared" si="89"/>
        <v/>
      </c>
      <c r="AW89" s="381" t="str">
        <f t="shared" si="90"/>
        <v/>
      </c>
      <c r="AX89" s="381" t="str">
        <f t="shared" si="91"/>
        <v/>
      </c>
      <c r="AY89" s="384" t="str">
        <f t="shared" si="92"/>
        <v/>
      </c>
      <c r="AZ89" s="121">
        <f t="shared" si="93"/>
        <v>0</v>
      </c>
      <c r="BA89" s="122">
        <f t="shared" si="94"/>
        <v>0</v>
      </c>
      <c r="BB89" s="122">
        <f t="shared" si="95"/>
        <v>0</v>
      </c>
      <c r="BC89" s="123">
        <f t="shared" si="96"/>
        <v>0</v>
      </c>
    </row>
    <row r="90" spans="1:55" s="124" customFormat="1" x14ac:dyDescent="0.2">
      <c r="A90" s="279"/>
      <c r="B90" s="374"/>
      <c r="C90" s="119"/>
      <c r="D90" s="383"/>
      <c r="E90" s="381"/>
      <c r="F90" s="381"/>
      <c r="G90" s="384"/>
      <c r="H90" s="383" t="str">
        <f t="shared" si="49"/>
        <v/>
      </c>
      <c r="I90" s="381" t="str">
        <f t="shared" si="50"/>
        <v/>
      </c>
      <c r="J90" s="381" t="str">
        <f t="shared" si="51"/>
        <v/>
      </c>
      <c r="K90" s="385" t="str">
        <f t="shared" si="52"/>
        <v/>
      </c>
      <c r="L90" s="386" t="str">
        <f t="shared" si="53"/>
        <v/>
      </c>
      <c r="M90" s="381" t="str">
        <f t="shared" si="54"/>
        <v/>
      </c>
      <c r="N90" s="381" t="str">
        <f t="shared" si="55"/>
        <v/>
      </c>
      <c r="O90" s="384" t="str">
        <f t="shared" si="56"/>
        <v/>
      </c>
      <c r="P90" s="386" t="str">
        <f t="shared" si="57"/>
        <v/>
      </c>
      <c r="Q90" s="381" t="str">
        <f t="shared" si="58"/>
        <v/>
      </c>
      <c r="R90" s="381" t="str">
        <f t="shared" si="59"/>
        <v/>
      </c>
      <c r="S90" s="384" t="str">
        <f t="shared" si="60"/>
        <v/>
      </c>
      <c r="T90" s="386" t="str">
        <f t="shared" si="61"/>
        <v/>
      </c>
      <c r="U90" s="381" t="str">
        <f t="shared" si="62"/>
        <v/>
      </c>
      <c r="V90" s="381" t="str">
        <f t="shared" si="63"/>
        <v/>
      </c>
      <c r="W90" s="384" t="str">
        <f t="shared" si="64"/>
        <v/>
      </c>
      <c r="X90" s="386" t="str">
        <f t="shared" si="65"/>
        <v/>
      </c>
      <c r="Y90" s="381" t="str">
        <f t="shared" si="66"/>
        <v/>
      </c>
      <c r="Z90" s="381" t="str">
        <f t="shared" si="67"/>
        <v/>
      </c>
      <c r="AA90" s="384" t="str">
        <f t="shared" si="68"/>
        <v/>
      </c>
      <c r="AB90" s="386" t="str">
        <f t="shared" si="69"/>
        <v/>
      </c>
      <c r="AC90" s="381" t="str">
        <f t="shared" si="70"/>
        <v/>
      </c>
      <c r="AD90" s="381" t="str">
        <f t="shared" si="71"/>
        <v/>
      </c>
      <c r="AE90" s="384" t="str">
        <f t="shared" si="72"/>
        <v/>
      </c>
      <c r="AF90" s="386" t="str">
        <f t="shared" si="73"/>
        <v/>
      </c>
      <c r="AG90" s="381" t="str">
        <f t="shared" si="74"/>
        <v/>
      </c>
      <c r="AH90" s="381" t="str">
        <f t="shared" si="75"/>
        <v/>
      </c>
      <c r="AI90" s="384" t="str">
        <f t="shared" si="76"/>
        <v/>
      </c>
      <c r="AJ90" s="386" t="str">
        <f t="shared" si="77"/>
        <v/>
      </c>
      <c r="AK90" s="381" t="str">
        <f t="shared" si="78"/>
        <v/>
      </c>
      <c r="AL90" s="381" t="str">
        <f t="shared" si="79"/>
        <v/>
      </c>
      <c r="AM90" s="384" t="str">
        <f t="shared" si="80"/>
        <v/>
      </c>
      <c r="AN90" s="386" t="str">
        <f t="shared" si="81"/>
        <v/>
      </c>
      <c r="AO90" s="381" t="str">
        <f t="shared" si="82"/>
        <v/>
      </c>
      <c r="AP90" s="381" t="str">
        <f t="shared" si="83"/>
        <v/>
      </c>
      <c r="AQ90" s="384" t="str">
        <f t="shared" si="84"/>
        <v/>
      </c>
      <c r="AR90" s="386" t="str">
        <f t="shared" si="85"/>
        <v/>
      </c>
      <c r="AS90" s="381" t="str">
        <f t="shared" si="86"/>
        <v/>
      </c>
      <c r="AT90" s="381" t="str">
        <f t="shared" si="87"/>
        <v/>
      </c>
      <c r="AU90" s="384" t="str">
        <f t="shared" si="88"/>
        <v/>
      </c>
      <c r="AV90" s="386" t="str">
        <f t="shared" si="89"/>
        <v/>
      </c>
      <c r="AW90" s="381" t="str">
        <f t="shared" si="90"/>
        <v/>
      </c>
      <c r="AX90" s="381" t="str">
        <f t="shared" si="91"/>
        <v/>
      </c>
      <c r="AY90" s="384" t="str">
        <f t="shared" si="92"/>
        <v/>
      </c>
      <c r="AZ90" s="121">
        <f t="shared" si="93"/>
        <v>0</v>
      </c>
      <c r="BA90" s="122">
        <f t="shared" si="94"/>
        <v>0</v>
      </c>
      <c r="BB90" s="122">
        <f t="shared" si="95"/>
        <v>0</v>
      </c>
      <c r="BC90" s="123">
        <f t="shared" si="96"/>
        <v>0</v>
      </c>
    </row>
    <row r="91" spans="1:55" s="124" customFormat="1" x14ac:dyDescent="0.2">
      <c r="A91" s="279"/>
      <c r="B91" s="374"/>
      <c r="C91" s="119"/>
      <c r="D91" s="383"/>
      <c r="E91" s="381"/>
      <c r="F91" s="381"/>
      <c r="G91" s="384"/>
      <c r="H91" s="383" t="str">
        <f t="shared" si="49"/>
        <v/>
      </c>
      <c r="I91" s="381" t="str">
        <f t="shared" si="50"/>
        <v/>
      </c>
      <c r="J91" s="381" t="str">
        <f t="shared" si="51"/>
        <v/>
      </c>
      <c r="K91" s="385" t="str">
        <f t="shared" si="52"/>
        <v/>
      </c>
      <c r="L91" s="386" t="str">
        <f t="shared" si="53"/>
        <v/>
      </c>
      <c r="M91" s="381" t="str">
        <f t="shared" si="54"/>
        <v/>
      </c>
      <c r="N91" s="381" t="str">
        <f t="shared" si="55"/>
        <v/>
      </c>
      <c r="O91" s="384" t="str">
        <f t="shared" si="56"/>
        <v/>
      </c>
      <c r="P91" s="386" t="str">
        <f t="shared" si="57"/>
        <v/>
      </c>
      <c r="Q91" s="381" t="str">
        <f t="shared" si="58"/>
        <v/>
      </c>
      <c r="R91" s="381" t="str">
        <f t="shared" si="59"/>
        <v/>
      </c>
      <c r="S91" s="384" t="str">
        <f t="shared" si="60"/>
        <v/>
      </c>
      <c r="T91" s="386" t="str">
        <f t="shared" si="61"/>
        <v/>
      </c>
      <c r="U91" s="381" t="str">
        <f t="shared" si="62"/>
        <v/>
      </c>
      <c r="V91" s="381" t="str">
        <f t="shared" si="63"/>
        <v/>
      </c>
      <c r="W91" s="384" t="str">
        <f t="shared" si="64"/>
        <v/>
      </c>
      <c r="X91" s="386" t="str">
        <f t="shared" si="65"/>
        <v/>
      </c>
      <c r="Y91" s="381" t="str">
        <f t="shared" si="66"/>
        <v/>
      </c>
      <c r="Z91" s="381" t="str">
        <f t="shared" si="67"/>
        <v/>
      </c>
      <c r="AA91" s="384" t="str">
        <f t="shared" si="68"/>
        <v/>
      </c>
      <c r="AB91" s="386" t="str">
        <f t="shared" si="69"/>
        <v/>
      </c>
      <c r="AC91" s="381" t="str">
        <f t="shared" si="70"/>
        <v/>
      </c>
      <c r="AD91" s="381" t="str">
        <f t="shared" si="71"/>
        <v/>
      </c>
      <c r="AE91" s="384" t="str">
        <f t="shared" si="72"/>
        <v/>
      </c>
      <c r="AF91" s="386" t="str">
        <f t="shared" si="73"/>
        <v/>
      </c>
      <c r="AG91" s="381" t="str">
        <f t="shared" si="74"/>
        <v/>
      </c>
      <c r="AH91" s="381" t="str">
        <f t="shared" si="75"/>
        <v/>
      </c>
      <c r="AI91" s="384" t="str">
        <f t="shared" si="76"/>
        <v/>
      </c>
      <c r="AJ91" s="386" t="str">
        <f t="shared" si="77"/>
        <v/>
      </c>
      <c r="AK91" s="381" t="str">
        <f t="shared" si="78"/>
        <v/>
      </c>
      <c r="AL91" s="381" t="str">
        <f t="shared" si="79"/>
        <v/>
      </c>
      <c r="AM91" s="384" t="str">
        <f t="shared" si="80"/>
        <v/>
      </c>
      <c r="AN91" s="386" t="str">
        <f t="shared" si="81"/>
        <v/>
      </c>
      <c r="AO91" s="381" t="str">
        <f t="shared" si="82"/>
        <v/>
      </c>
      <c r="AP91" s="381" t="str">
        <f t="shared" si="83"/>
        <v/>
      </c>
      <c r="AQ91" s="384" t="str">
        <f t="shared" si="84"/>
        <v/>
      </c>
      <c r="AR91" s="386" t="str">
        <f t="shared" si="85"/>
        <v/>
      </c>
      <c r="AS91" s="381" t="str">
        <f t="shared" si="86"/>
        <v/>
      </c>
      <c r="AT91" s="381" t="str">
        <f t="shared" si="87"/>
        <v/>
      </c>
      <c r="AU91" s="384" t="str">
        <f t="shared" si="88"/>
        <v/>
      </c>
      <c r="AV91" s="386" t="str">
        <f t="shared" si="89"/>
        <v/>
      </c>
      <c r="AW91" s="381" t="str">
        <f t="shared" si="90"/>
        <v/>
      </c>
      <c r="AX91" s="381" t="str">
        <f t="shared" si="91"/>
        <v/>
      </c>
      <c r="AY91" s="384" t="str">
        <f t="shared" si="92"/>
        <v/>
      </c>
      <c r="AZ91" s="121">
        <f t="shared" si="93"/>
        <v>0</v>
      </c>
      <c r="BA91" s="122">
        <f t="shared" si="94"/>
        <v>0</v>
      </c>
      <c r="BB91" s="122">
        <f t="shared" si="95"/>
        <v>0</v>
      </c>
      <c r="BC91" s="123">
        <f t="shared" si="96"/>
        <v>0</v>
      </c>
    </row>
    <row r="92" spans="1:55" s="124" customFormat="1" x14ac:dyDescent="0.2">
      <c r="A92" s="279"/>
      <c r="B92" s="374"/>
      <c r="C92" s="119"/>
      <c r="D92" s="383"/>
      <c r="E92" s="381"/>
      <c r="F92" s="381"/>
      <c r="G92" s="384"/>
      <c r="H92" s="383" t="str">
        <f t="shared" si="49"/>
        <v/>
      </c>
      <c r="I92" s="381" t="str">
        <f t="shared" si="50"/>
        <v/>
      </c>
      <c r="J92" s="381" t="str">
        <f t="shared" si="51"/>
        <v/>
      </c>
      <c r="K92" s="385" t="str">
        <f t="shared" si="52"/>
        <v/>
      </c>
      <c r="L92" s="386" t="str">
        <f t="shared" si="53"/>
        <v/>
      </c>
      <c r="M92" s="381" t="str">
        <f t="shared" si="54"/>
        <v/>
      </c>
      <c r="N92" s="381" t="str">
        <f t="shared" si="55"/>
        <v/>
      </c>
      <c r="O92" s="384" t="str">
        <f t="shared" si="56"/>
        <v/>
      </c>
      <c r="P92" s="386" t="str">
        <f t="shared" si="57"/>
        <v/>
      </c>
      <c r="Q92" s="381" t="str">
        <f t="shared" si="58"/>
        <v/>
      </c>
      <c r="R92" s="381" t="str">
        <f t="shared" si="59"/>
        <v/>
      </c>
      <c r="S92" s="384" t="str">
        <f t="shared" si="60"/>
        <v/>
      </c>
      <c r="T92" s="386" t="str">
        <f t="shared" si="61"/>
        <v/>
      </c>
      <c r="U92" s="381" t="str">
        <f t="shared" si="62"/>
        <v/>
      </c>
      <c r="V92" s="381" t="str">
        <f t="shared" si="63"/>
        <v/>
      </c>
      <c r="W92" s="384" t="str">
        <f t="shared" si="64"/>
        <v/>
      </c>
      <c r="X92" s="386" t="str">
        <f t="shared" si="65"/>
        <v/>
      </c>
      <c r="Y92" s="381" t="str">
        <f t="shared" si="66"/>
        <v/>
      </c>
      <c r="Z92" s="381" t="str">
        <f t="shared" si="67"/>
        <v/>
      </c>
      <c r="AA92" s="384" t="str">
        <f t="shared" si="68"/>
        <v/>
      </c>
      <c r="AB92" s="386" t="str">
        <f t="shared" si="69"/>
        <v/>
      </c>
      <c r="AC92" s="381" t="str">
        <f t="shared" si="70"/>
        <v/>
      </c>
      <c r="AD92" s="381" t="str">
        <f t="shared" si="71"/>
        <v/>
      </c>
      <c r="AE92" s="384" t="str">
        <f t="shared" si="72"/>
        <v/>
      </c>
      <c r="AF92" s="386" t="str">
        <f t="shared" si="73"/>
        <v/>
      </c>
      <c r="AG92" s="381" t="str">
        <f t="shared" si="74"/>
        <v/>
      </c>
      <c r="AH92" s="381" t="str">
        <f t="shared" si="75"/>
        <v/>
      </c>
      <c r="AI92" s="384" t="str">
        <f t="shared" si="76"/>
        <v/>
      </c>
      <c r="AJ92" s="386" t="str">
        <f t="shared" si="77"/>
        <v/>
      </c>
      <c r="AK92" s="381" t="str">
        <f t="shared" si="78"/>
        <v/>
      </c>
      <c r="AL92" s="381" t="str">
        <f t="shared" si="79"/>
        <v/>
      </c>
      <c r="AM92" s="384" t="str">
        <f t="shared" si="80"/>
        <v/>
      </c>
      <c r="AN92" s="386" t="str">
        <f t="shared" si="81"/>
        <v/>
      </c>
      <c r="AO92" s="381" t="str">
        <f t="shared" si="82"/>
        <v/>
      </c>
      <c r="AP92" s="381" t="str">
        <f t="shared" si="83"/>
        <v/>
      </c>
      <c r="AQ92" s="384" t="str">
        <f t="shared" si="84"/>
        <v/>
      </c>
      <c r="AR92" s="386" t="str">
        <f t="shared" si="85"/>
        <v/>
      </c>
      <c r="AS92" s="381" t="str">
        <f t="shared" si="86"/>
        <v/>
      </c>
      <c r="AT92" s="381" t="str">
        <f t="shared" si="87"/>
        <v/>
      </c>
      <c r="AU92" s="384" t="str">
        <f t="shared" si="88"/>
        <v/>
      </c>
      <c r="AV92" s="386" t="str">
        <f t="shared" si="89"/>
        <v/>
      </c>
      <c r="AW92" s="381" t="str">
        <f t="shared" si="90"/>
        <v/>
      </c>
      <c r="AX92" s="381" t="str">
        <f t="shared" si="91"/>
        <v/>
      </c>
      <c r="AY92" s="384" t="str">
        <f t="shared" si="92"/>
        <v/>
      </c>
      <c r="AZ92" s="121">
        <f t="shared" si="93"/>
        <v>0</v>
      </c>
      <c r="BA92" s="122">
        <f t="shared" si="94"/>
        <v>0</v>
      </c>
      <c r="BB92" s="122">
        <f t="shared" si="95"/>
        <v>0</v>
      </c>
      <c r="BC92" s="123">
        <f t="shared" si="96"/>
        <v>0</v>
      </c>
    </row>
    <row r="93" spans="1:55" s="124" customFormat="1" x14ac:dyDescent="0.2">
      <c r="A93" s="279"/>
      <c r="B93" s="374"/>
      <c r="C93" s="119"/>
      <c r="D93" s="383"/>
      <c r="E93" s="381"/>
      <c r="F93" s="381"/>
      <c r="G93" s="384"/>
      <c r="H93" s="383" t="str">
        <f t="shared" si="49"/>
        <v/>
      </c>
      <c r="I93" s="381" t="str">
        <f t="shared" si="50"/>
        <v/>
      </c>
      <c r="J93" s="381" t="str">
        <f t="shared" si="51"/>
        <v/>
      </c>
      <c r="K93" s="385" t="str">
        <f t="shared" si="52"/>
        <v/>
      </c>
      <c r="L93" s="386" t="str">
        <f t="shared" si="53"/>
        <v/>
      </c>
      <c r="M93" s="381" t="str">
        <f t="shared" si="54"/>
        <v/>
      </c>
      <c r="N93" s="381" t="str">
        <f t="shared" si="55"/>
        <v/>
      </c>
      <c r="O93" s="384" t="str">
        <f t="shared" si="56"/>
        <v/>
      </c>
      <c r="P93" s="386" t="str">
        <f t="shared" si="57"/>
        <v/>
      </c>
      <c r="Q93" s="381" t="str">
        <f t="shared" si="58"/>
        <v/>
      </c>
      <c r="R93" s="381" t="str">
        <f t="shared" si="59"/>
        <v/>
      </c>
      <c r="S93" s="384" t="str">
        <f t="shared" si="60"/>
        <v/>
      </c>
      <c r="T93" s="386" t="str">
        <f t="shared" si="61"/>
        <v/>
      </c>
      <c r="U93" s="381" t="str">
        <f t="shared" si="62"/>
        <v/>
      </c>
      <c r="V93" s="381" t="str">
        <f t="shared" si="63"/>
        <v/>
      </c>
      <c r="W93" s="384" t="str">
        <f t="shared" si="64"/>
        <v/>
      </c>
      <c r="X93" s="386" t="str">
        <f t="shared" si="65"/>
        <v/>
      </c>
      <c r="Y93" s="381" t="str">
        <f t="shared" si="66"/>
        <v/>
      </c>
      <c r="Z93" s="381" t="str">
        <f t="shared" si="67"/>
        <v/>
      </c>
      <c r="AA93" s="384" t="str">
        <f t="shared" si="68"/>
        <v/>
      </c>
      <c r="AB93" s="386" t="str">
        <f t="shared" si="69"/>
        <v/>
      </c>
      <c r="AC93" s="381" t="str">
        <f t="shared" si="70"/>
        <v/>
      </c>
      <c r="AD93" s="381" t="str">
        <f t="shared" si="71"/>
        <v/>
      </c>
      <c r="AE93" s="384" t="str">
        <f t="shared" si="72"/>
        <v/>
      </c>
      <c r="AF93" s="386" t="str">
        <f t="shared" si="73"/>
        <v/>
      </c>
      <c r="AG93" s="381" t="str">
        <f t="shared" si="74"/>
        <v/>
      </c>
      <c r="AH93" s="381" t="str">
        <f t="shared" si="75"/>
        <v/>
      </c>
      <c r="AI93" s="384" t="str">
        <f t="shared" si="76"/>
        <v/>
      </c>
      <c r="AJ93" s="386" t="str">
        <f t="shared" si="77"/>
        <v/>
      </c>
      <c r="AK93" s="381" t="str">
        <f t="shared" si="78"/>
        <v/>
      </c>
      <c r="AL93" s="381" t="str">
        <f t="shared" si="79"/>
        <v/>
      </c>
      <c r="AM93" s="384" t="str">
        <f t="shared" si="80"/>
        <v/>
      </c>
      <c r="AN93" s="386" t="str">
        <f t="shared" si="81"/>
        <v/>
      </c>
      <c r="AO93" s="381" t="str">
        <f t="shared" si="82"/>
        <v/>
      </c>
      <c r="AP93" s="381" t="str">
        <f t="shared" si="83"/>
        <v/>
      </c>
      <c r="AQ93" s="384" t="str">
        <f t="shared" si="84"/>
        <v/>
      </c>
      <c r="AR93" s="386" t="str">
        <f t="shared" si="85"/>
        <v/>
      </c>
      <c r="AS93" s="381" t="str">
        <f t="shared" si="86"/>
        <v/>
      </c>
      <c r="AT93" s="381" t="str">
        <f t="shared" si="87"/>
        <v/>
      </c>
      <c r="AU93" s="384" t="str">
        <f t="shared" si="88"/>
        <v/>
      </c>
      <c r="AV93" s="386" t="str">
        <f t="shared" si="89"/>
        <v/>
      </c>
      <c r="AW93" s="381" t="str">
        <f t="shared" si="90"/>
        <v/>
      </c>
      <c r="AX93" s="381" t="str">
        <f t="shared" si="91"/>
        <v/>
      </c>
      <c r="AY93" s="384" t="str">
        <f t="shared" si="92"/>
        <v/>
      </c>
      <c r="AZ93" s="121">
        <f t="shared" si="93"/>
        <v>0</v>
      </c>
      <c r="BA93" s="122">
        <f t="shared" si="94"/>
        <v>0</v>
      </c>
      <c r="BB93" s="122">
        <f t="shared" si="95"/>
        <v>0</v>
      </c>
      <c r="BC93" s="123">
        <f t="shared" si="96"/>
        <v>0</v>
      </c>
    </row>
    <row r="94" spans="1:55" s="124" customFormat="1" x14ac:dyDescent="0.2">
      <c r="A94" s="279"/>
      <c r="B94" s="374"/>
      <c r="C94" s="119"/>
      <c r="D94" s="383"/>
      <c r="E94" s="381"/>
      <c r="F94" s="381"/>
      <c r="G94" s="384"/>
      <c r="H94" s="383" t="str">
        <f t="shared" si="49"/>
        <v/>
      </c>
      <c r="I94" s="381" t="str">
        <f t="shared" si="50"/>
        <v/>
      </c>
      <c r="J94" s="381" t="str">
        <f t="shared" si="51"/>
        <v/>
      </c>
      <c r="K94" s="385" t="str">
        <f t="shared" si="52"/>
        <v/>
      </c>
      <c r="L94" s="386" t="str">
        <f t="shared" si="53"/>
        <v/>
      </c>
      <c r="M94" s="381" t="str">
        <f t="shared" si="54"/>
        <v/>
      </c>
      <c r="N94" s="381" t="str">
        <f t="shared" si="55"/>
        <v/>
      </c>
      <c r="O94" s="384" t="str">
        <f t="shared" si="56"/>
        <v/>
      </c>
      <c r="P94" s="386" t="str">
        <f t="shared" si="57"/>
        <v/>
      </c>
      <c r="Q94" s="381" t="str">
        <f t="shared" si="58"/>
        <v/>
      </c>
      <c r="R94" s="381" t="str">
        <f t="shared" si="59"/>
        <v/>
      </c>
      <c r="S94" s="384" t="str">
        <f t="shared" si="60"/>
        <v/>
      </c>
      <c r="T94" s="386" t="str">
        <f t="shared" si="61"/>
        <v/>
      </c>
      <c r="U94" s="381" t="str">
        <f t="shared" si="62"/>
        <v/>
      </c>
      <c r="V94" s="381" t="str">
        <f t="shared" si="63"/>
        <v/>
      </c>
      <c r="W94" s="384" t="str">
        <f t="shared" si="64"/>
        <v/>
      </c>
      <c r="X94" s="386" t="str">
        <f t="shared" si="65"/>
        <v/>
      </c>
      <c r="Y94" s="381" t="str">
        <f t="shared" si="66"/>
        <v/>
      </c>
      <c r="Z94" s="381" t="str">
        <f t="shared" si="67"/>
        <v/>
      </c>
      <c r="AA94" s="384" t="str">
        <f t="shared" si="68"/>
        <v/>
      </c>
      <c r="AB94" s="386" t="str">
        <f t="shared" si="69"/>
        <v/>
      </c>
      <c r="AC94" s="381" t="str">
        <f t="shared" si="70"/>
        <v/>
      </c>
      <c r="AD94" s="381" t="str">
        <f t="shared" si="71"/>
        <v/>
      </c>
      <c r="AE94" s="384" t="str">
        <f t="shared" si="72"/>
        <v/>
      </c>
      <c r="AF94" s="386" t="str">
        <f t="shared" si="73"/>
        <v/>
      </c>
      <c r="AG94" s="381" t="str">
        <f t="shared" si="74"/>
        <v/>
      </c>
      <c r="AH94" s="381" t="str">
        <f t="shared" si="75"/>
        <v/>
      </c>
      <c r="AI94" s="384" t="str">
        <f t="shared" si="76"/>
        <v/>
      </c>
      <c r="AJ94" s="386" t="str">
        <f t="shared" si="77"/>
        <v/>
      </c>
      <c r="AK94" s="381" t="str">
        <f t="shared" si="78"/>
        <v/>
      </c>
      <c r="AL94" s="381" t="str">
        <f t="shared" si="79"/>
        <v/>
      </c>
      <c r="AM94" s="384" t="str">
        <f t="shared" si="80"/>
        <v/>
      </c>
      <c r="AN94" s="386" t="str">
        <f t="shared" si="81"/>
        <v/>
      </c>
      <c r="AO94" s="381" t="str">
        <f t="shared" si="82"/>
        <v/>
      </c>
      <c r="AP94" s="381" t="str">
        <f t="shared" si="83"/>
        <v/>
      </c>
      <c r="AQ94" s="384" t="str">
        <f t="shared" si="84"/>
        <v/>
      </c>
      <c r="AR94" s="386" t="str">
        <f t="shared" si="85"/>
        <v/>
      </c>
      <c r="AS94" s="381" t="str">
        <f t="shared" si="86"/>
        <v/>
      </c>
      <c r="AT94" s="381" t="str">
        <f t="shared" si="87"/>
        <v/>
      </c>
      <c r="AU94" s="384" t="str">
        <f t="shared" si="88"/>
        <v/>
      </c>
      <c r="AV94" s="386" t="str">
        <f t="shared" si="89"/>
        <v/>
      </c>
      <c r="AW94" s="381" t="str">
        <f t="shared" si="90"/>
        <v/>
      </c>
      <c r="AX94" s="381" t="str">
        <f t="shared" si="91"/>
        <v/>
      </c>
      <c r="AY94" s="384" t="str">
        <f t="shared" si="92"/>
        <v/>
      </c>
      <c r="AZ94" s="121">
        <f t="shared" si="93"/>
        <v>0</v>
      </c>
      <c r="BA94" s="122">
        <f t="shared" si="94"/>
        <v>0</v>
      </c>
      <c r="BB94" s="122">
        <f t="shared" si="95"/>
        <v>0</v>
      </c>
      <c r="BC94" s="123">
        <f t="shared" si="96"/>
        <v>0</v>
      </c>
    </row>
    <row r="95" spans="1:55" s="124" customFormat="1" x14ac:dyDescent="0.2">
      <c r="A95" s="279"/>
      <c r="B95" s="374"/>
      <c r="C95" s="119"/>
      <c r="D95" s="383"/>
      <c r="E95" s="381"/>
      <c r="F95" s="381"/>
      <c r="G95" s="384"/>
      <c r="H95" s="383" t="str">
        <f t="shared" si="49"/>
        <v/>
      </c>
      <c r="I95" s="381" t="str">
        <f t="shared" si="50"/>
        <v/>
      </c>
      <c r="J95" s="381" t="str">
        <f t="shared" si="51"/>
        <v/>
      </c>
      <c r="K95" s="385" t="str">
        <f t="shared" si="52"/>
        <v/>
      </c>
      <c r="L95" s="386" t="str">
        <f t="shared" si="53"/>
        <v/>
      </c>
      <c r="M95" s="381" t="str">
        <f t="shared" si="54"/>
        <v/>
      </c>
      <c r="N95" s="381" t="str">
        <f t="shared" si="55"/>
        <v/>
      </c>
      <c r="O95" s="384" t="str">
        <f t="shared" si="56"/>
        <v/>
      </c>
      <c r="P95" s="386" t="str">
        <f t="shared" si="57"/>
        <v/>
      </c>
      <c r="Q95" s="381" t="str">
        <f t="shared" si="58"/>
        <v/>
      </c>
      <c r="R95" s="381" t="str">
        <f t="shared" si="59"/>
        <v/>
      </c>
      <c r="S95" s="384" t="str">
        <f t="shared" si="60"/>
        <v/>
      </c>
      <c r="T95" s="386" t="str">
        <f t="shared" si="61"/>
        <v/>
      </c>
      <c r="U95" s="381" t="str">
        <f t="shared" si="62"/>
        <v/>
      </c>
      <c r="V95" s="381" t="str">
        <f t="shared" si="63"/>
        <v/>
      </c>
      <c r="W95" s="384" t="str">
        <f t="shared" si="64"/>
        <v/>
      </c>
      <c r="X95" s="386" t="str">
        <f t="shared" si="65"/>
        <v/>
      </c>
      <c r="Y95" s="381" t="str">
        <f t="shared" si="66"/>
        <v/>
      </c>
      <c r="Z95" s="381" t="str">
        <f t="shared" si="67"/>
        <v/>
      </c>
      <c r="AA95" s="384" t="str">
        <f t="shared" si="68"/>
        <v/>
      </c>
      <c r="AB95" s="386" t="str">
        <f t="shared" si="69"/>
        <v/>
      </c>
      <c r="AC95" s="381" t="str">
        <f t="shared" si="70"/>
        <v/>
      </c>
      <c r="AD95" s="381" t="str">
        <f t="shared" si="71"/>
        <v/>
      </c>
      <c r="AE95" s="384" t="str">
        <f t="shared" si="72"/>
        <v/>
      </c>
      <c r="AF95" s="386" t="str">
        <f t="shared" si="73"/>
        <v/>
      </c>
      <c r="AG95" s="381" t="str">
        <f t="shared" si="74"/>
        <v/>
      </c>
      <c r="AH95" s="381" t="str">
        <f t="shared" si="75"/>
        <v/>
      </c>
      <c r="AI95" s="384" t="str">
        <f t="shared" si="76"/>
        <v/>
      </c>
      <c r="AJ95" s="386" t="str">
        <f t="shared" si="77"/>
        <v/>
      </c>
      <c r="AK95" s="381" t="str">
        <f t="shared" si="78"/>
        <v/>
      </c>
      <c r="AL95" s="381" t="str">
        <f t="shared" si="79"/>
        <v/>
      </c>
      <c r="AM95" s="384" t="str">
        <f t="shared" si="80"/>
        <v/>
      </c>
      <c r="AN95" s="386" t="str">
        <f t="shared" si="81"/>
        <v/>
      </c>
      <c r="AO95" s="381" t="str">
        <f t="shared" si="82"/>
        <v/>
      </c>
      <c r="AP95" s="381" t="str">
        <f t="shared" si="83"/>
        <v/>
      </c>
      <c r="AQ95" s="384" t="str">
        <f t="shared" si="84"/>
        <v/>
      </c>
      <c r="AR95" s="386" t="str">
        <f t="shared" si="85"/>
        <v/>
      </c>
      <c r="AS95" s="381" t="str">
        <f t="shared" si="86"/>
        <v/>
      </c>
      <c r="AT95" s="381" t="str">
        <f t="shared" si="87"/>
        <v/>
      </c>
      <c r="AU95" s="384" t="str">
        <f t="shared" si="88"/>
        <v/>
      </c>
      <c r="AV95" s="386" t="str">
        <f t="shared" si="89"/>
        <v/>
      </c>
      <c r="AW95" s="381" t="str">
        <f t="shared" si="90"/>
        <v/>
      </c>
      <c r="AX95" s="381" t="str">
        <f t="shared" si="91"/>
        <v/>
      </c>
      <c r="AY95" s="384" t="str">
        <f t="shared" si="92"/>
        <v/>
      </c>
      <c r="AZ95" s="121">
        <f t="shared" si="93"/>
        <v>0</v>
      </c>
      <c r="BA95" s="122">
        <f t="shared" si="94"/>
        <v>0</v>
      </c>
      <c r="BB95" s="122">
        <f t="shared" si="95"/>
        <v>0</v>
      </c>
      <c r="BC95" s="123">
        <f t="shared" si="96"/>
        <v>0</v>
      </c>
    </row>
    <row r="96" spans="1:55" s="124" customFormat="1" x14ac:dyDescent="0.2">
      <c r="A96" s="279"/>
      <c r="B96" s="374"/>
      <c r="C96" s="119"/>
      <c r="D96" s="383"/>
      <c r="E96" s="381"/>
      <c r="F96" s="381"/>
      <c r="G96" s="384"/>
      <c r="H96" s="383" t="str">
        <f t="shared" si="49"/>
        <v/>
      </c>
      <c r="I96" s="381" t="str">
        <f t="shared" si="50"/>
        <v/>
      </c>
      <c r="J96" s="381" t="str">
        <f t="shared" si="51"/>
        <v/>
      </c>
      <c r="K96" s="385" t="str">
        <f t="shared" si="52"/>
        <v/>
      </c>
      <c r="L96" s="386" t="str">
        <f t="shared" si="53"/>
        <v/>
      </c>
      <c r="M96" s="381" t="str">
        <f t="shared" si="54"/>
        <v/>
      </c>
      <c r="N96" s="381" t="str">
        <f t="shared" si="55"/>
        <v/>
      </c>
      <c r="O96" s="384" t="str">
        <f t="shared" si="56"/>
        <v/>
      </c>
      <c r="P96" s="386" t="str">
        <f t="shared" si="57"/>
        <v/>
      </c>
      <c r="Q96" s="381" t="str">
        <f t="shared" si="58"/>
        <v/>
      </c>
      <c r="R96" s="381" t="str">
        <f t="shared" si="59"/>
        <v/>
      </c>
      <c r="S96" s="384" t="str">
        <f t="shared" si="60"/>
        <v/>
      </c>
      <c r="T96" s="386" t="str">
        <f t="shared" si="61"/>
        <v/>
      </c>
      <c r="U96" s="381" t="str">
        <f t="shared" si="62"/>
        <v/>
      </c>
      <c r="V96" s="381" t="str">
        <f t="shared" si="63"/>
        <v/>
      </c>
      <c r="W96" s="384" t="str">
        <f t="shared" si="64"/>
        <v/>
      </c>
      <c r="X96" s="386" t="str">
        <f t="shared" si="65"/>
        <v/>
      </c>
      <c r="Y96" s="381" t="str">
        <f t="shared" si="66"/>
        <v/>
      </c>
      <c r="Z96" s="381" t="str">
        <f t="shared" si="67"/>
        <v/>
      </c>
      <c r="AA96" s="384" t="str">
        <f t="shared" si="68"/>
        <v/>
      </c>
      <c r="AB96" s="386" t="str">
        <f t="shared" si="69"/>
        <v/>
      </c>
      <c r="AC96" s="381" t="str">
        <f t="shared" si="70"/>
        <v/>
      </c>
      <c r="AD96" s="381" t="str">
        <f t="shared" si="71"/>
        <v/>
      </c>
      <c r="AE96" s="384" t="str">
        <f t="shared" si="72"/>
        <v/>
      </c>
      <c r="AF96" s="386" t="str">
        <f t="shared" si="73"/>
        <v/>
      </c>
      <c r="AG96" s="381" t="str">
        <f t="shared" si="74"/>
        <v/>
      </c>
      <c r="AH96" s="381" t="str">
        <f t="shared" si="75"/>
        <v/>
      </c>
      <c r="AI96" s="384" t="str">
        <f t="shared" si="76"/>
        <v/>
      </c>
      <c r="AJ96" s="386" t="str">
        <f t="shared" si="77"/>
        <v/>
      </c>
      <c r="AK96" s="381" t="str">
        <f t="shared" si="78"/>
        <v/>
      </c>
      <c r="AL96" s="381" t="str">
        <f t="shared" si="79"/>
        <v/>
      </c>
      <c r="AM96" s="384" t="str">
        <f t="shared" si="80"/>
        <v/>
      </c>
      <c r="AN96" s="386" t="str">
        <f t="shared" si="81"/>
        <v/>
      </c>
      <c r="AO96" s="381" t="str">
        <f t="shared" si="82"/>
        <v/>
      </c>
      <c r="AP96" s="381" t="str">
        <f t="shared" si="83"/>
        <v/>
      </c>
      <c r="AQ96" s="384" t="str">
        <f t="shared" si="84"/>
        <v/>
      </c>
      <c r="AR96" s="386" t="str">
        <f t="shared" si="85"/>
        <v/>
      </c>
      <c r="AS96" s="381" t="str">
        <f t="shared" si="86"/>
        <v/>
      </c>
      <c r="AT96" s="381" t="str">
        <f t="shared" si="87"/>
        <v/>
      </c>
      <c r="AU96" s="384" t="str">
        <f t="shared" si="88"/>
        <v/>
      </c>
      <c r="AV96" s="386" t="str">
        <f t="shared" si="89"/>
        <v/>
      </c>
      <c r="AW96" s="381" t="str">
        <f t="shared" si="90"/>
        <v/>
      </c>
      <c r="AX96" s="381" t="str">
        <f t="shared" si="91"/>
        <v/>
      </c>
      <c r="AY96" s="384" t="str">
        <f t="shared" si="92"/>
        <v/>
      </c>
      <c r="AZ96" s="121">
        <f t="shared" si="93"/>
        <v>0</v>
      </c>
      <c r="BA96" s="122">
        <f t="shared" si="94"/>
        <v>0</v>
      </c>
      <c r="BB96" s="122">
        <f t="shared" si="95"/>
        <v>0</v>
      </c>
      <c r="BC96" s="123">
        <f t="shared" si="96"/>
        <v>0</v>
      </c>
    </row>
    <row r="97" spans="1:61" s="124" customFormat="1" x14ac:dyDescent="0.2">
      <c r="A97" s="279"/>
      <c r="B97" s="374"/>
      <c r="C97" s="119"/>
      <c r="D97" s="383"/>
      <c r="E97" s="381"/>
      <c r="F97" s="381"/>
      <c r="G97" s="384"/>
      <c r="H97" s="383" t="str">
        <f t="shared" si="49"/>
        <v/>
      </c>
      <c r="I97" s="381" t="str">
        <f t="shared" si="50"/>
        <v/>
      </c>
      <c r="J97" s="381" t="str">
        <f t="shared" si="51"/>
        <v/>
      </c>
      <c r="K97" s="385" t="str">
        <f t="shared" si="52"/>
        <v/>
      </c>
      <c r="L97" s="386" t="str">
        <f t="shared" si="53"/>
        <v/>
      </c>
      <c r="M97" s="381" t="str">
        <f t="shared" si="54"/>
        <v/>
      </c>
      <c r="N97" s="381" t="str">
        <f t="shared" si="55"/>
        <v/>
      </c>
      <c r="O97" s="384" t="str">
        <f t="shared" si="56"/>
        <v/>
      </c>
      <c r="P97" s="386" t="str">
        <f t="shared" si="57"/>
        <v/>
      </c>
      <c r="Q97" s="381" t="str">
        <f t="shared" si="58"/>
        <v/>
      </c>
      <c r="R97" s="381" t="str">
        <f t="shared" si="59"/>
        <v/>
      </c>
      <c r="S97" s="384" t="str">
        <f t="shared" si="60"/>
        <v/>
      </c>
      <c r="T97" s="386" t="str">
        <f t="shared" si="61"/>
        <v/>
      </c>
      <c r="U97" s="381" t="str">
        <f t="shared" si="62"/>
        <v/>
      </c>
      <c r="V97" s="381" t="str">
        <f t="shared" si="63"/>
        <v/>
      </c>
      <c r="W97" s="384" t="str">
        <f t="shared" si="64"/>
        <v/>
      </c>
      <c r="X97" s="386" t="str">
        <f t="shared" si="65"/>
        <v/>
      </c>
      <c r="Y97" s="381" t="str">
        <f t="shared" si="66"/>
        <v/>
      </c>
      <c r="Z97" s="381" t="str">
        <f t="shared" si="67"/>
        <v/>
      </c>
      <c r="AA97" s="384" t="str">
        <f t="shared" si="68"/>
        <v/>
      </c>
      <c r="AB97" s="386" t="str">
        <f t="shared" si="69"/>
        <v/>
      </c>
      <c r="AC97" s="381" t="str">
        <f t="shared" si="70"/>
        <v/>
      </c>
      <c r="AD97" s="381" t="str">
        <f t="shared" si="71"/>
        <v/>
      </c>
      <c r="AE97" s="384" t="str">
        <f t="shared" si="72"/>
        <v/>
      </c>
      <c r="AF97" s="386" t="str">
        <f t="shared" si="73"/>
        <v/>
      </c>
      <c r="AG97" s="381" t="str">
        <f t="shared" si="74"/>
        <v/>
      </c>
      <c r="AH97" s="381" t="str">
        <f t="shared" si="75"/>
        <v/>
      </c>
      <c r="AI97" s="384" t="str">
        <f t="shared" si="76"/>
        <v/>
      </c>
      <c r="AJ97" s="386" t="str">
        <f t="shared" si="77"/>
        <v/>
      </c>
      <c r="AK97" s="381" t="str">
        <f t="shared" si="78"/>
        <v/>
      </c>
      <c r="AL97" s="381" t="str">
        <f t="shared" si="79"/>
        <v/>
      </c>
      <c r="AM97" s="384" t="str">
        <f t="shared" si="80"/>
        <v/>
      </c>
      <c r="AN97" s="386" t="str">
        <f t="shared" si="81"/>
        <v/>
      </c>
      <c r="AO97" s="381" t="str">
        <f t="shared" si="82"/>
        <v/>
      </c>
      <c r="AP97" s="381" t="str">
        <f t="shared" si="83"/>
        <v/>
      </c>
      <c r="AQ97" s="384" t="str">
        <f t="shared" si="84"/>
        <v/>
      </c>
      <c r="AR97" s="386" t="str">
        <f t="shared" si="85"/>
        <v/>
      </c>
      <c r="AS97" s="381" t="str">
        <f t="shared" si="86"/>
        <v/>
      </c>
      <c r="AT97" s="381" t="str">
        <f t="shared" si="87"/>
        <v/>
      </c>
      <c r="AU97" s="384" t="str">
        <f t="shared" si="88"/>
        <v/>
      </c>
      <c r="AV97" s="386" t="str">
        <f t="shared" si="89"/>
        <v/>
      </c>
      <c r="AW97" s="381" t="str">
        <f t="shared" si="90"/>
        <v/>
      </c>
      <c r="AX97" s="381" t="str">
        <f t="shared" si="91"/>
        <v/>
      </c>
      <c r="AY97" s="384" t="str">
        <f t="shared" si="92"/>
        <v/>
      </c>
      <c r="AZ97" s="121">
        <f t="shared" si="93"/>
        <v>0</v>
      </c>
      <c r="BA97" s="122">
        <f t="shared" si="94"/>
        <v>0</v>
      </c>
      <c r="BB97" s="122">
        <f t="shared" si="95"/>
        <v>0</v>
      </c>
      <c r="BC97" s="123">
        <f t="shared" si="96"/>
        <v>0</v>
      </c>
    </row>
    <row r="98" spans="1:61" s="124" customFormat="1" x14ac:dyDescent="0.2">
      <c r="A98" s="279"/>
      <c r="B98" s="374"/>
      <c r="C98" s="119"/>
      <c r="D98" s="383"/>
      <c r="E98" s="381"/>
      <c r="F98" s="381"/>
      <c r="G98" s="384"/>
      <c r="H98" s="383" t="str">
        <f t="shared" si="49"/>
        <v/>
      </c>
      <c r="I98" s="381" t="str">
        <f t="shared" si="50"/>
        <v/>
      </c>
      <c r="J98" s="381" t="str">
        <f t="shared" si="51"/>
        <v/>
      </c>
      <c r="K98" s="385" t="str">
        <f t="shared" si="52"/>
        <v/>
      </c>
      <c r="L98" s="386" t="str">
        <f t="shared" si="53"/>
        <v/>
      </c>
      <c r="M98" s="381" t="str">
        <f t="shared" si="54"/>
        <v/>
      </c>
      <c r="N98" s="381" t="str">
        <f t="shared" si="55"/>
        <v/>
      </c>
      <c r="O98" s="384" t="str">
        <f t="shared" si="56"/>
        <v/>
      </c>
      <c r="P98" s="386" t="str">
        <f t="shared" si="57"/>
        <v/>
      </c>
      <c r="Q98" s="381" t="str">
        <f t="shared" si="58"/>
        <v/>
      </c>
      <c r="R98" s="381" t="str">
        <f t="shared" si="59"/>
        <v/>
      </c>
      <c r="S98" s="384" t="str">
        <f t="shared" si="60"/>
        <v/>
      </c>
      <c r="T98" s="386" t="str">
        <f t="shared" si="61"/>
        <v/>
      </c>
      <c r="U98" s="381" t="str">
        <f t="shared" si="62"/>
        <v/>
      </c>
      <c r="V98" s="381" t="str">
        <f t="shared" si="63"/>
        <v/>
      </c>
      <c r="W98" s="384" t="str">
        <f t="shared" si="64"/>
        <v/>
      </c>
      <c r="X98" s="386" t="str">
        <f t="shared" si="65"/>
        <v/>
      </c>
      <c r="Y98" s="381" t="str">
        <f t="shared" si="66"/>
        <v/>
      </c>
      <c r="Z98" s="381" t="str">
        <f t="shared" si="67"/>
        <v/>
      </c>
      <c r="AA98" s="384" t="str">
        <f t="shared" si="68"/>
        <v/>
      </c>
      <c r="AB98" s="386" t="str">
        <f t="shared" si="69"/>
        <v/>
      </c>
      <c r="AC98" s="381" t="str">
        <f t="shared" si="70"/>
        <v/>
      </c>
      <c r="AD98" s="381" t="str">
        <f t="shared" si="71"/>
        <v/>
      </c>
      <c r="AE98" s="384" t="str">
        <f t="shared" si="72"/>
        <v/>
      </c>
      <c r="AF98" s="386" t="str">
        <f t="shared" si="73"/>
        <v/>
      </c>
      <c r="AG98" s="381" t="str">
        <f t="shared" si="74"/>
        <v/>
      </c>
      <c r="AH98" s="381" t="str">
        <f t="shared" si="75"/>
        <v/>
      </c>
      <c r="AI98" s="384" t="str">
        <f t="shared" si="76"/>
        <v/>
      </c>
      <c r="AJ98" s="386" t="str">
        <f t="shared" si="77"/>
        <v/>
      </c>
      <c r="AK98" s="381" t="str">
        <f t="shared" si="78"/>
        <v/>
      </c>
      <c r="AL98" s="381" t="str">
        <f t="shared" si="79"/>
        <v/>
      </c>
      <c r="AM98" s="384" t="str">
        <f t="shared" si="80"/>
        <v/>
      </c>
      <c r="AN98" s="386" t="str">
        <f t="shared" si="81"/>
        <v/>
      </c>
      <c r="AO98" s="381" t="str">
        <f t="shared" si="82"/>
        <v/>
      </c>
      <c r="AP98" s="381" t="str">
        <f t="shared" si="83"/>
        <v/>
      </c>
      <c r="AQ98" s="384" t="str">
        <f t="shared" si="84"/>
        <v/>
      </c>
      <c r="AR98" s="386" t="str">
        <f t="shared" si="85"/>
        <v/>
      </c>
      <c r="AS98" s="381" t="str">
        <f t="shared" si="86"/>
        <v/>
      </c>
      <c r="AT98" s="381" t="str">
        <f t="shared" si="87"/>
        <v/>
      </c>
      <c r="AU98" s="384" t="str">
        <f t="shared" si="88"/>
        <v/>
      </c>
      <c r="AV98" s="386" t="str">
        <f t="shared" si="89"/>
        <v/>
      </c>
      <c r="AW98" s="381" t="str">
        <f t="shared" si="90"/>
        <v/>
      </c>
      <c r="AX98" s="381" t="str">
        <f t="shared" si="91"/>
        <v/>
      </c>
      <c r="AY98" s="384" t="str">
        <f t="shared" si="92"/>
        <v/>
      </c>
      <c r="AZ98" s="121">
        <f t="shared" si="93"/>
        <v>0</v>
      </c>
      <c r="BA98" s="122">
        <f t="shared" si="94"/>
        <v>0</v>
      </c>
      <c r="BB98" s="122">
        <f t="shared" si="95"/>
        <v>0</v>
      </c>
      <c r="BC98" s="123">
        <f t="shared" si="96"/>
        <v>0</v>
      </c>
    </row>
    <row r="99" spans="1:61" s="124" customFormat="1" x14ac:dyDescent="0.2">
      <c r="A99" s="291"/>
      <c r="B99" s="291"/>
      <c r="C99" s="291"/>
      <c r="D99" s="388"/>
      <c r="E99" s="292"/>
      <c r="F99" s="292"/>
      <c r="G99" s="389"/>
      <c r="H99" s="390"/>
      <c r="I99" s="292"/>
      <c r="J99" s="292"/>
      <c r="K99" s="391"/>
      <c r="L99" s="392"/>
      <c r="M99" s="292"/>
      <c r="N99" s="292"/>
      <c r="O99" s="389"/>
      <c r="P99" s="392"/>
      <c r="Q99" s="292"/>
      <c r="R99" s="292"/>
      <c r="S99" s="389"/>
      <c r="T99" s="392"/>
      <c r="U99" s="292"/>
      <c r="V99" s="292"/>
      <c r="W99" s="389"/>
      <c r="X99" s="392"/>
      <c r="Y99" s="292"/>
      <c r="Z99" s="292"/>
      <c r="AA99" s="389"/>
      <c r="AB99" s="392"/>
      <c r="AC99" s="292"/>
      <c r="AD99" s="292"/>
      <c r="AE99" s="389"/>
      <c r="AF99" s="392"/>
      <c r="AG99" s="292"/>
      <c r="AH99" s="292"/>
      <c r="AI99" s="389"/>
      <c r="AJ99" s="392"/>
      <c r="AK99" s="292"/>
      <c r="AL99" s="292"/>
      <c r="AM99" s="389"/>
      <c r="AN99" s="392"/>
      <c r="AO99" s="292"/>
      <c r="AP99" s="292"/>
      <c r="AQ99" s="389"/>
      <c r="AR99" s="392"/>
      <c r="AS99" s="292"/>
      <c r="AT99" s="292"/>
      <c r="AU99" s="389"/>
      <c r="AV99" s="392"/>
      <c r="AW99" s="292"/>
      <c r="AX99" s="292"/>
      <c r="AY99" s="389"/>
      <c r="AZ99" s="393"/>
      <c r="BA99" s="292"/>
      <c r="BB99" s="292"/>
      <c r="BC99" s="389"/>
    </row>
    <row r="100" spans="1:61" x14ac:dyDescent="0.2">
      <c r="A100" s="315" t="s">
        <v>1</v>
      </c>
      <c r="B100" s="316"/>
      <c r="C100" s="325"/>
      <c r="D100" s="335">
        <f t="shared" ref="D100:AY100" si="97">SUM(D12:D99)</f>
        <v>0</v>
      </c>
      <c r="E100" s="103">
        <f t="shared" si="97"/>
        <v>0</v>
      </c>
      <c r="F100" s="103">
        <f t="shared" si="97"/>
        <v>0</v>
      </c>
      <c r="G100" s="97">
        <f t="shared" si="97"/>
        <v>0</v>
      </c>
      <c r="H100" s="98">
        <f t="shared" si="97"/>
        <v>0</v>
      </c>
      <c r="I100" s="103">
        <f t="shared" si="97"/>
        <v>0</v>
      </c>
      <c r="J100" s="103">
        <f t="shared" si="97"/>
        <v>0</v>
      </c>
      <c r="K100" s="97">
        <f t="shared" si="97"/>
        <v>0</v>
      </c>
      <c r="L100" s="98">
        <f t="shared" si="97"/>
        <v>0</v>
      </c>
      <c r="M100" s="103">
        <f t="shared" si="97"/>
        <v>0</v>
      </c>
      <c r="N100" s="103">
        <f t="shared" si="97"/>
        <v>0</v>
      </c>
      <c r="O100" s="97">
        <f t="shared" si="97"/>
        <v>0</v>
      </c>
      <c r="P100" s="98">
        <f t="shared" si="97"/>
        <v>0</v>
      </c>
      <c r="Q100" s="103">
        <f t="shared" si="97"/>
        <v>0</v>
      </c>
      <c r="R100" s="103">
        <f t="shared" si="97"/>
        <v>0</v>
      </c>
      <c r="S100" s="97">
        <f t="shared" si="97"/>
        <v>0</v>
      </c>
      <c r="T100" s="98">
        <f t="shared" si="97"/>
        <v>0</v>
      </c>
      <c r="U100" s="103">
        <f t="shared" si="97"/>
        <v>0</v>
      </c>
      <c r="V100" s="103">
        <f t="shared" si="97"/>
        <v>0</v>
      </c>
      <c r="W100" s="97">
        <f t="shared" si="97"/>
        <v>0</v>
      </c>
      <c r="X100" s="98">
        <f t="shared" si="97"/>
        <v>0</v>
      </c>
      <c r="Y100" s="103">
        <f t="shared" si="97"/>
        <v>0</v>
      </c>
      <c r="Z100" s="103">
        <f t="shared" si="97"/>
        <v>0</v>
      </c>
      <c r="AA100" s="97">
        <f t="shared" si="97"/>
        <v>0</v>
      </c>
      <c r="AB100" s="98">
        <f t="shared" si="97"/>
        <v>0</v>
      </c>
      <c r="AC100" s="103">
        <f t="shared" si="97"/>
        <v>0</v>
      </c>
      <c r="AD100" s="103">
        <f t="shared" si="97"/>
        <v>0</v>
      </c>
      <c r="AE100" s="97">
        <f t="shared" si="97"/>
        <v>0</v>
      </c>
      <c r="AF100" s="113">
        <f t="shared" si="97"/>
        <v>0</v>
      </c>
      <c r="AG100" s="103">
        <f t="shared" si="97"/>
        <v>0</v>
      </c>
      <c r="AH100" s="103">
        <f t="shared" si="97"/>
        <v>0</v>
      </c>
      <c r="AI100" s="97">
        <f t="shared" si="97"/>
        <v>0</v>
      </c>
      <c r="AJ100" s="113">
        <f t="shared" si="97"/>
        <v>0</v>
      </c>
      <c r="AK100" s="103">
        <f t="shared" si="97"/>
        <v>0</v>
      </c>
      <c r="AL100" s="103">
        <f t="shared" si="97"/>
        <v>0</v>
      </c>
      <c r="AM100" s="97">
        <f t="shared" si="97"/>
        <v>0</v>
      </c>
      <c r="AN100" s="98">
        <f t="shared" si="97"/>
        <v>0</v>
      </c>
      <c r="AO100" s="103">
        <f t="shared" si="97"/>
        <v>0</v>
      </c>
      <c r="AP100" s="103">
        <f t="shared" si="97"/>
        <v>0</v>
      </c>
      <c r="AQ100" s="97">
        <f t="shared" si="97"/>
        <v>0</v>
      </c>
      <c r="AR100" s="98">
        <f t="shared" si="97"/>
        <v>0</v>
      </c>
      <c r="AS100" s="103">
        <f t="shared" si="97"/>
        <v>0</v>
      </c>
      <c r="AT100" s="103">
        <f t="shared" si="97"/>
        <v>0</v>
      </c>
      <c r="AU100" s="97">
        <f t="shared" si="97"/>
        <v>0</v>
      </c>
      <c r="AV100" s="98">
        <f t="shared" si="97"/>
        <v>0</v>
      </c>
      <c r="AW100" s="103">
        <f t="shared" si="97"/>
        <v>0</v>
      </c>
      <c r="AX100" s="103">
        <f t="shared" si="97"/>
        <v>0</v>
      </c>
      <c r="AY100" s="97">
        <f t="shared" si="97"/>
        <v>0</v>
      </c>
      <c r="AZ100" s="98">
        <f>SUM(H100,L100,P100,T100,X100,AB100,AF100,AJ100,AN100,AR100,AV100)-D100</f>
        <v>0</v>
      </c>
      <c r="BA100" s="103">
        <f>SUM(I100,M100,Q100,U100,Y100,AC100,AG100,AK100,AO100,AS100,AW100)-E100</f>
        <v>0</v>
      </c>
      <c r="BB100" s="103">
        <f>SUM(J100,N100,R100,V100,Z100,AD100,AH100,AL100,AP100,AT100,AX100)-F100</f>
        <v>0</v>
      </c>
      <c r="BC100" s="97">
        <f>SUM(K100,O100,S100,W100,AA100,AE100,AI100,AM100,AQ100,AU100,AY100)-G100</f>
        <v>0</v>
      </c>
    </row>
    <row r="101" spans="1:61" s="124" customFormat="1" x14ac:dyDescent="0.2">
      <c r="A101" s="349"/>
      <c r="B101" s="349"/>
      <c r="C101" s="350"/>
      <c r="D101" s="351"/>
      <c r="E101" s="352"/>
      <c r="F101" s="352"/>
      <c r="G101" s="353"/>
      <c r="H101" s="283"/>
      <c r="I101" s="354"/>
      <c r="J101" s="354"/>
      <c r="K101" s="283"/>
      <c r="L101" s="283"/>
      <c r="M101" s="354"/>
      <c r="N101" s="354"/>
      <c r="O101" s="283"/>
      <c r="P101" s="283"/>
      <c r="Q101" s="354"/>
      <c r="R101" s="354"/>
      <c r="S101" s="283"/>
      <c r="T101" s="283"/>
      <c r="U101" s="354"/>
      <c r="V101" s="354"/>
      <c r="W101" s="283"/>
      <c r="X101" s="283"/>
      <c r="Y101" s="354"/>
      <c r="Z101" s="354"/>
      <c r="AA101" s="283"/>
      <c r="AB101" s="283"/>
      <c r="AC101" s="354"/>
      <c r="AD101" s="354"/>
      <c r="AE101" s="283"/>
      <c r="AF101" s="283"/>
      <c r="AG101" s="354"/>
      <c r="AH101" s="354"/>
      <c r="AI101" s="283"/>
      <c r="AJ101" s="283"/>
      <c r="AK101" s="354"/>
      <c r="AL101" s="354"/>
      <c r="AM101" s="283"/>
      <c r="AN101" s="283"/>
      <c r="AO101" s="354"/>
      <c r="AP101" s="354"/>
      <c r="AQ101" s="283"/>
      <c r="AR101" s="283"/>
      <c r="AS101" s="354"/>
      <c r="AT101" s="354"/>
      <c r="AU101" s="283"/>
      <c r="AV101" s="283"/>
      <c r="AW101" s="354"/>
      <c r="AX101" s="354"/>
      <c r="AY101" s="283"/>
      <c r="AZ101" s="283"/>
      <c r="BA101" s="354"/>
      <c r="BB101" s="354"/>
      <c r="BC101" s="283"/>
      <c r="BD101" s="355"/>
      <c r="BE101" s="355"/>
      <c r="BF101" s="355"/>
      <c r="BG101" s="355"/>
      <c r="BH101" s="355"/>
      <c r="BI101" s="355"/>
    </row>
    <row r="102" spans="1:61" x14ac:dyDescent="0.2">
      <c r="A102" s="315" t="s">
        <v>18</v>
      </c>
      <c r="B102" s="316"/>
      <c r="C102" s="325"/>
      <c r="D102" s="335">
        <f>H100+L100+P100+T100+X100+AB100+AF100+AJ100+AN100+AR100+AV100</f>
        <v>0</v>
      </c>
      <c r="E102" s="103">
        <f>I100+M100+Q100+U100+Y100+AC100+AG100+AK100+AO100+AS100+AW100</f>
        <v>0</v>
      </c>
      <c r="F102" s="103">
        <f>J100+N100+R100+V100+Z100+AD100+AH100+AL100+AP100+AT100+AX100</f>
        <v>0</v>
      </c>
      <c r="G102" s="97">
        <f>K100+O100+S100+W100+AA100+AE100+AI100+AM100+AQ100+AU100+AY100</f>
        <v>0</v>
      </c>
      <c r="H102" s="114"/>
      <c r="I102" s="115"/>
      <c r="J102" s="115"/>
      <c r="K102" s="114"/>
      <c r="L102" s="114"/>
      <c r="M102" s="115"/>
      <c r="N102" s="115"/>
      <c r="O102" s="114"/>
      <c r="P102" s="114"/>
      <c r="Q102" s="115"/>
      <c r="R102" s="115"/>
      <c r="S102" s="114"/>
      <c r="T102" s="114"/>
      <c r="U102" s="115"/>
      <c r="V102" s="115"/>
      <c r="W102" s="114"/>
      <c r="X102" s="114"/>
      <c r="Y102" s="115"/>
      <c r="Z102" s="115"/>
      <c r="AA102" s="114"/>
      <c r="AB102" s="114"/>
      <c r="AC102" s="115"/>
      <c r="AD102" s="115"/>
      <c r="AE102" s="114"/>
      <c r="AF102" s="114"/>
      <c r="AG102" s="115"/>
      <c r="AH102" s="115"/>
      <c r="AI102" s="114"/>
      <c r="AJ102" s="114"/>
      <c r="AK102" s="115"/>
      <c r="AL102" s="115"/>
      <c r="AM102" s="114"/>
      <c r="AN102" s="114"/>
      <c r="AO102" s="115"/>
      <c r="AP102" s="115"/>
      <c r="AQ102" s="114"/>
      <c r="AR102" s="114"/>
      <c r="AS102" s="115"/>
      <c r="AT102" s="115"/>
      <c r="AU102" s="114"/>
      <c r="AV102" s="114"/>
      <c r="AW102" s="115"/>
      <c r="AX102" s="115"/>
      <c r="AY102" s="114"/>
      <c r="AZ102" s="114"/>
      <c r="BA102" s="115"/>
      <c r="BB102" s="115"/>
      <c r="BC102" s="114"/>
    </row>
    <row r="103" spans="1:61" s="124" customFormat="1" x14ac:dyDescent="0.2">
      <c r="C103" s="350"/>
      <c r="D103" s="351"/>
      <c r="E103" s="354"/>
      <c r="F103" s="354"/>
      <c r="G103" s="283"/>
      <c r="H103" s="283"/>
      <c r="I103" s="354"/>
      <c r="J103" s="354"/>
      <c r="K103" s="283"/>
      <c r="L103" s="283"/>
      <c r="M103" s="354"/>
      <c r="N103" s="354"/>
      <c r="O103" s="283"/>
      <c r="P103" s="283"/>
      <c r="Q103" s="354"/>
      <c r="R103" s="354"/>
      <c r="S103" s="283"/>
      <c r="T103" s="283"/>
      <c r="U103" s="354"/>
      <c r="V103" s="354"/>
      <c r="W103" s="283"/>
      <c r="X103" s="283"/>
      <c r="Y103" s="354"/>
      <c r="Z103" s="354"/>
      <c r="AA103" s="283"/>
      <c r="AB103" s="283"/>
      <c r="AC103" s="354"/>
      <c r="AD103" s="354"/>
      <c r="AE103" s="283"/>
      <c r="AF103" s="283"/>
      <c r="AG103" s="354"/>
      <c r="AH103" s="354"/>
      <c r="AI103" s="283"/>
      <c r="AJ103" s="283"/>
      <c r="AK103" s="354"/>
      <c r="AL103" s="354"/>
      <c r="AM103" s="283"/>
      <c r="AN103" s="283"/>
      <c r="AO103" s="354"/>
      <c r="AP103" s="354"/>
      <c r="AQ103" s="283"/>
      <c r="AR103" s="283"/>
      <c r="AS103" s="354"/>
      <c r="AT103" s="354"/>
      <c r="AU103" s="283"/>
      <c r="AV103" s="283"/>
      <c r="AW103" s="354"/>
      <c r="AX103" s="354"/>
      <c r="AY103" s="283"/>
      <c r="AZ103" s="283"/>
      <c r="BA103" s="354"/>
      <c r="BB103" s="354"/>
      <c r="BC103" s="283"/>
    </row>
    <row r="104" spans="1:61" x14ac:dyDescent="0.2">
      <c r="A104" s="315" t="s">
        <v>19</v>
      </c>
      <c r="B104" s="316"/>
      <c r="C104" s="325"/>
      <c r="D104" s="337">
        <f>D100-D102</f>
        <v>0</v>
      </c>
      <c r="E104" s="338">
        <f>E100-E102</f>
        <v>0</v>
      </c>
      <c r="F104" s="338">
        <f>F100-F102</f>
        <v>0</v>
      </c>
      <c r="G104" s="339">
        <f>G100-G102</f>
        <v>0</v>
      </c>
      <c r="H104" s="116"/>
      <c r="I104" s="115"/>
      <c r="J104" s="115"/>
      <c r="K104" s="114"/>
      <c r="L104" s="114"/>
      <c r="M104" s="115"/>
      <c r="N104" s="115"/>
      <c r="O104" s="114"/>
      <c r="P104" s="114"/>
      <c r="Q104" s="115"/>
      <c r="R104" s="115"/>
      <c r="S104" s="114"/>
      <c r="T104" s="114"/>
      <c r="U104" s="115"/>
      <c r="V104" s="115"/>
      <c r="W104" s="114"/>
      <c r="X104" s="114"/>
      <c r="Y104" s="115"/>
      <c r="Z104" s="115"/>
      <c r="AA104" s="114"/>
      <c r="AB104" s="114"/>
      <c r="AC104" s="115"/>
      <c r="AD104" s="115"/>
      <c r="AE104" s="114"/>
      <c r="AF104" s="114"/>
      <c r="AG104" s="115"/>
      <c r="AH104" s="115"/>
      <c r="AI104" s="114"/>
      <c r="AJ104" s="114"/>
      <c r="AK104" s="115"/>
      <c r="AL104" s="115"/>
      <c r="AM104" s="114"/>
      <c r="AN104" s="114"/>
      <c r="AO104" s="115"/>
      <c r="AP104" s="115"/>
      <c r="AQ104" s="114"/>
      <c r="AR104" s="114"/>
      <c r="AS104" s="115"/>
      <c r="AT104" s="115"/>
      <c r="AU104" s="114"/>
      <c r="AV104" s="114"/>
      <c r="AW104" s="115"/>
      <c r="AX104" s="115"/>
      <c r="AY104" s="114"/>
      <c r="AZ104" s="114"/>
      <c r="BA104" s="115"/>
      <c r="BB104" s="115"/>
      <c r="BC104" s="114"/>
    </row>
    <row r="105" spans="1:61" x14ac:dyDescent="0.2">
      <c r="C105" s="340"/>
      <c r="D105" s="336"/>
      <c r="E105" s="115"/>
      <c r="F105" s="115"/>
      <c r="G105" s="114"/>
      <c r="H105" s="114"/>
      <c r="I105" s="115"/>
      <c r="J105" s="115"/>
      <c r="K105" s="114"/>
      <c r="L105" s="114"/>
      <c r="M105" s="115"/>
      <c r="N105" s="115"/>
      <c r="O105" s="114"/>
      <c r="P105" s="114"/>
      <c r="Q105" s="115"/>
      <c r="R105" s="115"/>
      <c r="S105" s="114"/>
      <c r="T105" s="114"/>
      <c r="U105" s="115"/>
      <c r="V105" s="115"/>
      <c r="W105" s="114"/>
      <c r="X105" s="114"/>
      <c r="Y105" s="115"/>
      <c r="Z105" s="115"/>
      <c r="AA105" s="114"/>
      <c r="AB105" s="114"/>
      <c r="AC105" s="115"/>
      <c r="AD105" s="115"/>
      <c r="AE105" s="114"/>
      <c r="AF105" s="114"/>
      <c r="AG105" s="115"/>
      <c r="AH105" s="115"/>
      <c r="AI105" s="114"/>
      <c r="AJ105" s="114"/>
      <c r="AK105" s="115"/>
      <c r="AL105" s="115"/>
      <c r="AM105" s="114"/>
      <c r="AN105" s="114"/>
      <c r="AO105" s="115"/>
      <c r="AP105" s="115"/>
      <c r="AQ105" s="114"/>
      <c r="AR105" s="114"/>
      <c r="AS105" s="115"/>
      <c r="AT105" s="115"/>
      <c r="AU105" s="114"/>
      <c r="AV105" s="114"/>
      <c r="AW105" s="115"/>
      <c r="AX105" s="115"/>
      <c r="AY105" s="114"/>
      <c r="AZ105" s="114"/>
      <c r="BA105" s="115"/>
      <c r="BB105" s="115"/>
      <c r="BC105" s="114"/>
    </row>
    <row r="106" spans="1:61" x14ac:dyDescent="0.2">
      <c r="D106" s="336"/>
      <c r="E106" s="115"/>
      <c r="F106" s="115"/>
      <c r="G106" s="114"/>
      <c r="H106" s="114"/>
      <c r="I106" s="115"/>
      <c r="J106" s="115"/>
      <c r="K106" s="114"/>
      <c r="L106" s="114"/>
      <c r="M106" s="115"/>
      <c r="N106" s="115"/>
      <c r="O106" s="114"/>
      <c r="P106" s="114"/>
      <c r="Q106" s="115"/>
      <c r="R106" s="115"/>
      <c r="S106" s="114"/>
      <c r="T106" s="114"/>
      <c r="U106" s="115"/>
      <c r="V106" s="115"/>
      <c r="W106" s="114"/>
      <c r="X106" s="114"/>
      <c r="Y106" s="115"/>
      <c r="Z106" s="115"/>
      <c r="AA106" s="114"/>
      <c r="AB106" s="114"/>
      <c r="AC106" s="115"/>
      <c r="AD106" s="115"/>
      <c r="AE106" s="114"/>
      <c r="AF106" s="114"/>
      <c r="AG106" s="115"/>
      <c r="AH106" s="115"/>
      <c r="AI106" s="114"/>
      <c r="AJ106" s="114"/>
      <c r="AK106" s="115"/>
      <c r="AL106" s="115"/>
      <c r="AM106" s="114"/>
      <c r="AN106" s="114"/>
      <c r="AO106" s="115"/>
      <c r="AP106" s="115"/>
      <c r="AQ106" s="114"/>
      <c r="AR106" s="114"/>
      <c r="AS106" s="115"/>
      <c r="AT106" s="115"/>
      <c r="AU106" s="114"/>
      <c r="AV106" s="114"/>
      <c r="AW106" s="115"/>
      <c r="AX106" s="115"/>
      <c r="AY106" s="114"/>
      <c r="AZ106" s="114"/>
      <c r="BA106" s="115"/>
      <c r="BB106" s="115"/>
      <c r="BC106" s="114"/>
    </row>
    <row r="107" spans="1:61" x14ac:dyDescent="0.2">
      <c r="A107" s="382" t="s">
        <v>20</v>
      </c>
      <c r="D107" s="336"/>
      <c r="E107" s="115"/>
      <c r="F107" s="115"/>
      <c r="G107" s="114"/>
      <c r="H107" s="114"/>
      <c r="I107" s="115"/>
      <c r="J107" s="115"/>
      <c r="K107" s="114"/>
      <c r="L107" s="114"/>
      <c r="M107" s="115"/>
      <c r="N107" s="115"/>
      <c r="O107" s="114"/>
      <c r="P107" s="114"/>
      <c r="Q107" s="115"/>
      <c r="R107" s="115"/>
      <c r="S107" s="114"/>
      <c r="T107" s="114"/>
      <c r="U107" s="115"/>
      <c r="V107" s="115"/>
      <c r="W107" s="114"/>
      <c r="X107" s="114"/>
      <c r="Y107" s="115"/>
      <c r="Z107" s="115"/>
      <c r="AA107" s="114"/>
      <c r="AB107" s="114"/>
      <c r="AC107" s="115"/>
      <c r="AD107" s="115"/>
      <c r="AE107" s="114"/>
      <c r="AF107" s="114"/>
      <c r="AG107" s="115"/>
      <c r="AH107" s="115"/>
      <c r="AI107" s="114"/>
      <c r="AJ107" s="114"/>
      <c r="AK107" s="115"/>
      <c r="AL107" s="115"/>
      <c r="AM107" s="114"/>
      <c r="AN107" s="114"/>
      <c r="AO107" s="115"/>
      <c r="AP107" s="115"/>
      <c r="AQ107" s="114"/>
      <c r="AR107" s="114"/>
      <c r="AS107" s="115"/>
      <c r="AT107" s="115"/>
      <c r="AU107" s="114"/>
      <c r="AV107" s="114"/>
      <c r="AW107" s="115"/>
      <c r="AX107" s="115"/>
      <c r="AY107" s="114"/>
      <c r="AZ107" s="114"/>
      <c r="BA107" s="115"/>
      <c r="BB107" s="115"/>
      <c r="BC107" s="114"/>
    </row>
    <row r="108" spans="1:61" s="124" customFormat="1" x14ac:dyDescent="0.2">
      <c r="A108" s="356" t="s">
        <v>297</v>
      </c>
      <c r="B108" s="374"/>
      <c r="C108" s="119"/>
      <c r="D108" s="383"/>
      <c r="E108" s="381"/>
      <c r="F108" s="381"/>
      <c r="G108" s="384"/>
      <c r="H108" s="383" t="str">
        <f t="shared" ref="H108:H118" si="98">IF($C108="AS&amp;T",$D108,"")</f>
        <v/>
      </c>
      <c r="I108" s="381" t="str">
        <f t="shared" ref="I108:I118" si="99">IF($C108="AS&amp;T",$E108,"")</f>
        <v/>
      </c>
      <c r="J108" s="381" t="str">
        <f t="shared" ref="J108:J118" si="100">IF($C108="AS&amp;T",$F108,"")</f>
        <v/>
      </c>
      <c r="K108" s="385" t="str">
        <f t="shared" ref="K108:K118" si="101">IF($C108="AS&amp;T",$G108,"")</f>
        <v/>
      </c>
      <c r="L108" s="386" t="str">
        <f t="shared" ref="L108:L118" si="102">IF($C108="IC",$D108,"")</f>
        <v/>
      </c>
      <c r="M108" s="381" t="str">
        <f t="shared" ref="M108:M118" si="103">IF($C108="IC",$E108,"")</f>
        <v/>
      </c>
      <c r="N108" s="381" t="str">
        <f t="shared" ref="N108:N118" si="104">IF($C108="IC",$F108,"")</f>
        <v/>
      </c>
      <c r="O108" s="384" t="str">
        <f t="shared" ref="O108:O118" si="105">IF($C108="IC",$G108,"")</f>
        <v/>
      </c>
      <c r="P108" s="386" t="str">
        <f t="shared" ref="P108:P118" si="106">IF($C108="WC",$D108,"")</f>
        <v/>
      </c>
      <c r="Q108" s="381" t="str">
        <f t="shared" ref="Q108:Q118" si="107">IF($C108="WC",$E108,"")</f>
        <v/>
      </c>
      <c r="R108" s="381" t="str">
        <f t="shared" ref="R108:R118" si="108">IF($C108="WC",$F108,"")</f>
        <v/>
      </c>
      <c r="S108" s="384" t="str">
        <f t="shared" ref="S108:S118" si="109">IF($C108="WC",$G108,"")</f>
        <v/>
      </c>
      <c r="T108" s="386" t="str">
        <f t="shared" ref="T108:T118" si="110">IF($C108="NMD",$D108,"")</f>
        <v/>
      </c>
      <c r="U108" s="381" t="str">
        <f t="shared" ref="U108:U118" si="111">IF($C108="NMD",$E108,"")</f>
        <v/>
      </c>
      <c r="V108" s="381" t="str">
        <f t="shared" ref="V108:V118" si="112">IF($C108="NMD",$F108,"")</f>
        <v/>
      </c>
      <c r="W108" s="384" t="str">
        <f t="shared" ref="W108:W118" si="113">IF($C108="NMD",$G108,"")</f>
        <v/>
      </c>
      <c r="X108" s="386" t="str">
        <f t="shared" ref="X108:X118" si="114">IF($C108="APP",$D108,"")</f>
        <v/>
      </c>
      <c r="Y108" s="381" t="str">
        <f t="shared" ref="Y108:Y118" si="115">IF($C108="APP",$E108,"")</f>
        <v/>
      </c>
      <c r="Z108" s="381" t="str">
        <f t="shared" ref="Z108:Z118" si="116">IF($C108="APP",$F108,"")</f>
        <v/>
      </c>
      <c r="AA108" s="384" t="str">
        <f t="shared" ref="AA108:AA118" si="117">IF($C108="APP",$G108,"")</f>
        <v/>
      </c>
      <c r="AB108" s="386" t="str">
        <f t="shared" ref="AB108:AB118" si="118">IF($C108="WR",$D108,"")</f>
        <v/>
      </c>
      <c r="AC108" s="381" t="str">
        <f t="shared" ref="AC108:AC118" si="119">IF($C108="WR",$E108,"")</f>
        <v/>
      </c>
      <c r="AD108" s="381" t="str">
        <f t="shared" ref="AD108:AD118" si="120">IF($C108="WR",$F108,"")</f>
        <v/>
      </c>
      <c r="AE108" s="384" t="str">
        <f t="shared" ref="AE108:AE118" si="121">IF($C108="WR",$G108,"")</f>
        <v/>
      </c>
      <c r="AF108" s="386" t="str">
        <f t="shared" ref="AF108:AF118" si="122">IF($C108="TAX",$D108,"")</f>
        <v/>
      </c>
      <c r="AG108" s="381" t="str">
        <f t="shared" ref="AG108:AG118" si="123">IF($C108="TAX",$E108,"")</f>
        <v/>
      </c>
      <c r="AH108" s="381" t="str">
        <f t="shared" ref="AH108:AH118" si="124">IF($C108="TAX",$F108,"")</f>
        <v/>
      </c>
      <c r="AI108" s="384" t="str">
        <f t="shared" ref="AI108:AI118" si="125">IF($C108="TAX",$G108,"")</f>
        <v/>
      </c>
      <c r="AJ108" s="386" t="str">
        <f t="shared" ref="AJ108:AJ118" si="126">IF($C108="BPC",$D108,"")</f>
        <v/>
      </c>
      <c r="AK108" s="381" t="str">
        <f t="shared" ref="AK108:AK118" si="127">IF($C108="BPC",$E108,"")</f>
        <v/>
      </c>
      <c r="AL108" s="381" t="str">
        <f t="shared" ref="AL108:AL118" si="128">IF($C108="BPC",$F108,"")</f>
        <v/>
      </c>
      <c r="AM108" s="384" t="str">
        <f t="shared" ref="AM108:AM118" si="129">IF($C108="BPC",$G108,"")</f>
        <v/>
      </c>
      <c r="AN108" s="386" t="str">
        <f t="shared" ref="AN108:AN118" si="130">IF($C108="UIP",$D108,"")</f>
        <v/>
      </c>
      <c r="AO108" s="381" t="str">
        <f t="shared" ref="AO108:AO118" si="131">IF($C108="UIP",$E108,"")</f>
        <v/>
      </c>
      <c r="AP108" s="381" t="str">
        <f t="shared" ref="AP108:AP118" si="132">IF($C108="UIP",$F108,"")</f>
        <v/>
      </c>
      <c r="AQ108" s="384" t="str">
        <f t="shared" ref="AQ108:AQ118" si="133">IF($C108="UIP",$G108,"")</f>
        <v/>
      </c>
      <c r="AR108" s="386" t="str">
        <f t="shared" ref="AR108:AR118" si="134">IF($C108="SUP",$D108,"")</f>
        <v/>
      </c>
      <c r="AS108" s="381" t="str">
        <f t="shared" ref="AS108:AS118" si="135">IF($C108="SUP",$E108,"")</f>
        <v/>
      </c>
      <c r="AT108" s="381" t="str">
        <f t="shared" ref="AT108:AT118" si="136">IF($C108="SUP",$F108,"")</f>
        <v/>
      </c>
      <c r="AU108" s="384" t="str">
        <f t="shared" ref="AU108:AU118" si="137">IF($C108="SUP",$G108,"")</f>
        <v/>
      </c>
      <c r="AV108" s="386" t="str">
        <f t="shared" ref="AV108:AV118" si="138">IF($C108="NRJM",$D108,"")</f>
        <v/>
      </c>
      <c r="AW108" s="381" t="str">
        <f t="shared" ref="AW108:AW118" si="139">IF($C108="NRJM",$E108,"")</f>
        <v/>
      </c>
      <c r="AX108" s="381" t="str">
        <f t="shared" ref="AX108:AX118" si="140">IF($C108="NRJM",$F108,"")</f>
        <v/>
      </c>
      <c r="AY108" s="384" t="str">
        <f t="shared" ref="AY108:AY118" si="141">IF($C108="NRJM",$G108,"")</f>
        <v/>
      </c>
      <c r="AZ108" s="121">
        <f>SUM(H108,L108,P108,T108,X108,AB108,AF108,AJ108,AN108,AR108,AV108)-D108</f>
        <v>0</v>
      </c>
      <c r="BA108" s="122">
        <f>SUM(I108,M108,Q108,U108,Y108,AC108,AG108,AK108,AO108,AS108,AW108)-E108</f>
        <v>0</v>
      </c>
      <c r="BB108" s="122">
        <f>SUM(J108,N108,R108,V108,Z108,AD108,AH108,AL108,AP108,AT108,AX108)-F108</f>
        <v>0</v>
      </c>
      <c r="BC108" s="123">
        <f>SUM(K108,O108,S108,W108,AA108,AE108,AI108,AM108,AQ108,AU108,AY108)-G108</f>
        <v>0</v>
      </c>
    </row>
    <row r="109" spans="1:61" s="124" customFormat="1" x14ac:dyDescent="0.2">
      <c r="A109" s="279"/>
      <c r="B109" s="374"/>
      <c r="C109" s="119"/>
      <c r="D109" s="383"/>
      <c r="E109" s="381"/>
      <c r="F109" s="381"/>
      <c r="G109" s="384"/>
      <c r="H109" s="383" t="str">
        <f t="shared" si="98"/>
        <v/>
      </c>
      <c r="I109" s="381" t="str">
        <f t="shared" si="99"/>
        <v/>
      </c>
      <c r="J109" s="381" t="str">
        <f t="shared" si="100"/>
        <v/>
      </c>
      <c r="K109" s="385" t="str">
        <f t="shared" si="101"/>
        <v/>
      </c>
      <c r="L109" s="386" t="str">
        <f t="shared" si="102"/>
        <v/>
      </c>
      <c r="M109" s="381" t="str">
        <f t="shared" si="103"/>
        <v/>
      </c>
      <c r="N109" s="381" t="str">
        <f t="shared" si="104"/>
        <v/>
      </c>
      <c r="O109" s="384" t="str">
        <f t="shared" si="105"/>
        <v/>
      </c>
      <c r="P109" s="386" t="str">
        <f t="shared" si="106"/>
        <v/>
      </c>
      <c r="Q109" s="381" t="str">
        <f t="shared" si="107"/>
        <v/>
      </c>
      <c r="R109" s="381" t="str">
        <f t="shared" si="108"/>
        <v/>
      </c>
      <c r="S109" s="384" t="str">
        <f t="shared" si="109"/>
        <v/>
      </c>
      <c r="T109" s="386" t="str">
        <f t="shared" si="110"/>
        <v/>
      </c>
      <c r="U109" s="381" t="str">
        <f t="shared" si="111"/>
        <v/>
      </c>
      <c r="V109" s="381" t="str">
        <f t="shared" si="112"/>
        <v/>
      </c>
      <c r="W109" s="384" t="str">
        <f t="shared" si="113"/>
        <v/>
      </c>
      <c r="X109" s="386" t="str">
        <f t="shared" si="114"/>
        <v/>
      </c>
      <c r="Y109" s="381" t="str">
        <f t="shared" si="115"/>
        <v/>
      </c>
      <c r="Z109" s="381" t="str">
        <f t="shared" si="116"/>
        <v/>
      </c>
      <c r="AA109" s="384" t="str">
        <f t="shared" si="117"/>
        <v/>
      </c>
      <c r="AB109" s="386" t="str">
        <f t="shared" si="118"/>
        <v/>
      </c>
      <c r="AC109" s="381" t="str">
        <f t="shared" si="119"/>
        <v/>
      </c>
      <c r="AD109" s="381" t="str">
        <f t="shared" si="120"/>
        <v/>
      </c>
      <c r="AE109" s="384" t="str">
        <f t="shared" si="121"/>
        <v/>
      </c>
      <c r="AF109" s="386" t="str">
        <f t="shared" si="122"/>
        <v/>
      </c>
      <c r="AG109" s="381" t="str">
        <f t="shared" si="123"/>
        <v/>
      </c>
      <c r="AH109" s="381" t="str">
        <f t="shared" si="124"/>
        <v/>
      </c>
      <c r="AI109" s="384" t="str">
        <f t="shared" si="125"/>
        <v/>
      </c>
      <c r="AJ109" s="386" t="str">
        <f t="shared" si="126"/>
        <v/>
      </c>
      <c r="AK109" s="381" t="str">
        <f t="shared" si="127"/>
        <v/>
      </c>
      <c r="AL109" s="381" t="str">
        <f t="shared" si="128"/>
        <v/>
      </c>
      <c r="AM109" s="384" t="str">
        <f t="shared" si="129"/>
        <v/>
      </c>
      <c r="AN109" s="386" t="str">
        <f t="shared" si="130"/>
        <v/>
      </c>
      <c r="AO109" s="381" t="str">
        <f t="shared" si="131"/>
        <v/>
      </c>
      <c r="AP109" s="381" t="str">
        <f t="shared" si="132"/>
        <v/>
      </c>
      <c r="AQ109" s="384" t="str">
        <f t="shared" si="133"/>
        <v/>
      </c>
      <c r="AR109" s="386" t="str">
        <f t="shared" si="134"/>
        <v/>
      </c>
      <c r="AS109" s="381" t="str">
        <f t="shared" si="135"/>
        <v/>
      </c>
      <c r="AT109" s="381" t="str">
        <f t="shared" si="136"/>
        <v/>
      </c>
      <c r="AU109" s="384" t="str">
        <f t="shared" si="137"/>
        <v/>
      </c>
      <c r="AV109" s="386" t="str">
        <f t="shared" si="138"/>
        <v/>
      </c>
      <c r="AW109" s="381" t="str">
        <f t="shared" si="139"/>
        <v/>
      </c>
      <c r="AX109" s="381" t="str">
        <f t="shared" si="140"/>
        <v/>
      </c>
      <c r="AY109" s="384" t="str">
        <f t="shared" si="141"/>
        <v/>
      </c>
      <c r="AZ109" s="121">
        <f t="shared" ref="AZ109:AZ118" si="142">SUM(H109,L109,P109,T109,X109,AB109,AF109,AJ109,AN109,AR109,AV109)-D109</f>
        <v>0</v>
      </c>
      <c r="BA109" s="122">
        <f t="shared" ref="BA109:BA118" si="143">SUM(I109,M109,Q109,U109,Y109,AC109,AG109,AK109,AO109,AS109,AW109)-E109</f>
        <v>0</v>
      </c>
      <c r="BB109" s="122">
        <f t="shared" ref="BB109:BB118" si="144">SUM(J109,N109,R109,V109,Z109,AD109,AH109,AL109,AP109,AT109,AX109)-F109</f>
        <v>0</v>
      </c>
      <c r="BC109" s="123">
        <f t="shared" ref="BC109:BC118" si="145">SUM(K109,O109,S109,W109,AA109,AE109,AI109,AM109,AQ109,AU109,AY109)-G109</f>
        <v>0</v>
      </c>
    </row>
    <row r="110" spans="1:61" s="124" customFormat="1" x14ac:dyDescent="0.2">
      <c r="A110" s="279"/>
      <c r="B110" s="374"/>
      <c r="C110" s="119"/>
      <c r="D110" s="383"/>
      <c r="E110" s="381"/>
      <c r="F110" s="381"/>
      <c r="G110" s="384"/>
      <c r="H110" s="383" t="str">
        <f t="shared" si="98"/>
        <v/>
      </c>
      <c r="I110" s="381" t="str">
        <f t="shared" si="99"/>
        <v/>
      </c>
      <c r="J110" s="381" t="str">
        <f t="shared" si="100"/>
        <v/>
      </c>
      <c r="K110" s="385" t="str">
        <f t="shared" si="101"/>
        <v/>
      </c>
      <c r="L110" s="386" t="str">
        <f t="shared" si="102"/>
        <v/>
      </c>
      <c r="M110" s="381" t="str">
        <f t="shared" si="103"/>
        <v/>
      </c>
      <c r="N110" s="381" t="str">
        <f t="shared" si="104"/>
        <v/>
      </c>
      <c r="O110" s="384" t="str">
        <f t="shared" si="105"/>
        <v/>
      </c>
      <c r="P110" s="386" t="str">
        <f t="shared" si="106"/>
        <v/>
      </c>
      <c r="Q110" s="381" t="str">
        <f t="shared" si="107"/>
        <v/>
      </c>
      <c r="R110" s="381" t="str">
        <f t="shared" si="108"/>
        <v/>
      </c>
      <c r="S110" s="384" t="str">
        <f t="shared" si="109"/>
        <v/>
      </c>
      <c r="T110" s="386" t="str">
        <f t="shared" si="110"/>
        <v/>
      </c>
      <c r="U110" s="381" t="str">
        <f t="shared" si="111"/>
        <v/>
      </c>
      <c r="V110" s="381" t="str">
        <f t="shared" si="112"/>
        <v/>
      </c>
      <c r="W110" s="384" t="str">
        <f t="shared" si="113"/>
        <v/>
      </c>
      <c r="X110" s="386" t="str">
        <f t="shared" si="114"/>
        <v/>
      </c>
      <c r="Y110" s="381" t="str">
        <f t="shared" si="115"/>
        <v/>
      </c>
      <c r="Z110" s="381" t="str">
        <f t="shared" si="116"/>
        <v/>
      </c>
      <c r="AA110" s="384" t="str">
        <f t="shared" si="117"/>
        <v/>
      </c>
      <c r="AB110" s="386" t="str">
        <f t="shared" si="118"/>
        <v/>
      </c>
      <c r="AC110" s="381" t="str">
        <f t="shared" si="119"/>
        <v/>
      </c>
      <c r="AD110" s="381" t="str">
        <f t="shared" si="120"/>
        <v/>
      </c>
      <c r="AE110" s="384" t="str">
        <f t="shared" si="121"/>
        <v/>
      </c>
      <c r="AF110" s="386" t="str">
        <f t="shared" si="122"/>
        <v/>
      </c>
      <c r="AG110" s="381" t="str">
        <f t="shared" si="123"/>
        <v/>
      </c>
      <c r="AH110" s="381" t="str">
        <f t="shared" si="124"/>
        <v/>
      </c>
      <c r="AI110" s="384" t="str">
        <f t="shared" si="125"/>
        <v/>
      </c>
      <c r="AJ110" s="386" t="str">
        <f t="shared" si="126"/>
        <v/>
      </c>
      <c r="AK110" s="381" t="str">
        <f t="shared" si="127"/>
        <v/>
      </c>
      <c r="AL110" s="381" t="str">
        <f t="shared" si="128"/>
        <v/>
      </c>
      <c r="AM110" s="384" t="str">
        <f t="shared" si="129"/>
        <v/>
      </c>
      <c r="AN110" s="386" t="str">
        <f t="shared" si="130"/>
        <v/>
      </c>
      <c r="AO110" s="381" t="str">
        <f t="shared" si="131"/>
        <v/>
      </c>
      <c r="AP110" s="381" t="str">
        <f t="shared" si="132"/>
        <v/>
      </c>
      <c r="AQ110" s="384" t="str">
        <f t="shared" si="133"/>
        <v/>
      </c>
      <c r="AR110" s="386" t="str">
        <f t="shared" si="134"/>
        <v/>
      </c>
      <c r="AS110" s="381" t="str">
        <f t="shared" si="135"/>
        <v/>
      </c>
      <c r="AT110" s="381" t="str">
        <f t="shared" si="136"/>
        <v/>
      </c>
      <c r="AU110" s="384" t="str">
        <f t="shared" si="137"/>
        <v/>
      </c>
      <c r="AV110" s="386" t="str">
        <f t="shared" si="138"/>
        <v/>
      </c>
      <c r="AW110" s="381" t="str">
        <f t="shared" si="139"/>
        <v/>
      </c>
      <c r="AX110" s="381" t="str">
        <f t="shared" si="140"/>
        <v/>
      </c>
      <c r="AY110" s="384" t="str">
        <f t="shared" si="141"/>
        <v/>
      </c>
      <c r="AZ110" s="121">
        <f t="shared" si="142"/>
        <v>0</v>
      </c>
      <c r="BA110" s="122">
        <f t="shared" si="143"/>
        <v>0</v>
      </c>
      <c r="BB110" s="122">
        <f t="shared" si="144"/>
        <v>0</v>
      </c>
      <c r="BC110" s="123">
        <f t="shared" si="145"/>
        <v>0</v>
      </c>
    </row>
    <row r="111" spans="1:61" s="124" customFormat="1" x14ac:dyDescent="0.2">
      <c r="A111" s="279"/>
      <c r="B111" s="374"/>
      <c r="C111" s="119"/>
      <c r="D111" s="383"/>
      <c r="E111" s="381"/>
      <c r="F111" s="381"/>
      <c r="G111" s="384"/>
      <c r="H111" s="383" t="str">
        <f t="shared" si="98"/>
        <v/>
      </c>
      <c r="I111" s="381" t="str">
        <f t="shared" si="99"/>
        <v/>
      </c>
      <c r="J111" s="381" t="str">
        <f t="shared" si="100"/>
        <v/>
      </c>
      <c r="K111" s="385" t="str">
        <f t="shared" si="101"/>
        <v/>
      </c>
      <c r="L111" s="386" t="str">
        <f t="shared" si="102"/>
        <v/>
      </c>
      <c r="M111" s="381" t="str">
        <f t="shared" si="103"/>
        <v/>
      </c>
      <c r="N111" s="381" t="str">
        <f t="shared" si="104"/>
        <v/>
      </c>
      <c r="O111" s="384" t="str">
        <f t="shared" si="105"/>
        <v/>
      </c>
      <c r="P111" s="386" t="str">
        <f t="shared" si="106"/>
        <v/>
      </c>
      <c r="Q111" s="381" t="str">
        <f t="shared" si="107"/>
        <v/>
      </c>
      <c r="R111" s="381" t="str">
        <f t="shared" si="108"/>
        <v/>
      </c>
      <c r="S111" s="384" t="str">
        <f t="shared" si="109"/>
        <v/>
      </c>
      <c r="T111" s="386" t="str">
        <f t="shared" si="110"/>
        <v/>
      </c>
      <c r="U111" s="381" t="str">
        <f t="shared" si="111"/>
        <v/>
      </c>
      <c r="V111" s="381" t="str">
        <f t="shared" si="112"/>
        <v/>
      </c>
      <c r="W111" s="384" t="str">
        <f t="shared" si="113"/>
        <v/>
      </c>
      <c r="X111" s="386" t="str">
        <f t="shared" si="114"/>
        <v/>
      </c>
      <c r="Y111" s="381" t="str">
        <f t="shared" si="115"/>
        <v/>
      </c>
      <c r="Z111" s="381" t="str">
        <f t="shared" si="116"/>
        <v/>
      </c>
      <c r="AA111" s="384" t="str">
        <f t="shared" si="117"/>
        <v/>
      </c>
      <c r="AB111" s="386" t="str">
        <f t="shared" si="118"/>
        <v/>
      </c>
      <c r="AC111" s="381" t="str">
        <f t="shared" si="119"/>
        <v/>
      </c>
      <c r="AD111" s="381" t="str">
        <f t="shared" si="120"/>
        <v/>
      </c>
      <c r="AE111" s="384" t="str">
        <f t="shared" si="121"/>
        <v/>
      </c>
      <c r="AF111" s="386" t="str">
        <f t="shared" si="122"/>
        <v/>
      </c>
      <c r="AG111" s="381" t="str">
        <f t="shared" si="123"/>
        <v/>
      </c>
      <c r="AH111" s="381" t="str">
        <f t="shared" si="124"/>
        <v/>
      </c>
      <c r="AI111" s="384" t="str">
        <f t="shared" si="125"/>
        <v/>
      </c>
      <c r="AJ111" s="386" t="str">
        <f t="shared" si="126"/>
        <v/>
      </c>
      <c r="AK111" s="381" t="str">
        <f t="shared" si="127"/>
        <v/>
      </c>
      <c r="AL111" s="381" t="str">
        <f t="shared" si="128"/>
        <v/>
      </c>
      <c r="AM111" s="384" t="str">
        <f t="shared" si="129"/>
        <v/>
      </c>
      <c r="AN111" s="386" t="str">
        <f t="shared" si="130"/>
        <v/>
      </c>
      <c r="AO111" s="381" t="str">
        <f t="shared" si="131"/>
        <v/>
      </c>
      <c r="AP111" s="381" t="str">
        <f t="shared" si="132"/>
        <v/>
      </c>
      <c r="AQ111" s="384" t="str">
        <f t="shared" si="133"/>
        <v/>
      </c>
      <c r="AR111" s="386" t="str">
        <f t="shared" si="134"/>
        <v/>
      </c>
      <c r="AS111" s="381" t="str">
        <f t="shared" si="135"/>
        <v/>
      </c>
      <c r="AT111" s="381" t="str">
        <f t="shared" si="136"/>
        <v/>
      </c>
      <c r="AU111" s="384" t="str">
        <f t="shared" si="137"/>
        <v/>
      </c>
      <c r="AV111" s="386" t="str">
        <f t="shared" si="138"/>
        <v/>
      </c>
      <c r="AW111" s="381" t="str">
        <f t="shared" si="139"/>
        <v/>
      </c>
      <c r="AX111" s="381" t="str">
        <f t="shared" si="140"/>
        <v/>
      </c>
      <c r="AY111" s="384" t="str">
        <f t="shared" si="141"/>
        <v/>
      </c>
      <c r="AZ111" s="121">
        <f t="shared" si="142"/>
        <v>0</v>
      </c>
      <c r="BA111" s="122">
        <f t="shared" si="143"/>
        <v>0</v>
      </c>
      <c r="BB111" s="122">
        <f t="shared" si="144"/>
        <v>0</v>
      </c>
      <c r="BC111" s="123">
        <f t="shared" si="145"/>
        <v>0</v>
      </c>
    </row>
    <row r="112" spans="1:61" s="124" customFormat="1" x14ac:dyDescent="0.2">
      <c r="A112" s="279"/>
      <c r="B112" s="374"/>
      <c r="C112" s="119"/>
      <c r="D112" s="383"/>
      <c r="E112" s="381"/>
      <c r="F112" s="381"/>
      <c r="G112" s="384"/>
      <c r="H112" s="383" t="str">
        <f t="shared" si="98"/>
        <v/>
      </c>
      <c r="I112" s="381" t="str">
        <f t="shared" si="99"/>
        <v/>
      </c>
      <c r="J112" s="381" t="str">
        <f t="shared" si="100"/>
        <v/>
      </c>
      <c r="K112" s="385" t="str">
        <f t="shared" si="101"/>
        <v/>
      </c>
      <c r="L112" s="386" t="str">
        <f t="shared" si="102"/>
        <v/>
      </c>
      <c r="M112" s="381" t="str">
        <f t="shared" si="103"/>
        <v/>
      </c>
      <c r="N112" s="381" t="str">
        <f t="shared" si="104"/>
        <v/>
      </c>
      <c r="O112" s="384" t="str">
        <f t="shared" si="105"/>
        <v/>
      </c>
      <c r="P112" s="386" t="str">
        <f t="shared" si="106"/>
        <v/>
      </c>
      <c r="Q112" s="381" t="str">
        <f t="shared" si="107"/>
        <v/>
      </c>
      <c r="R112" s="381" t="str">
        <f t="shared" si="108"/>
        <v/>
      </c>
      <c r="S112" s="384" t="str">
        <f t="shared" si="109"/>
        <v/>
      </c>
      <c r="T112" s="386" t="str">
        <f t="shared" si="110"/>
        <v/>
      </c>
      <c r="U112" s="381" t="str">
        <f t="shared" si="111"/>
        <v/>
      </c>
      <c r="V112" s="381" t="str">
        <f t="shared" si="112"/>
        <v/>
      </c>
      <c r="W112" s="384" t="str">
        <f t="shared" si="113"/>
        <v/>
      </c>
      <c r="X112" s="386" t="str">
        <f t="shared" si="114"/>
        <v/>
      </c>
      <c r="Y112" s="381" t="str">
        <f t="shared" si="115"/>
        <v/>
      </c>
      <c r="Z112" s="381" t="str">
        <f t="shared" si="116"/>
        <v/>
      </c>
      <c r="AA112" s="384" t="str">
        <f t="shared" si="117"/>
        <v/>
      </c>
      <c r="AB112" s="386" t="str">
        <f t="shared" si="118"/>
        <v/>
      </c>
      <c r="AC112" s="381" t="str">
        <f t="shared" si="119"/>
        <v/>
      </c>
      <c r="AD112" s="381" t="str">
        <f t="shared" si="120"/>
        <v/>
      </c>
      <c r="AE112" s="384" t="str">
        <f t="shared" si="121"/>
        <v/>
      </c>
      <c r="AF112" s="386" t="str">
        <f t="shared" si="122"/>
        <v/>
      </c>
      <c r="AG112" s="381" t="str">
        <f t="shared" si="123"/>
        <v/>
      </c>
      <c r="AH112" s="381" t="str">
        <f t="shared" si="124"/>
        <v/>
      </c>
      <c r="AI112" s="384" t="str">
        <f t="shared" si="125"/>
        <v/>
      </c>
      <c r="AJ112" s="386" t="str">
        <f t="shared" si="126"/>
        <v/>
      </c>
      <c r="AK112" s="381" t="str">
        <f t="shared" si="127"/>
        <v/>
      </c>
      <c r="AL112" s="381" t="str">
        <f t="shared" si="128"/>
        <v/>
      </c>
      <c r="AM112" s="384" t="str">
        <f t="shared" si="129"/>
        <v/>
      </c>
      <c r="AN112" s="386" t="str">
        <f t="shared" si="130"/>
        <v/>
      </c>
      <c r="AO112" s="381" t="str">
        <f t="shared" si="131"/>
        <v/>
      </c>
      <c r="AP112" s="381" t="str">
        <f t="shared" si="132"/>
        <v/>
      </c>
      <c r="AQ112" s="384" t="str">
        <f t="shared" si="133"/>
        <v/>
      </c>
      <c r="AR112" s="386" t="str">
        <f t="shared" si="134"/>
        <v/>
      </c>
      <c r="AS112" s="381" t="str">
        <f t="shared" si="135"/>
        <v/>
      </c>
      <c r="AT112" s="381" t="str">
        <f t="shared" si="136"/>
        <v/>
      </c>
      <c r="AU112" s="384" t="str">
        <f t="shared" si="137"/>
        <v/>
      </c>
      <c r="AV112" s="386" t="str">
        <f t="shared" si="138"/>
        <v/>
      </c>
      <c r="AW112" s="381" t="str">
        <f t="shared" si="139"/>
        <v/>
      </c>
      <c r="AX112" s="381" t="str">
        <f t="shared" si="140"/>
        <v/>
      </c>
      <c r="AY112" s="384" t="str">
        <f t="shared" si="141"/>
        <v/>
      </c>
      <c r="AZ112" s="121">
        <f t="shared" si="142"/>
        <v>0</v>
      </c>
      <c r="BA112" s="122">
        <f t="shared" si="143"/>
        <v>0</v>
      </c>
      <c r="BB112" s="122">
        <f t="shared" si="144"/>
        <v>0</v>
      </c>
      <c r="BC112" s="123">
        <f t="shared" si="145"/>
        <v>0</v>
      </c>
    </row>
    <row r="113" spans="1:55" s="124" customFormat="1" x14ac:dyDescent="0.2">
      <c r="A113" s="279"/>
      <c r="B113" s="374"/>
      <c r="C113" s="119"/>
      <c r="D113" s="383"/>
      <c r="E113" s="381"/>
      <c r="F113" s="381"/>
      <c r="G113" s="384"/>
      <c r="H113" s="383" t="str">
        <f t="shared" si="98"/>
        <v/>
      </c>
      <c r="I113" s="381" t="str">
        <f t="shared" si="99"/>
        <v/>
      </c>
      <c r="J113" s="381" t="str">
        <f t="shared" si="100"/>
        <v/>
      </c>
      <c r="K113" s="385" t="str">
        <f t="shared" si="101"/>
        <v/>
      </c>
      <c r="L113" s="386" t="str">
        <f t="shared" si="102"/>
        <v/>
      </c>
      <c r="M113" s="381" t="str">
        <f t="shared" si="103"/>
        <v/>
      </c>
      <c r="N113" s="381" t="str">
        <f t="shared" si="104"/>
        <v/>
      </c>
      <c r="O113" s="384" t="str">
        <f t="shared" si="105"/>
        <v/>
      </c>
      <c r="P113" s="386" t="str">
        <f t="shared" si="106"/>
        <v/>
      </c>
      <c r="Q113" s="381" t="str">
        <f t="shared" si="107"/>
        <v/>
      </c>
      <c r="R113" s="381" t="str">
        <f t="shared" si="108"/>
        <v/>
      </c>
      <c r="S113" s="384" t="str">
        <f t="shared" si="109"/>
        <v/>
      </c>
      <c r="T113" s="386" t="str">
        <f t="shared" si="110"/>
        <v/>
      </c>
      <c r="U113" s="381" t="str">
        <f t="shared" si="111"/>
        <v/>
      </c>
      <c r="V113" s="381" t="str">
        <f t="shared" si="112"/>
        <v/>
      </c>
      <c r="W113" s="384" t="str">
        <f t="shared" si="113"/>
        <v/>
      </c>
      <c r="X113" s="386" t="str">
        <f t="shared" si="114"/>
        <v/>
      </c>
      <c r="Y113" s="381" t="str">
        <f t="shared" si="115"/>
        <v/>
      </c>
      <c r="Z113" s="381" t="str">
        <f t="shared" si="116"/>
        <v/>
      </c>
      <c r="AA113" s="384" t="str">
        <f t="shared" si="117"/>
        <v/>
      </c>
      <c r="AB113" s="386" t="str">
        <f t="shared" si="118"/>
        <v/>
      </c>
      <c r="AC113" s="381" t="str">
        <f t="shared" si="119"/>
        <v/>
      </c>
      <c r="AD113" s="381" t="str">
        <f t="shared" si="120"/>
        <v/>
      </c>
      <c r="AE113" s="384" t="str">
        <f t="shared" si="121"/>
        <v/>
      </c>
      <c r="AF113" s="386" t="str">
        <f t="shared" si="122"/>
        <v/>
      </c>
      <c r="AG113" s="381" t="str">
        <f t="shared" si="123"/>
        <v/>
      </c>
      <c r="AH113" s="381" t="str">
        <f t="shared" si="124"/>
        <v/>
      </c>
      <c r="AI113" s="384" t="str">
        <f t="shared" si="125"/>
        <v/>
      </c>
      <c r="AJ113" s="386" t="str">
        <f t="shared" si="126"/>
        <v/>
      </c>
      <c r="AK113" s="381" t="str">
        <f t="shared" si="127"/>
        <v/>
      </c>
      <c r="AL113" s="381" t="str">
        <f t="shared" si="128"/>
        <v/>
      </c>
      <c r="AM113" s="384" t="str">
        <f t="shared" si="129"/>
        <v/>
      </c>
      <c r="AN113" s="386" t="str">
        <f t="shared" si="130"/>
        <v/>
      </c>
      <c r="AO113" s="381" t="str">
        <f t="shared" si="131"/>
        <v/>
      </c>
      <c r="AP113" s="381" t="str">
        <f t="shared" si="132"/>
        <v/>
      </c>
      <c r="AQ113" s="384" t="str">
        <f t="shared" si="133"/>
        <v/>
      </c>
      <c r="AR113" s="386" t="str">
        <f t="shared" si="134"/>
        <v/>
      </c>
      <c r="AS113" s="381" t="str">
        <f t="shared" si="135"/>
        <v/>
      </c>
      <c r="AT113" s="381" t="str">
        <f t="shared" si="136"/>
        <v/>
      </c>
      <c r="AU113" s="384" t="str">
        <f t="shared" si="137"/>
        <v/>
      </c>
      <c r="AV113" s="386" t="str">
        <f t="shared" si="138"/>
        <v/>
      </c>
      <c r="AW113" s="381" t="str">
        <f t="shared" si="139"/>
        <v/>
      </c>
      <c r="AX113" s="381" t="str">
        <f t="shared" si="140"/>
        <v/>
      </c>
      <c r="AY113" s="384" t="str">
        <f t="shared" si="141"/>
        <v/>
      </c>
      <c r="AZ113" s="121">
        <f t="shared" si="142"/>
        <v>0</v>
      </c>
      <c r="BA113" s="122">
        <f t="shared" si="143"/>
        <v>0</v>
      </c>
      <c r="BB113" s="122">
        <f t="shared" si="144"/>
        <v>0</v>
      </c>
      <c r="BC113" s="123">
        <f t="shared" si="145"/>
        <v>0</v>
      </c>
    </row>
    <row r="114" spans="1:55" s="124" customFormat="1" x14ac:dyDescent="0.2">
      <c r="A114" s="279"/>
      <c r="B114" s="374"/>
      <c r="C114" s="119"/>
      <c r="D114" s="383"/>
      <c r="E114" s="381"/>
      <c r="F114" s="381"/>
      <c r="G114" s="384"/>
      <c r="H114" s="383" t="str">
        <f t="shared" si="98"/>
        <v/>
      </c>
      <c r="I114" s="381" t="str">
        <f t="shared" si="99"/>
        <v/>
      </c>
      <c r="J114" s="381" t="str">
        <f t="shared" si="100"/>
        <v/>
      </c>
      <c r="K114" s="385" t="str">
        <f t="shared" si="101"/>
        <v/>
      </c>
      <c r="L114" s="386" t="str">
        <f t="shared" si="102"/>
        <v/>
      </c>
      <c r="M114" s="381" t="str">
        <f t="shared" si="103"/>
        <v/>
      </c>
      <c r="N114" s="381" t="str">
        <f t="shared" si="104"/>
        <v/>
      </c>
      <c r="O114" s="384" t="str">
        <f t="shared" si="105"/>
        <v/>
      </c>
      <c r="P114" s="386" t="str">
        <f t="shared" si="106"/>
        <v/>
      </c>
      <c r="Q114" s="381" t="str">
        <f t="shared" si="107"/>
        <v/>
      </c>
      <c r="R114" s="381" t="str">
        <f t="shared" si="108"/>
        <v/>
      </c>
      <c r="S114" s="384" t="str">
        <f t="shared" si="109"/>
        <v/>
      </c>
      <c r="T114" s="386" t="str">
        <f t="shared" si="110"/>
        <v/>
      </c>
      <c r="U114" s="381" t="str">
        <f t="shared" si="111"/>
        <v/>
      </c>
      <c r="V114" s="381" t="str">
        <f t="shared" si="112"/>
        <v/>
      </c>
      <c r="W114" s="384" t="str">
        <f t="shared" si="113"/>
        <v/>
      </c>
      <c r="X114" s="386" t="str">
        <f t="shared" si="114"/>
        <v/>
      </c>
      <c r="Y114" s="381" t="str">
        <f t="shared" si="115"/>
        <v/>
      </c>
      <c r="Z114" s="381" t="str">
        <f t="shared" si="116"/>
        <v/>
      </c>
      <c r="AA114" s="384" t="str">
        <f t="shared" si="117"/>
        <v/>
      </c>
      <c r="AB114" s="386" t="str">
        <f t="shared" si="118"/>
        <v/>
      </c>
      <c r="AC114" s="381" t="str">
        <f t="shared" si="119"/>
        <v/>
      </c>
      <c r="AD114" s="381" t="str">
        <f t="shared" si="120"/>
        <v/>
      </c>
      <c r="AE114" s="384" t="str">
        <f t="shared" si="121"/>
        <v/>
      </c>
      <c r="AF114" s="386" t="str">
        <f t="shared" si="122"/>
        <v/>
      </c>
      <c r="AG114" s="381" t="str">
        <f t="shared" si="123"/>
        <v/>
      </c>
      <c r="AH114" s="381" t="str">
        <f t="shared" si="124"/>
        <v/>
      </c>
      <c r="AI114" s="384" t="str">
        <f t="shared" si="125"/>
        <v/>
      </c>
      <c r="AJ114" s="386" t="str">
        <f t="shared" si="126"/>
        <v/>
      </c>
      <c r="AK114" s="381" t="str">
        <f t="shared" si="127"/>
        <v/>
      </c>
      <c r="AL114" s="381" t="str">
        <f t="shared" si="128"/>
        <v/>
      </c>
      <c r="AM114" s="384" t="str">
        <f t="shared" si="129"/>
        <v/>
      </c>
      <c r="AN114" s="386" t="str">
        <f t="shared" si="130"/>
        <v/>
      </c>
      <c r="AO114" s="381" t="str">
        <f t="shared" si="131"/>
        <v/>
      </c>
      <c r="AP114" s="381" t="str">
        <f t="shared" si="132"/>
        <v/>
      </c>
      <c r="AQ114" s="384" t="str">
        <f t="shared" si="133"/>
        <v/>
      </c>
      <c r="AR114" s="386" t="str">
        <f t="shared" si="134"/>
        <v/>
      </c>
      <c r="AS114" s="381" t="str">
        <f t="shared" si="135"/>
        <v/>
      </c>
      <c r="AT114" s="381" t="str">
        <f t="shared" si="136"/>
        <v/>
      </c>
      <c r="AU114" s="384" t="str">
        <f t="shared" si="137"/>
        <v/>
      </c>
      <c r="AV114" s="386" t="str">
        <f t="shared" si="138"/>
        <v/>
      </c>
      <c r="AW114" s="381" t="str">
        <f t="shared" si="139"/>
        <v/>
      </c>
      <c r="AX114" s="381" t="str">
        <f t="shared" si="140"/>
        <v/>
      </c>
      <c r="AY114" s="384" t="str">
        <f t="shared" si="141"/>
        <v/>
      </c>
      <c r="AZ114" s="121">
        <f t="shared" si="142"/>
        <v>0</v>
      </c>
      <c r="BA114" s="122">
        <f t="shared" si="143"/>
        <v>0</v>
      </c>
      <c r="BB114" s="122">
        <f t="shared" si="144"/>
        <v>0</v>
      </c>
      <c r="BC114" s="123">
        <f t="shared" si="145"/>
        <v>0</v>
      </c>
    </row>
    <row r="115" spans="1:55" s="124" customFormat="1" x14ac:dyDescent="0.2">
      <c r="A115" s="279"/>
      <c r="B115" s="374"/>
      <c r="C115" s="119"/>
      <c r="D115" s="383"/>
      <c r="E115" s="381"/>
      <c r="F115" s="381"/>
      <c r="G115" s="384"/>
      <c r="H115" s="383" t="str">
        <f t="shared" si="98"/>
        <v/>
      </c>
      <c r="I115" s="381" t="str">
        <f t="shared" si="99"/>
        <v/>
      </c>
      <c r="J115" s="381" t="str">
        <f t="shared" si="100"/>
        <v/>
      </c>
      <c r="K115" s="385" t="str">
        <f t="shared" si="101"/>
        <v/>
      </c>
      <c r="L115" s="386" t="str">
        <f t="shared" si="102"/>
        <v/>
      </c>
      <c r="M115" s="381" t="str">
        <f t="shared" si="103"/>
        <v/>
      </c>
      <c r="N115" s="381" t="str">
        <f t="shared" si="104"/>
        <v/>
      </c>
      <c r="O115" s="384" t="str">
        <f t="shared" si="105"/>
        <v/>
      </c>
      <c r="P115" s="386" t="str">
        <f t="shared" si="106"/>
        <v/>
      </c>
      <c r="Q115" s="381" t="str">
        <f t="shared" si="107"/>
        <v/>
      </c>
      <c r="R115" s="381" t="str">
        <f t="shared" si="108"/>
        <v/>
      </c>
      <c r="S115" s="384" t="str">
        <f t="shared" si="109"/>
        <v/>
      </c>
      <c r="T115" s="386" t="str">
        <f t="shared" si="110"/>
        <v/>
      </c>
      <c r="U115" s="381" t="str">
        <f t="shared" si="111"/>
        <v/>
      </c>
      <c r="V115" s="381" t="str">
        <f t="shared" si="112"/>
        <v/>
      </c>
      <c r="W115" s="384" t="str">
        <f t="shared" si="113"/>
        <v/>
      </c>
      <c r="X115" s="386" t="str">
        <f t="shared" si="114"/>
        <v/>
      </c>
      <c r="Y115" s="381" t="str">
        <f t="shared" si="115"/>
        <v/>
      </c>
      <c r="Z115" s="381" t="str">
        <f t="shared" si="116"/>
        <v/>
      </c>
      <c r="AA115" s="384" t="str">
        <f t="shared" si="117"/>
        <v/>
      </c>
      <c r="AB115" s="386" t="str">
        <f t="shared" si="118"/>
        <v/>
      </c>
      <c r="AC115" s="381" t="str">
        <f t="shared" si="119"/>
        <v/>
      </c>
      <c r="AD115" s="381" t="str">
        <f t="shared" si="120"/>
        <v/>
      </c>
      <c r="AE115" s="384" t="str">
        <f t="shared" si="121"/>
        <v/>
      </c>
      <c r="AF115" s="386" t="str">
        <f t="shared" si="122"/>
        <v/>
      </c>
      <c r="AG115" s="381" t="str">
        <f t="shared" si="123"/>
        <v/>
      </c>
      <c r="AH115" s="381" t="str">
        <f t="shared" si="124"/>
        <v/>
      </c>
      <c r="AI115" s="384" t="str">
        <f t="shared" si="125"/>
        <v/>
      </c>
      <c r="AJ115" s="386" t="str">
        <f t="shared" si="126"/>
        <v/>
      </c>
      <c r="AK115" s="381" t="str">
        <f t="shared" si="127"/>
        <v/>
      </c>
      <c r="AL115" s="381" t="str">
        <f t="shared" si="128"/>
        <v/>
      </c>
      <c r="AM115" s="384" t="str">
        <f t="shared" si="129"/>
        <v/>
      </c>
      <c r="AN115" s="386" t="str">
        <f t="shared" si="130"/>
        <v/>
      </c>
      <c r="AO115" s="381" t="str">
        <f t="shared" si="131"/>
        <v/>
      </c>
      <c r="AP115" s="381" t="str">
        <f t="shared" si="132"/>
        <v/>
      </c>
      <c r="AQ115" s="384" t="str">
        <f t="shared" si="133"/>
        <v/>
      </c>
      <c r="AR115" s="386" t="str">
        <f t="shared" si="134"/>
        <v/>
      </c>
      <c r="AS115" s="381" t="str">
        <f t="shared" si="135"/>
        <v/>
      </c>
      <c r="AT115" s="381" t="str">
        <f t="shared" si="136"/>
        <v/>
      </c>
      <c r="AU115" s="384" t="str">
        <f t="shared" si="137"/>
        <v/>
      </c>
      <c r="AV115" s="386" t="str">
        <f t="shared" si="138"/>
        <v/>
      </c>
      <c r="AW115" s="381" t="str">
        <f t="shared" si="139"/>
        <v/>
      </c>
      <c r="AX115" s="381" t="str">
        <f t="shared" si="140"/>
        <v/>
      </c>
      <c r="AY115" s="384" t="str">
        <f t="shared" si="141"/>
        <v/>
      </c>
      <c r="AZ115" s="121">
        <f t="shared" si="142"/>
        <v>0</v>
      </c>
      <c r="BA115" s="122">
        <f t="shared" si="143"/>
        <v>0</v>
      </c>
      <c r="BB115" s="122">
        <f t="shared" si="144"/>
        <v>0</v>
      </c>
      <c r="BC115" s="123">
        <f t="shared" si="145"/>
        <v>0</v>
      </c>
    </row>
    <row r="116" spans="1:55" s="124" customFormat="1" x14ac:dyDescent="0.2">
      <c r="A116" s="279"/>
      <c r="B116" s="374"/>
      <c r="C116" s="119"/>
      <c r="D116" s="383"/>
      <c r="E116" s="381"/>
      <c r="F116" s="381"/>
      <c r="G116" s="384"/>
      <c r="H116" s="383" t="str">
        <f t="shared" si="98"/>
        <v/>
      </c>
      <c r="I116" s="381" t="str">
        <f t="shared" si="99"/>
        <v/>
      </c>
      <c r="J116" s="381" t="str">
        <f t="shared" si="100"/>
        <v/>
      </c>
      <c r="K116" s="385" t="str">
        <f t="shared" si="101"/>
        <v/>
      </c>
      <c r="L116" s="386" t="str">
        <f t="shared" si="102"/>
        <v/>
      </c>
      <c r="M116" s="381" t="str">
        <f t="shared" si="103"/>
        <v/>
      </c>
      <c r="N116" s="381" t="str">
        <f t="shared" si="104"/>
        <v/>
      </c>
      <c r="O116" s="384" t="str">
        <f t="shared" si="105"/>
        <v/>
      </c>
      <c r="P116" s="386" t="str">
        <f t="shared" si="106"/>
        <v/>
      </c>
      <c r="Q116" s="381" t="str">
        <f t="shared" si="107"/>
        <v/>
      </c>
      <c r="R116" s="381" t="str">
        <f t="shared" si="108"/>
        <v/>
      </c>
      <c r="S116" s="384" t="str">
        <f t="shared" si="109"/>
        <v/>
      </c>
      <c r="T116" s="386" t="str">
        <f t="shared" si="110"/>
        <v/>
      </c>
      <c r="U116" s="381" t="str">
        <f t="shared" si="111"/>
        <v/>
      </c>
      <c r="V116" s="381" t="str">
        <f t="shared" si="112"/>
        <v/>
      </c>
      <c r="W116" s="384" t="str">
        <f t="shared" si="113"/>
        <v/>
      </c>
      <c r="X116" s="386" t="str">
        <f t="shared" si="114"/>
        <v/>
      </c>
      <c r="Y116" s="381" t="str">
        <f t="shared" si="115"/>
        <v/>
      </c>
      <c r="Z116" s="381" t="str">
        <f t="shared" si="116"/>
        <v/>
      </c>
      <c r="AA116" s="384" t="str">
        <f t="shared" si="117"/>
        <v/>
      </c>
      <c r="AB116" s="386" t="str">
        <f t="shared" si="118"/>
        <v/>
      </c>
      <c r="AC116" s="381" t="str">
        <f t="shared" si="119"/>
        <v/>
      </c>
      <c r="AD116" s="381" t="str">
        <f t="shared" si="120"/>
        <v/>
      </c>
      <c r="AE116" s="384" t="str">
        <f t="shared" si="121"/>
        <v/>
      </c>
      <c r="AF116" s="386" t="str">
        <f t="shared" si="122"/>
        <v/>
      </c>
      <c r="AG116" s="381" t="str">
        <f t="shared" si="123"/>
        <v/>
      </c>
      <c r="AH116" s="381" t="str">
        <f t="shared" si="124"/>
        <v/>
      </c>
      <c r="AI116" s="384" t="str">
        <f t="shared" si="125"/>
        <v/>
      </c>
      <c r="AJ116" s="386" t="str">
        <f t="shared" si="126"/>
        <v/>
      </c>
      <c r="AK116" s="381" t="str">
        <f t="shared" si="127"/>
        <v/>
      </c>
      <c r="AL116" s="381" t="str">
        <f t="shared" si="128"/>
        <v/>
      </c>
      <c r="AM116" s="384" t="str">
        <f t="shared" si="129"/>
        <v/>
      </c>
      <c r="AN116" s="386" t="str">
        <f t="shared" si="130"/>
        <v/>
      </c>
      <c r="AO116" s="381" t="str">
        <f t="shared" si="131"/>
        <v/>
      </c>
      <c r="AP116" s="381" t="str">
        <f t="shared" si="132"/>
        <v/>
      </c>
      <c r="AQ116" s="384" t="str">
        <f t="shared" si="133"/>
        <v/>
      </c>
      <c r="AR116" s="386" t="str">
        <f t="shared" si="134"/>
        <v/>
      </c>
      <c r="AS116" s="381" t="str">
        <f t="shared" si="135"/>
        <v/>
      </c>
      <c r="AT116" s="381" t="str">
        <f t="shared" si="136"/>
        <v/>
      </c>
      <c r="AU116" s="384" t="str">
        <f t="shared" si="137"/>
        <v/>
      </c>
      <c r="AV116" s="386" t="str">
        <f t="shared" si="138"/>
        <v/>
      </c>
      <c r="AW116" s="381" t="str">
        <f t="shared" si="139"/>
        <v/>
      </c>
      <c r="AX116" s="381" t="str">
        <f t="shared" si="140"/>
        <v/>
      </c>
      <c r="AY116" s="384" t="str">
        <f t="shared" si="141"/>
        <v/>
      </c>
      <c r="AZ116" s="121">
        <f t="shared" si="142"/>
        <v>0</v>
      </c>
      <c r="BA116" s="122">
        <f t="shared" si="143"/>
        <v>0</v>
      </c>
      <c r="BB116" s="122">
        <f t="shared" si="144"/>
        <v>0</v>
      </c>
      <c r="BC116" s="123">
        <f t="shared" si="145"/>
        <v>0</v>
      </c>
    </row>
    <row r="117" spans="1:55" s="124" customFormat="1" x14ac:dyDescent="0.2">
      <c r="A117" s="279"/>
      <c r="B117" s="374"/>
      <c r="C117" s="119"/>
      <c r="D117" s="383"/>
      <c r="E117" s="381"/>
      <c r="F117" s="381"/>
      <c r="G117" s="384"/>
      <c r="H117" s="383" t="str">
        <f t="shared" si="98"/>
        <v/>
      </c>
      <c r="I117" s="381" t="str">
        <f t="shared" si="99"/>
        <v/>
      </c>
      <c r="J117" s="381" t="str">
        <f t="shared" si="100"/>
        <v/>
      </c>
      <c r="K117" s="385" t="str">
        <f t="shared" si="101"/>
        <v/>
      </c>
      <c r="L117" s="386" t="str">
        <f t="shared" si="102"/>
        <v/>
      </c>
      <c r="M117" s="381" t="str">
        <f t="shared" si="103"/>
        <v/>
      </c>
      <c r="N117" s="381" t="str">
        <f t="shared" si="104"/>
        <v/>
      </c>
      <c r="O117" s="384" t="str">
        <f t="shared" si="105"/>
        <v/>
      </c>
      <c r="P117" s="386" t="str">
        <f t="shared" si="106"/>
        <v/>
      </c>
      <c r="Q117" s="381" t="str">
        <f t="shared" si="107"/>
        <v/>
      </c>
      <c r="R117" s="381" t="str">
        <f t="shared" si="108"/>
        <v/>
      </c>
      <c r="S117" s="384" t="str">
        <f t="shared" si="109"/>
        <v/>
      </c>
      <c r="T117" s="386" t="str">
        <f t="shared" si="110"/>
        <v/>
      </c>
      <c r="U117" s="381" t="str">
        <f t="shared" si="111"/>
        <v/>
      </c>
      <c r="V117" s="381" t="str">
        <f t="shared" si="112"/>
        <v/>
      </c>
      <c r="W117" s="384" t="str">
        <f t="shared" si="113"/>
        <v/>
      </c>
      <c r="X117" s="386" t="str">
        <f t="shared" si="114"/>
        <v/>
      </c>
      <c r="Y117" s="381" t="str">
        <f t="shared" si="115"/>
        <v/>
      </c>
      <c r="Z117" s="381" t="str">
        <f t="shared" si="116"/>
        <v/>
      </c>
      <c r="AA117" s="384" t="str">
        <f t="shared" si="117"/>
        <v/>
      </c>
      <c r="AB117" s="386" t="str">
        <f t="shared" si="118"/>
        <v/>
      </c>
      <c r="AC117" s="381" t="str">
        <f t="shared" si="119"/>
        <v/>
      </c>
      <c r="AD117" s="381" t="str">
        <f t="shared" si="120"/>
        <v/>
      </c>
      <c r="AE117" s="384" t="str">
        <f t="shared" si="121"/>
        <v/>
      </c>
      <c r="AF117" s="386" t="str">
        <f t="shared" si="122"/>
        <v/>
      </c>
      <c r="AG117" s="381" t="str">
        <f t="shared" si="123"/>
        <v/>
      </c>
      <c r="AH117" s="381" t="str">
        <f t="shared" si="124"/>
        <v/>
      </c>
      <c r="AI117" s="384" t="str">
        <f t="shared" si="125"/>
        <v/>
      </c>
      <c r="AJ117" s="386" t="str">
        <f t="shared" si="126"/>
        <v/>
      </c>
      <c r="AK117" s="381" t="str">
        <f t="shared" si="127"/>
        <v/>
      </c>
      <c r="AL117" s="381" t="str">
        <f t="shared" si="128"/>
        <v/>
      </c>
      <c r="AM117" s="384" t="str">
        <f t="shared" si="129"/>
        <v/>
      </c>
      <c r="AN117" s="386" t="str">
        <f t="shared" si="130"/>
        <v/>
      </c>
      <c r="AO117" s="381" t="str">
        <f t="shared" si="131"/>
        <v/>
      </c>
      <c r="AP117" s="381" t="str">
        <f t="shared" si="132"/>
        <v/>
      </c>
      <c r="AQ117" s="384" t="str">
        <f t="shared" si="133"/>
        <v/>
      </c>
      <c r="AR117" s="386" t="str">
        <f t="shared" si="134"/>
        <v/>
      </c>
      <c r="AS117" s="381" t="str">
        <f t="shared" si="135"/>
        <v/>
      </c>
      <c r="AT117" s="381" t="str">
        <f t="shared" si="136"/>
        <v/>
      </c>
      <c r="AU117" s="384" t="str">
        <f t="shared" si="137"/>
        <v/>
      </c>
      <c r="AV117" s="386" t="str">
        <f t="shared" si="138"/>
        <v/>
      </c>
      <c r="AW117" s="381" t="str">
        <f t="shared" si="139"/>
        <v/>
      </c>
      <c r="AX117" s="381" t="str">
        <f t="shared" si="140"/>
        <v/>
      </c>
      <c r="AY117" s="384" t="str">
        <f t="shared" si="141"/>
        <v/>
      </c>
      <c r="AZ117" s="121">
        <f t="shared" si="142"/>
        <v>0</v>
      </c>
      <c r="BA117" s="122">
        <f t="shared" si="143"/>
        <v>0</v>
      </c>
      <c r="BB117" s="122">
        <f t="shared" si="144"/>
        <v>0</v>
      </c>
      <c r="BC117" s="123">
        <f t="shared" si="145"/>
        <v>0</v>
      </c>
    </row>
    <row r="118" spans="1:55" s="124" customFormat="1" x14ac:dyDescent="0.2">
      <c r="A118" s="279"/>
      <c r="B118" s="374"/>
      <c r="C118" s="119"/>
      <c r="D118" s="383"/>
      <c r="E118" s="381"/>
      <c r="F118" s="381"/>
      <c r="G118" s="384"/>
      <c r="H118" s="383" t="str">
        <f t="shared" si="98"/>
        <v/>
      </c>
      <c r="I118" s="381" t="str">
        <f t="shared" si="99"/>
        <v/>
      </c>
      <c r="J118" s="381" t="str">
        <f t="shared" si="100"/>
        <v/>
      </c>
      <c r="K118" s="385" t="str">
        <f t="shared" si="101"/>
        <v/>
      </c>
      <c r="L118" s="386" t="str">
        <f t="shared" si="102"/>
        <v/>
      </c>
      <c r="M118" s="381" t="str">
        <f t="shared" si="103"/>
        <v/>
      </c>
      <c r="N118" s="381" t="str">
        <f t="shared" si="104"/>
        <v/>
      </c>
      <c r="O118" s="384" t="str">
        <f t="shared" si="105"/>
        <v/>
      </c>
      <c r="P118" s="386" t="str">
        <f t="shared" si="106"/>
        <v/>
      </c>
      <c r="Q118" s="381" t="str">
        <f t="shared" si="107"/>
        <v/>
      </c>
      <c r="R118" s="381" t="str">
        <f t="shared" si="108"/>
        <v/>
      </c>
      <c r="S118" s="384" t="str">
        <f t="shared" si="109"/>
        <v/>
      </c>
      <c r="T118" s="386" t="str">
        <f t="shared" si="110"/>
        <v/>
      </c>
      <c r="U118" s="381" t="str">
        <f t="shared" si="111"/>
        <v/>
      </c>
      <c r="V118" s="381" t="str">
        <f t="shared" si="112"/>
        <v/>
      </c>
      <c r="W118" s="384" t="str">
        <f t="shared" si="113"/>
        <v/>
      </c>
      <c r="X118" s="386" t="str">
        <f t="shared" si="114"/>
        <v/>
      </c>
      <c r="Y118" s="381" t="str">
        <f t="shared" si="115"/>
        <v/>
      </c>
      <c r="Z118" s="381" t="str">
        <f t="shared" si="116"/>
        <v/>
      </c>
      <c r="AA118" s="384" t="str">
        <f t="shared" si="117"/>
        <v/>
      </c>
      <c r="AB118" s="386" t="str">
        <f t="shared" si="118"/>
        <v/>
      </c>
      <c r="AC118" s="381" t="str">
        <f t="shared" si="119"/>
        <v/>
      </c>
      <c r="AD118" s="381" t="str">
        <f t="shared" si="120"/>
        <v/>
      </c>
      <c r="AE118" s="384" t="str">
        <f t="shared" si="121"/>
        <v/>
      </c>
      <c r="AF118" s="386" t="str">
        <f t="shared" si="122"/>
        <v/>
      </c>
      <c r="AG118" s="381" t="str">
        <f t="shared" si="123"/>
        <v/>
      </c>
      <c r="AH118" s="381" t="str">
        <f t="shared" si="124"/>
        <v/>
      </c>
      <c r="AI118" s="384" t="str">
        <f t="shared" si="125"/>
        <v/>
      </c>
      <c r="AJ118" s="386" t="str">
        <f t="shared" si="126"/>
        <v/>
      </c>
      <c r="AK118" s="381" t="str">
        <f t="shared" si="127"/>
        <v/>
      </c>
      <c r="AL118" s="381" t="str">
        <f t="shared" si="128"/>
        <v/>
      </c>
      <c r="AM118" s="384" t="str">
        <f t="shared" si="129"/>
        <v/>
      </c>
      <c r="AN118" s="386" t="str">
        <f t="shared" si="130"/>
        <v/>
      </c>
      <c r="AO118" s="381" t="str">
        <f t="shared" si="131"/>
        <v/>
      </c>
      <c r="AP118" s="381" t="str">
        <f t="shared" si="132"/>
        <v/>
      </c>
      <c r="AQ118" s="384" t="str">
        <f t="shared" si="133"/>
        <v/>
      </c>
      <c r="AR118" s="386" t="str">
        <f t="shared" si="134"/>
        <v/>
      </c>
      <c r="AS118" s="381" t="str">
        <f t="shared" si="135"/>
        <v/>
      </c>
      <c r="AT118" s="381" t="str">
        <f t="shared" si="136"/>
        <v/>
      </c>
      <c r="AU118" s="384" t="str">
        <f t="shared" si="137"/>
        <v/>
      </c>
      <c r="AV118" s="386" t="str">
        <f t="shared" si="138"/>
        <v/>
      </c>
      <c r="AW118" s="381" t="str">
        <f t="shared" si="139"/>
        <v/>
      </c>
      <c r="AX118" s="381" t="str">
        <f t="shared" si="140"/>
        <v/>
      </c>
      <c r="AY118" s="384" t="str">
        <f t="shared" si="141"/>
        <v/>
      </c>
      <c r="AZ118" s="121">
        <f t="shared" si="142"/>
        <v>0</v>
      </c>
      <c r="BA118" s="122">
        <f t="shared" si="143"/>
        <v>0</v>
      </c>
      <c r="BB118" s="122">
        <f t="shared" si="144"/>
        <v>0</v>
      </c>
      <c r="BC118" s="123">
        <f t="shared" si="145"/>
        <v>0</v>
      </c>
    </row>
    <row r="119" spans="1:55" s="124" customFormat="1" x14ac:dyDescent="0.2">
      <c r="A119" s="291"/>
      <c r="B119" s="291"/>
      <c r="C119" s="291"/>
      <c r="D119" s="388"/>
      <c r="E119" s="292"/>
      <c r="F119" s="292"/>
      <c r="G119" s="389"/>
      <c r="H119" s="390"/>
      <c r="I119" s="292"/>
      <c r="J119" s="292"/>
      <c r="K119" s="391"/>
      <c r="L119" s="392"/>
      <c r="M119" s="292"/>
      <c r="N119" s="292"/>
      <c r="O119" s="389"/>
      <c r="P119" s="392"/>
      <c r="Q119" s="292"/>
      <c r="R119" s="292"/>
      <c r="S119" s="389"/>
      <c r="T119" s="392"/>
      <c r="U119" s="292"/>
      <c r="V119" s="292"/>
      <c r="W119" s="389"/>
      <c r="X119" s="392"/>
      <c r="Y119" s="292"/>
      <c r="Z119" s="292"/>
      <c r="AA119" s="389"/>
      <c r="AB119" s="392"/>
      <c r="AC119" s="292"/>
      <c r="AD119" s="292"/>
      <c r="AE119" s="389"/>
      <c r="AF119" s="392"/>
      <c r="AG119" s="292"/>
      <c r="AH119" s="292"/>
      <c r="AI119" s="389"/>
      <c r="AJ119" s="392"/>
      <c r="AK119" s="292"/>
      <c r="AL119" s="292"/>
      <c r="AM119" s="389"/>
      <c r="AN119" s="392"/>
      <c r="AO119" s="292"/>
      <c r="AP119" s="292"/>
      <c r="AQ119" s="389"/>
      <c r="AR119" s="392"/>
      <c r="AS119" s="292"/>
      <c r="AT119" s="292"/>
      <c r="AU119" s="389"/>
      <c r="AV119" s="392"/>
      <c r="AW119" s="292"/>
      <c r="AX119" s="292"/>
      <c r="AY119" s="389"/>
      <c r="AZ119" s="393"/>
      <c r="BA119" s="292"/>
      <c r="BB119" s="292"/>
      <c r="BC119" s="389"/>
    </row>
    <row r="120" spans="1:55" s="124" customFormat="1" x14ac:dyDescent="0.2">
      <c r="A120" s="315" t="s">
        <v>21</v>
      </c>
      <c r="B120" s="316"/>
      <c r="C120" s="348"/>
      <c r="D120" s="335">
        <f t="shared" ref="D120:AY120" si="146">SUM(D108:D119)</f>
        <v>0</v>
      </c>
      <c r="E120" s="103">
        <f t="shared" si="146"/>
        <v>0</v>
      </c>
      <c r="F120" s="103">
        <f t="shared" si="146"/>
        <v>0</v>
      </c>
      <c r="G120" s="97">
        <f t="shared" si="146"/>
        <v>0</v>
      </c>
      <c r="H120" s="117">
        <f t="shared" si="146"/>
        <v>0</v>
      </c>
      <c r="I120" s="103">
        <f t="shared" si="146"/>
        <v>0</v>
      </c>
      <c r="J120" s="103">
        <f t="shared" si="146"/>
        <v>0</v>
      </c>
      <c r="K120" s="97">
        <f t="shared" si="146"/>
        <v>0</v>
      </c>
      <c r="L120" s="98">
        <f t="shared" si="146"/>
        <v>0</v>
      </c>
      <c r="M120" s="103">
        <f t="shared" si="146"/>
        <v>0</v>
      </c>
      <c r="N120" s="103">
        <f t="shared" si="146"/>
        <v>0</v>
      </c>
      <c r="O120" s="97">
        <f t="shared" si="146"/>
        <v>0</v>
      </c>
      <c r="P120" s="98">
        <f t="shared" si="146"/>
        <v>0</v>
      </c>
      <c r="Q120" s="103">
        <f t="shared" si="146"/>
        <v>0</v>
      </c>
      <c r="R120" s="103">
        <f t="shared" si="146"/>
        <v>0</v>
      </c>
      <c r="S120" s="97">
        <f t="shared" si="146"/>
        <v>0</v>
      </c>
      <c r="T120" s="98">
        <f t="shared" si="146"/>
        <v>0</v>
      </c>
      <c r="U120" s="103">
        <f t="shared" si="146"/>
        <v>0</v>
      </c>
      <c r="V120" s="103">
        <f t="shared" si="146"/>
        <v>0</v>
      </c>
      <c r="W120" s="97">
        <f t="shared" si="146"/>
        <v>0</v>
      </c>
      <c r="X120" s="98">
        <f t="shared" si="146"/>
        <v>0</v>
      </c>
      <c r="Y120" s="103">
        <f t="shared" si="146"/>
        <v>0</v>
      </c>
      <c r="Z120" s="103">
        <f t="shared" si="146"/>
        <v>0</v>
      </c>
      <c r="AA120" s="97">
        <f t="shared" si="146"/>
        <v>0</v>
      </c>
      <c r="AB120" s="98">
        <f t="shared" si="146"/>
        <v>0</v>
      </c>
      <c r="AC120" s="103">
        <f t="shared" si="146"/>
        <v>0</v>
      </c>
      <c r="AD120" s="103">
        <f t="shared" si="146"/>
        <v>0</v>
      </c>
      <c r="AE120" s="97">
        <f t="shared" si="146"/>
        <v>0</v>
      </c>
      <c r="AF120" s="98">
        <f t="shared" si="146"/>
        <v>0</v>
      </c>
      <c r="AG120" s="103">
        <f t="shared" si="146"/>
        <v>0</v>
      </c>
      <c r="AH120" s="103">
        <f t="shared" si="146"/>
        <v>0</v>
      </c>
      <c r="AI120" s="97">
        <f t="shared" si="146"/>
        <v>0</v>
      </c>
      <c r="AJ120" s="98">
        <f t="shared" si="146"/>
        <v>0</v>
      </c>
      <c r="AK120" s="103">
        <f t="shared" si="146"/>
        <v>0</v>
      </c>
      <c r="AL120" s="103">
        <f t="shared" si="146"/>
        <v>0</v>
      </c>
      <c r="AM120" s="97">
        <f t="shared" si="146"/>
        <v>0</v>
      </c>
      <c r="AN120" s="98">
        <f t="shared" si="146"/>
        <v>0</v>
      </c>
      <c r="AO120" s="103">
        <f t="shared" si="146"/>
        <v>0</v>
      </c>
      <c r="AP120" s="103">
        <f t="shared" si="146"/>
        <v>0</v>
      </c>
      <c r="AQ120" s="97">
        <f t="shared" si="146"/>
        <v>0</v>
      </c>
      <c r="AR120" s="98">
        <f t="shared" si="146"/>
        <v>0</v>
      </c>
      <c r="AS120" s="103">
        <f t="shared" si="146"/>
        <v>0</v>
      </c>
      <c r="AT120" s="103">
        <f t="shared" si="146"/>
        <v>0</v>
      </c>
      <c r="AU120" s="97">
        <f t="shared" si="146"/>
        <v>0</v>
      </c>
      <c r="AV120" s="98">
        <f t="shared" si="146"/>
        <v>0</v>
      </c>
      <c r="AW120" s="103">
        <f t="shared" si="146"/>
        <v>0</v>
      </c>
      <c r="AX120" s="103">
        <f t="shared" si="146"/>
        <v>0</v>
      </c>
      <c r="AY120" s="97">
        <f t="shared" si="146"/>
        <v>0</v>
      </c>
      <c r="AZ120" s="98">
        <f>SUM(H120,L120,P120,T120,X120,AB120,AJ120,AN120,AR120,AF120,AV120)-D120</f>
        <v>0</v>
      </c>
      <c r="BA120" s="103">
        <f>SUM(I120,M120,Q120,U120,Y120,AC120,AK120,AO120,AS120,AG120,AW120)-E120</f>
        <v>0</v>
      </c>
      <c r="BB120" s="103">
        <f>SUM(J120,N120,R120,V120,Z120,AD120,AL120,AP120,AT120,AH120,AX120)-F120</f>
        <v>0</v>
      </c>
      <c r="BC120" s="97">
        <f>SUM(K120,O120,S120,W120,AA120,AE120,AM120,AQ120,AU120,AI120,AY120)-G120</f>
        <v>0</v>
      </c>
    </row>
    <row r="121" spans="1:55" x14ac:dyDescent="0.2">
      <c r="C121" s="322"/>
      <c r="D121" s="336"/>
      <c r="E121" s="115"/>
      <c r="F121" s="115"/>
      <c r="G121" s="114"/>
      <c r="H121" s="114"/>
      <c r="I121" s="115"/>
      <c r="J121" s="115"/>
      <c r="K121" s="114"/>
      <c r="L121" s="114"/>
      <c r="M121" s="115"/>
      <c r="N121" s="115"/>
      <c r="O121" s="114"/>
      <c r="P121" s="114"/>
      <c r="Q121" s="115"/>
      <c r="R121" s="115"/>
      <c r="S121" s="114"/>
      <c r="T121" s="114"/>
      <c r="U121" s="115"/>
      <c r="V121" s="115"/>
      <c r="W121" s="114"/>
      <c r="X121" s="114"/>
      <c r="Y121" s="115"/>
      <c r="Z121" s="115"/>
      <c r="AA121" s="114"/>
      <c r="AB121" s="114"/>
      <c r="AC121" s="115"/>
      <c r="AD121" s="115"/>
      <c r="AE121" s="114"/>
      <c r="AF121" s="114"/>
      <c r="AG121" s="115"/>
      <c r="AH121" s="115"/>
      <c r="AI121" s="114"/>
      <c r="AJ121" s="114"/>
      <c r="AK121" s="115"/>
      <c r="AL121" s="115"/>
      <c r="AM121" s="114"/>
      <c r="AN121" s="114"/>
      <c r="AO121" s="115"/>
      <c r="AP121" s="115"/>
      <c r="AQ121" s="114"/>
      <c r="AR121" s="114"/>
      <c r="AS121" s="115"/>
      <c r="AT121" s="115"/>
      <c r="AU121" s="114"/>
      <c r="AV121" s="114"/>
      <c r="AW121" s="115"/>
      <c r="AX121" s="115"/>
      <c r="AY121" s="114"/>
      <c r="AZ121" s="114"/>
      <c r="BA121" s="115"/>
      <c r="BB121" s="115"/>
      <c r="BC121" s="114"/>
    </row>
    <row r="122" spans="1:55" x14ac:dyDescent="0.2">
      <c r="A122" s="315" t="s">
        <v>22</v>
      </c>
      <c r="B122" s="316"/>
      <c r="C122" s="325"/>
      <c r="D122" s="335">
        <f t="shared" ref="D122:AY122" si="147">D100-D120</f>
        <v>0</v>
      </c>
      <c r="E122" s="103">
        <f t="shared" si="147"/>
        <v>0</v>
      </c>
      <c r="F122" s="103">
        <f t="shared" si="147"/>
        <v>0</v>
      </c>
      <c r="G122" s="97">
        <f t="shared" si="147"/>
        <v>0</v>
      </c>
      <c r="H122" s="117">
        <f t="shared" si="147"/>
        <v>0</v>
      </c>
      <c r="I122" s="103">
        <f t="shared" si="147"/>
        <v>0</v>
      </c>
      <c r="J122" s="103">
        <f t="shared" si="147"/>
        <v>0</v>
      </c>
      <c r="K122" s="97">
        <f t="shared" si="147"/>
        <v>0</v>
      </c>
      <c r="L122" s="98">
        <f t="shared" si="147"/>
        <v>0</v>
      </c>
      <c r="M122" s="103">
        <f t="shared" si="147"/>
        <v>0</v>
      </c>
      <c r="N122" s="103">
        <f t="shared" si="147"/>
        <v>0</v>
      </c>
      <c r="O122" s="97">
        <f t="shared" si="147"/>
        <v>0</v>
      </c>
      <c r="P122" s="98">
        <f t="shared" si="147"/>
        <v>0</v>
      </c>
      <c r="Q122" s="103">
        <f t="shared" si="147"/>
        <v>0</v>
      </c>
      <c r="R122" s="103">
        <f t="shared" si="147"/>
        <v>0</v>
      </c>
      <c r="S122" s="97">
        <f t="shared" si="147"/>
        <v>0</v>
      </c>
      <c r="T122" s="98">
        <f t="shared" si="147"/>
        <v>0</v>
      </c>
      <c r="U122" s="103">
        <f t="shared" si="147"/>
        <v>0</v>
      </c>
      <c r="V122" s="103">
        <f t="shared" si="147"/>
        <v>0</v>
      </c>
      <c r="W122" s="97">
        <f t="shared" si="147"/>
        <v>0</v>
      </c>
      <c r="X122" s="98">
        <f t="shared" si="147"/>
        <v>0</v>
      </c>
      <c r="Y122" s="103">
        <f t="shared" si="147"/>
        <v>0</v>
      </c>
      <c r="Z122" s="103">
        <f t="shared" si="147"/>
        <v>0</v>
      </c>
      <c r="AA122" s="97">
        <f t="shared" si="147"/>
        <v>0</v>
      </c>
      <c r="AB122" s="98">
        <f t="shared" si="147"/>
        <v>0</v>
      </c>
      <c r="AC122" s="103">
        <f t="shared" si="147"/>
        <v>0</v>
      </c>
      <c r="AD122" s="103">
        <f t="shared" si="147"/>
        <v>0</v>
      </c>
      <c r="AE122" s="97">
        <f t="shared" si="147"/>
        <v>0</v>
      </c>
      <c r="AF122" s="98">
        <f t="shared" si="147"/>
        <v>0</v>
      </c>
      <c r="AG122" s="103">
        <f t="shared" si="147"/>
        <v>0</v>
      </c>
      <c r="AH122" s="103">
        <f t="shared" si="147"/>
        <v>0</v>
      </c>
      <c r="AI122" s="97">
        <f t="shared" si="147"/>
        <v>0</v>
      </c>
      <c r="AJ122" s="98">
        <f t="shared" si="147"/>
        <v>0</v>
      </c>
      <c r="AK122" s="103">
        <f t="shared" si="147"/>
        <v>0</v>
      </c>
      <c r="AL122" s="103">
        <f t="shared" si="147"/>
        <v>0</v>
      </c>
      <c r="AM122" s="97">
        <f t="shared" si="147"/>
        <v>0</v>
      </c>
      <c r="AN122" s="98">
        <f t="shared" si="147"/>
        <v>0</v>
      </c>
      <c r="AO122" s="103">
        <f t="shared" si="147"/>
        <v>0</v>
      </c>
      <c r="AP122" s="103">
        <f t="shared" si="147"/>
        <v>0</v>
      </c>
      <c r="AQ122" s="97">
        <f t="shared" si="147"/>
        <v>0</v>
      </c>
      <c r="AR122" s="98">
        <f t="shared" si="147"/>
        <v>0</v>
      </c>
      <c r="AS122" s="103">
        <f t="shared" si="147"/>
        <v>0</v>
      </c>
      <c r="AT122" s="103">
        <f t="shared" si="147"/>
        <v>0</v>
      </c>
      <c r="AU122" s="97">
        <f t="shared" si="147"/>
        <v>0</v>
      </c>
      <c r="AV122" s="98">
        <f t="shared" si="147"/>
        <v>0</v>
      </c>
      <c r="AW122" s="103">
        <f t="shared" si="147"/>
        <v>0</v>
      </c>
      <c r="AX122" s="103">
        <f t="shared" si="147"/>
        <v>0</v>
      </c>
      <c r="AY122" s="97">
        <f t="shared" si="147"/>
        <v>0</v>
      </c>
      <c r="AZ122" s="98">
        <f>SUM(H122,L122,P122,T122,X122,AB122,AJ122,AN122,AR122,AF122,AV122)-D122</f>
        <v>0</v>
      </c>
      <c r="BA122" s="103">
        <f>SUM(I122,M122,Q122,U122,Y122,AC122,AK122,AO122,AS122,AG122,AW122)-E122</f>
        <v>0</v>
      </c>
      <c r="BB122" s="103">
        <f>SUM(J122,N122,R122,V122,Z122,AD122,AL122,AP122,AT122,AH122,AX122)-F122</f>
        <v>0</v>
      </c>
      <c r="BC122" s="97">
        <f>SUM(K122,O122,S122,W122,AA122,AE122,AM122,AQ122,AU122,AI122,AY122)-G122</f>
        <v>0</v>
      </c>
    </row>
    <row r="126" spans="1:55" x14ac:dyDescent="0.2">
      <c r="A126" s="459"/>
      <c r="B126" s="459"/>
      <c r="C126" s="460"/>
    </row>
    <row r="127" spans="1:55" ht="70.5" customHeight="1" x14ac:dyDescent="0.2">
      <c r="A127" s="442" t="s">
        <v>301</v>
      </c>
      <c r="B127" s="442"/>
      <c r="C127" s="442"/>
      <c r="D127" s="321"/>
      <c r="O127" s="118"/>
    </row>
    <row r="128" spans="1:55" x14ac:dyDescent="0.2">
      <c r="O128" s="118"/>
    </row>
    <row r="141" spans="1:1" ht="20.25" x14ac:dyDescent="0.2">
      <c r="A141" s="317" t="s">
        <v>43</v>
      </c>
    </row>
    <row r="142" spans="1:1" x14ac:dyDescent="0.2">
      <c r="A142" s="88" t="s">
        <v>44</v>
      </c>
    </row>
    <row r="143" spans="1:1" x14ac:dyDescent="0.2">
      <c r="A143" s="88" t="s">
        <v>45</v>
      </c>
    </row>
    <row r="144" spans="1:1" x14ac:dyDescent="0.2">
      <c r="A144" s="88" t="s">
        <v>46</v>
      </c>
    </row>
    <row r="145" spans="1:1" x14ac:dyDescent="0.2">
      <c r="A145" s="88" t="s">
        <v>47</v>
      </c>
    </row>
    <row r="146" spans="1:1" x14ac:dyDescent="0.2">
      <c r="A146" s="88" t="s">
        <v>48</v>
      </c>
    </row>
    <row r="147" spans="1:1" x14ac:dyDescent="0.2">
      <c r="A147" s="88" t="s">
        <v>49</v>
      </c>
    </row>
    <row r="148" spans="1:1" x14ac:dyDescent="0.2">
      <c r="A148" s="88" t="s">
        <v>50</v>
      </c>
    </row>
    <row r="149" spans="1:1" x14ac:dyDescent="0.2">
      <c r="A149" s="88" t="s">
        <v>51</v>
      </c>
    </row>
    <row r="150" spans="1:1" x14ac:dyDescent="0.2">
      <c r="A150" s="88" t="s">
        <v>52</v>
      </c>
    </row>
    <row r="151" spans="1:1" x14ac:dyDescent="0.2">
      <c r="A151" s="88" t="s">
        <v>53</v>
      </c>
    </row>
    <row r="152" spans="1:1" x14ac:dyDescent="0.2">
      <c r="A152" s="88" t="s">
        <v>54</v>
      </c>
    </row>
    <row r="153" spans="1:1" x14ac:dyDescent="0.2">
      <c r="A153" s="88" t="s">
        <v>55</v>
      </c>
    </row>
    <row r="154" spans="1:1" x14ac:dyDescent="0.2">
      <c r="A154" s="88" t="s">
        <v>56</v>
      </c>
    </row>
    <row r="155" spans="1:1" x14ac:dyDescent="0.2">
      <c r="A155" s="88" t="s">
        <v>57</v>
      </c>
    </row>
    <row r="156" spans="1:1" x14ac:dyDescent="0.2">
      <c r="A156" s="88" t="s">
        <v>58</v>
      </c>
    </row>
    <row r="157" spans="1:1" x14ac:dyDescent="0.2">
      <c r="A157" s="88" t="s">
        <v>59</v>
      </c>
    </row>
    <row r="158" spans="1:1" x14ac:dyDescent="0.2">
      <c r="A158" s="88" t="s">
        <v>60</v>
      </c>
    </row>
    <row r="159" spans="1:1" x14ac:dyDescent="0.2">
      <c r="A159" s="88" t="s">
        <v>61</v>
      </c>
    </row>
    <row r="160" spans="1:1" x14ac:dyDescent="0.2">
      <c r="A160" s="88" t="s">
        <v>62</v>
      </c>
    </row>
    <row r="161" spans="1:1" x14ac:dyDescent="0.2">
      <c r="A161" s="88" t="s">
        <v>63</v>
      </c>
    </row>
    <row r="162" spans="1:1" x14ac:dyDescent="0.2">
      <c r="A162" s="88" t="s">
        <v>64</v>
      </c>
    </row>
    <row r="163" spans="1:1" x14ac:dyDescent="0.2">
      <c r="A163" s="88" t="s">
        <v>65</v>
      </c>
    </row>
    <row r="164" spans="1:1" x14ac:dyDescent="0.2">
      <c r="A164" s="88" t="s">
        <v>66</v>
      </c>
    </row>
    <row r="165" spans="1:1" x14ac:dyDescent="0.2">
      <c r="A165" s="88" t="s">
        <v>67</v>
      </c>
    </row>
    <row r="166" spans="1:1" x14ac:dyDescent="0.2">
      <c r="A166" s="88" t="s">
        <v>68</v>
      </c>
    </row>
    <row r="167" spans="1:1" x14ac:dyDescent="0.2">
      <c r="A167" s="88" t="s">
        <v>69</v>
      </c>
    </row>
    <row r="168" spans="1:1" x14ac:dyDescent="0.2">
      <c r="A168" s="88" t="s">
        <v>70</v>
      </c>
    </row>
    <row r="169" spans="1:1" x14ac:dyDescent="0.2">
      <c r="A169" s="88" t="s">
        <v>71</v>
      </c>
    </row>
    <row r="170" spans="1:1" x14ac:dyDescent="0.2">
      <c r="A170" s="88" t="s">
        <v>72</v>
      </c>
    </row>
    <row r="171" spans="1:1" x14ac:dyDescent="0.2">
      <c r="A171" s="88" t="s">
        <v>73</v>
      </c>
    </row>
    <row r="172" spans="1:1" x14ac:dyDescent="0.2">
      <c r="A172" s="88" t="s">
        <v>74</v>
      </c>
    </row>
    <row r="173" spans="1:1" x14ac:dyDescent="0.2">
      <c r="A173" s="88" t="s">
        <v>75</v>
      </c>
    </row>
    <row r="174" spans="1:1" x14ac:dyDescent="0.2">
      <c r="A174" s="88" t="s">
        <v>76</v>
      </c>
    </row>
    <row r="175" spans="1:1" x14ac:dyDescent="0.2">
      <c r="A175" s="88" t="s">
        <v>77</v>
      </c>
    </row>
    <row r="176" spans="1:1" x14ac:dyDescent="0.2">
      <c r="A176" s="88" t="s">
        <v>78</v>
      </c>
    </row>
    <row r="177" spans="1:1" x14ac:dyDescent="0.2">
      <c r="A177" s="88" t="s">
        <v>79</v>
      </c>
    </row>
    <row r="178" spans="1:1" x14ac:dyDescent="0.2">
      <c r="A178" s="88" t="s">
        <v>80</v>
      </c>
    </row>
    <row r="179" spans="1:1" x14ac:dyDescent="0.2">
      <c r="A179" s="88" t="s">
        <v>81</v>
      </c>
    </row>
    <row r="180" spans="1:1" x14ac:dyDescent="0.2">
      <c r="A180" s="88" t="s">
        <v>82</v>
      </c>
    </row>
    <row r="181" spans="1:1" x14ac:dyDescent="0.2">
      <c r="A181" s="88" t="s">
        <v>83</v>
      </c>
    </row>
    <row r="182" spans="1:1" x14ac:dyDescent="0.2">
      <c r="A182" s="88" t="s">
        <v>84</v>
      </c>
    </row>
    <row r="183" spans="1:1" x14ac:dyDescent="0.2">
      <c r="A183" s="88" t="s">
        <v>85</v>
      </c>
    </row>
    <row r="184" spans="1:1" x14ac:dyDescent="0.2">
      <c r="A184" s="88" t="s">
        <v>86</v>
      </c>
    </row>
    <row r="185" spans="1:1" x14ac:dyDescent="0.2">
      <c r="A185" s="88" t="s">
        <v>87</v>
      </c>
    </row>
    <row r="186" spans="1:1" x14ac:dyDescent="0.2">
      <c r="A186" s="88" t="s">
        <v>88</v>
      </c>
    </row>
    <row r="187" spans="1:1" x14ac:dyDescent="0.2">
      <c r="A187" s="88" t="s">
        <v>89</v>
      </c>
    </row>
    <row r="188" spans="1:1" x14ac:dyDescent="0.2">
      <c r="A188" s="88" t="s">
        <v>90</v>
      </c>
    </row>
    <row r="189" spans="1:1" x14ac:dyDescent="0.2">
      <c r="A189" s="88" t="s">
        <v>91</v>
      </c>
    </row>
    <row r="190" spans="1:1" x14ac:dyDescent="0.2">
      <c r="A190" s="88" t="s">
        <v>92</v>
      </c>
    </row>
    <row r="191" spans="1:1" x14ac:dyDescent="0.2">
      <c r="A191" s="88" t="s">
        <v>93</v>
      </c>
    </row>
    <row r="192" spans="1:1" x14ac:dyDescent="0.2">
      <c r="A192" s="88" t="s">
        <v>94</v>
      </c>
    </row>
    <row r="193" spans="1:1" x14ac:dyDescent="0.2">
      <c r="A193" s="88" t="s">
        <v>95</v>
      </c>
    </row>
    <row r="194" spans="1:1" x14ac:dyDescent="0.2">
      <c r="A194" s="88" t="s">
        <v>96</v>
      </c>
    </row>
    <row r="195" spans="1:1" x14ac:dyDescent="0.2">
      <c r="A195" s="88" t="s">
        <v>42</v>
      </c>
    </row>
    <row r="199" spans="1:1" x14ac:dyDescent="0.2">
      <c r="A199" s="88" t="s">
        <v>294</v>
      </c>
    </row>
    <row r="200" spans="1:1" x14ac:dyDescent="0.2">
      <c r="A200" s="88" t="s">
        <v>2</v>
      </c>
    </row>
    <row r="201" spans="1:1" x14ac:dyDescent="0.2">
      <c r="A201" s="88" t="s">
        <v>265</v>
      </c>
    </row>
    <row r="202" spans="1:1" x14ac:dyDescent="0.2">
      <c r="A202" s="88" t="s">
        <v>266</v>
      </c>
    </row>
    <row r="203" spans="1:1" x14ac:dyDescent="0.2">
      <c r="A203" s="88" t="s">
        <v>267</v>
      </c>
    </row>
    <row r="204" spans="1:1" x14ac:dyDescent="0.2">
      <c r="A204" s="88" t="s">
        <v>268</v>
      </c>
    </row>
    <row r="205" spans="1:1" x14ac:dyDescent="0.2">
      <c r="A205" s="88" t="s">
        <v>269</v>
      </c>
    </row>
    <row r="206" spans="1:1" x14ac:dyDescent="0.2">
      <c r="A206" s="88" t="s">
        <v>8</v>
      </c>
    </row>
    <row r="207" spans="1:1" x14ac:dyDescent="0.2">
      <c r="A207" s="88" t="s">
        <v>258</v>
      </c>
    </row>
    <row r="208" spans="1:1" x14ac:dyDescent="0.2">
      <c r="A208" s="88" t="s">
        <v>270</v>
      </c>
    </row>
    <row r="209" spans="1:55" x14ac:dyDescent="0.2">
      <c r="A209" s="88" t="s">
        <v>271</v>
      </c>
    </row>
    <row r="210" spans="1:55" x14ac:dyDescent="0.2">
      <c r="A210" s="88" t="s">
        <v>299</v>
      </c>
    </row>
    <row r="211" spans="1:55" s="124" customFormat="1" x14ac:dyDescent="0.2">
      <c r="C211" s="342"/>
    </row>
    <row r="212" spans="1:55" s="124" customFormat="1" x14ac:dyDescent="0.2">
      <c r="C212" s="342"/>
    </row>
    <row r="213" spans="1:55" s="124" customFormat="1" x14ac:dyDescent="0.2">
      <c r="C213" s="342"/>
    </row>
    <row r="214" spans="1:55" s="124" customFormat="1" x14ac:dyDescent="0.2">
      <c r="A214" s="119"/>
      <c r="B214" s="374"/>
      <c r="C214" s="119"/>
      <c r="D214" s="383"/>
      <c r="E214" s="381"/>
      <c r="F214" s="381"/>
      <c r="G214" s="384"/>
      <c r="H214" s="383" t="str">
        <f>IF($C214="AS&amp;T",$D214,"")</f>
        <v/>
      </c>
      <c r="I214" s="381" t="str">
        <f>IF($C214="AS&amp;T",$E214,"")</f>
        <v/>
      </c>
      <c r="J214" s="381" t="str">
        <f>IF($C214="AS&amp;T",$F214,"")</f>
        <v/>
      </c>
      <c r="K214" s="385" t="str">
        <f>IF($C214="AS&amp;T",$G214,"")</f>
        <v/>
      </c>
      <c r="L214" s="386" t="str">
        <f>IF($C214="IC",$D214,"")</f>
        <v/>
      </c>
      <c r="M214" s="381" t="str">
        <f>IF($C214="IC",$E214,"")</f>
        <v/>
      </c>
      <c r="N214" s="381" t="str">
        <f>IF($C214="IC",$F214,"")</f>
        <v/>
      </c>
      <c r="O214" s="384" t="str">
        <f>IF($C214="IC",$G214,"")</f>
        <v/>
      </c>
      <c r="P214" s="386" t="str">
        <f>IF($C214="WC",$D214,"")</f>
        <v/>
      </c>
      <c r="Q214" s="381" t="str">
        <f>IF($C214="WC",$E214,"")</f>
        <v/>
      </c>
      <c r="R214" s="381" t="str">
        <f>IF($C214="WC",$F214,"")</f>
        <v/>
      </c>
      <c r="S214" s="384" t="str">
        <f>IF($C214="WC",$G214,"")</f>
        <v/>
      </c>
      <c r="T214" s="386" t="str">
        <f>IF($C214="NMD",$D214,"")</f>
        <v/>
      </c>
      <c r="U214" s="381" t="str">
        <f>IF($C214="NMD",$E214,"")</f>
        <v/>
      </c>
      <c r="V214" s="381" t="str">
        <f>IF($C214="NMD",$F214,"")</f>
        <v/>
      </c>
      <c r="W214" s="384" t="str">
        <f>IF($C214="NMD",$G214,"")</f>
        <v/>
      </c>
      <c r="X214" s="386" t="str">
        <f>IF($C214="APP",$D214,"")</f>
        <v/>
      </c>
      <c r="Y214" s="381" t="str">
        <f>IF($C214="APP",$E214,"")</f>
        <v/>
      </c>
      <c r="Z214" s="381" t="str">
        <f>IF($C214="APP",$F214,"")</f>
        <v/>
      </c>
      <c r="AA214" s="384" t="str">
        <f>IF($C214="APP",$G214,"")</f>
        <v/>
      </c>
      <c r="AB214" s="386" t="str">
        <f>IF($C214="WR",$D214,"")</f>
        <v/>
      </c>
      <c r="AC214" s="381" t="str">
        <f>IF($C214="WR",$E214,"")</f>
        <v/>
      </c>
      <c r="AD214" s="381" t="str">
        <f>IF($C214="WR",$F214,"")</f>
        <v/>
      </c>
      <c r="AE214" s="384" t="str">
        <f>IF($C214="WR",$G214,"")</f>
        <v/>
      </c>
      <c r="AF214" s="386" t="str">
        <f>IF($C214="TAX",$D214,"")</f>
        <v/>
      </c>
      <c r="AG214" s="381" t="str">
        <f>IF($C214="TAX",$E214,"")</f>
        <v/>
      </c>
      <c r="AH214" s="381" t="str">
        <f>IF($C214="TAX",$F214,"")</f>
        <v/>
      </c>
      <c r="AI214" s="384" t="str">
        <f>IF($C214="TAX",$G214,"")</f>
        <v/>
      </c>
      <c r="AJ214" s="386" t="str">
        <f>IF($C214="BPC",$D214,"")</f>
        <v/>
      </c>
      <c r="AK214" s="381" t="str">
        <f>IF($C214="BPC",$E214,"")</f>
        <v/>
      </c>
      <c r="AL214" s="381" t="str">
        <f>IF($C214="BPC",$F214,"")</f>
        <v/>
      </c>
      <c r="AM214" s="384" t="str">
        <f>IF($C214="BPC",$G214,"")</f>
        <v/>
      </c>
      <c r="AN214" s="386" t="str">
        <f>IF($C214="UIP",$D214,"")</f>
        <v/>
      </c>
      <c r="AO214" s="381" t="str">
        <f>IF($C214="UIP",$E214,"")</f>
        <v/>
      </c>
      <c r="AP214" s="381" t="str">
        <f>IF($C214="UIP",$F214,"")</f>
        <v/>
      </c>
      <c r="AQ214" s="384" t="str">
        <f>IF($C214="UIP",$G214,"")</f>
        <v/>
      </c>
      <c r="AR214" s="386" t="str">
        <f>IF($C214="SUP",$D214,"")</f>
        <v/>
      </c>
      <c r="AS214" s="381" t="str">
        <f>IF($C214="SUP",$E214,"")</f>
        <v/>
      </c>
      <c r="AT214" s="381" t="str">
        <f>IF($C214="SUP",$F214,"")</f>
        <v/>
      </c>
      <c r="AU214" s="384" t="str">
        <f>IF($C214="SUP",$G214,"")</f>
        <v/>
      </c>
      <c r="AV214" s="386" t="str">
        <f>IF($C214="NRJM",$D214,"")</f>
        <v/>
      </c>
      <c r="AW214" s="381" t="str">
        <f>IF($C214="NRJM",$E214,"")</f>
        <v/>
      </c>
      <c r="AX214" s="381" t="str">
        <f>IF($C214="NRJM",$F214,"")</f>
        <v/>
      </c>
      <c r="AY214" s="384" t="str">
        <f>IF($C214="NRJM",$G214,"")</f>
        <v/>
      </c>
      <c r="AZ214" s="121">
        <f>SUM(H214,L214,P214,T214,X214,AB214,AF214,AJ214,AN214,AR214,AV214)-D214</f>
        <v>0</v>
      </c>
      <c r="BA214" s="122">
        <f>SUM(I214,M214,Q214,U214,Y214,AC214,AG214,AK214,AO214,AS214,AW214)-E214</f>
        <v>0</v>
      </c>
      <c r="BB214" s="122">
        <f>SUM(J214,N214,R214,V214,Z214,AD214,AH214,AL214,AP214,AT214,AX214)-F214</f>
        <v>0</v>
      </c>
      <c r="BC214" s="123">
        <f>SUM(K214,O214,S214,W214,AA214,AE214,AI214,AM214,AQ214,AU214,AY214)-G214</f>
        <v>0</v>
      </c>
    </row>
    <row r="215" spans="1:55" s="124" customFormat="1" x14ac:dyDescent="0.2">
      <c r="C215" s="342"/>
    </row>
    <row r="216" spans="1:55" s="124" customFormat="1" x14ac:dyDescent="0.2">
      <c r="C216" s="342"/>
    </row>
    <row r="217" spans="1:55" s="124" customFormat="1" x14ac:dyDescent="0.2">
      <c r="C217" s="342"/>
    </row>
    <row r="218" spans="1:55" s="124" customFormat="1" x14ac:dyDescent="0.2">
      <c r="C218" s="342"/>
    </row>
    <row r="219" spans="1:55" s="124" customFormat="1" x14ac:dyDescent="0.2">
      <c r="C219" s="342"/>
    </row>
    <row r="220" spans="1:55" s="124" customFormat="1" x14ac:dyDescent="0.2">
      <c r="C220" s="342"/>
    </row>
    <row r="221" spans="1:55" s="124" customFormat="1" x14ac:dyDescent="0.2">
      <c r="C221" s="342"/>
    </row>
    <row r="222" spans="1:55" s="124" customFormat="1" x14ac:dyDescent="0.2">
      <c r="C222" s="342"/>
    </row>
    <row r="223" spans="1:55" s="124" customFormat="1" x14ac:dyDescent="0.2">
      <c r="C223" s="342"/>
    </row>
    <row r="224" spans="1:55" s="124" customFormat="1" x14ac:dyDescent="0.2">
      <c r="C224" s="342"/>
    </row>
    <row r="225" spans="3:3" s="124" customFormat="1" x14ac:dyDescent="0.2">
      <c r="C225" s="342"/>
    </row>
    <row r="226" spans="3:3" s="124" customFormat="1" x14ac:dyDescent="0.2">
      <c r="C226" s="342"/>
    </row>
    <row r="227" spans="3:3" s="124" customFormat="1" x14ac:dyDescent="0.2">
      <c r="C227" s="342"/>
    </row>
    <row r="228" spans="3:3" s="124" customFormat="1" x14ac:dyDescent="0.2">
      <c r="C228" s="342"/>
    </row>
    <row r="229" spans="3:3" s="124" customFormat="1" x14ac:dyDescent="0.2">
      <c r="C229" s="342"/>
    </row>
    <row r="230" spans="3:3" s="124" customFormat="1" x14ac:dyDescent="0.2">
      <c r="C230" s="342"/>
    </row>
    <row r="231" spans="3:3" s="124" customFormat="1" x14ac:dyDescent="0.2">
      <c r="C231" s="342"/>
    </row>
    <row r="232" spans="3:3" s="124" customFormat="1" x14ac:dyDescent="0.2">
      <c r="C232" s="342"/>
    </row>
    <row r="233" spans="3:3" s="124" customFormat="1" x14ac:dyDescent="0.2">
      <c r="C233" s="342"/>
    </row>
    <row r="234" spans="3:3" s="124" customFormat="1" x14ac:dyDescent="0.2">
      <c r="C234" s="342"/>
    </row>
    <row r="235" spans="3:3" s="124" customFormat="1" x14ac:dyDescent="0.2">
      <c r="C235" s="342"/>
    </row>
    <row r="236" spans="3:3" s="124" customFormat="1" x14ac:dyDescent="0.2">
      <c r="C236" s="342"/>
    </row>
    <row r="237" spans="3:3" s="124" customFormat="1" x14ac:dyDescent="0.2">
      <c r="C237" s="342"/>
    </row>
    <row r="238" spans="3:3" s="124" customFormat="1" x14ac:dyDescent="0.2">
      <c r="C238" s="342"/>
    </row>
    <row r="239" spans="3:3" s="124" customFormat="1" x14ac:dyDescent="0.2">
      <c r="C239" s="342"/>
    </row>
    <row r="240" spans="3:3" s="124" customFormat="1" x14ac:dyDescent="0.2">
      <c r="C240" s="342"/>
    </row>
    <row r="241" spans="3:3" s="124" customFormat="1" x14ac:dyDescent="0.2">
      <c r="C241" s="342"/>
    </row>
    <row r="242" spans="3:3" s="124" customFormat="1" x14ac:dyDescent="0.2">
      <c r="C242" s="342"/>
    </row>
    <row r="243" spans="3:3" s="124" customFormat="1" x14ac:dyDescent="0.2">
      <c r="C243" s="342"/>
    </row>
    <row r="244" spans="3:3" s="124" customFormat="1" x14ac:dyDescent="0.2">
      <c r="C244" s="342"/>
    </row>
    <row r="245" spans="3:3" s="124" customFormat="1" x14ac:dyDescent="0.2">
      <c r="C245" s="342"/>
    </row>
    <row r="246" spans="3:3" s="124" customFormat="1" x14ac:dyDescent="0.2">
      <c r="C246" s="342"/>
    </row>
    <row r="247" spans="3:3" s="124" customFormat="1" x14ac:dyDescent="0.2">
      <c r="C247" s="342"/>
    </row>
    <row r="248" spans="3:3" s="124" customFormat="1" x14ac:dyDescent="0.2">
      <c r="C248" s="342"/>
    </row>
    <row r="249" spans="3:3" s="124" customFormat="1" x14ac:dyDescent="0.2">
      <c r="C249" s="342"/>
    </row>
    <row r="250" spans="3:3" s="124" customFormat="1" x14ac:dyDescent="0.2">
      <c r="C250" s="342"/>
    </row>
    <row r="251" spans="3:3" s="124" customFormat="1" x14ac:dyDescent="0.2">
      <c r="C251" s="342"/>
    </row>
    <row r="252" spans="3:3" s="124" customFormat="1" x14ac:dyDescent="0.2">
      <c r="C252" s="342"/>
    </row>
    <row r="253" spans="3:3" s="124" customFormat="1" x14ac:dyDescent="0.2">
      <c r="C253" s="342"/>
    </row>
    <row r="254" spans="3:3" s="124" customFormat="1" x14ac:dyDescent="0.2">
      <c r="C254" s="342"/>
    </row>
    <row r="255" spans="3:3" s="124" customFormat="1" x14ac:dyDescent="0.2">
      <c r="C255" s="342"/>
    </row>
    <row r="256" spans="3:3" s="124" customFormat="1" x14ac:dyDescent="0.2">
      <c r="C256" s="342"/>
    </row>
    <row r="257" spans="3:3" s="124" customFormat="1" x14ac:dyDescent="0.2">
      <c r="C257" s="342"/>
    </row>
    <row r="258" spans="3:3" s="124" customFormat="1" x14ac:dyDescent="0.2">
      <c r="C258" s="342"/>
    </row>
    <row r="259" spans="3:3" s="124" customFormat="1" x14ac:dyDescent="0.2">
      <c r="C259" s="342"/>
    </row>
    <row r="260" spans="3:3" s="124" customFormat="1" x14ac:dyDescent="0.2">
      <c r="C260" s="342"/>
    </row>
    <row r="261" spans="3:3" s="124" customFormat="1" x14ac:dyDescent="0.2">
      <c r="C261" s="342"/>
    </row>
    <row r="262" spans="3:3" s="124" customFormat="1" x14ac:dyDescent="0.2">
      <c r="C262" s="342"/>
    </row>
    <row r="263" spans="3:3" s="124" customFormat="1" x14ac:dyDescent="0.2">
      <c r="C263" s="342"/>
    </row>
    <row r="264" spans="3:3" s="124" customFormat="1" x14ac:dyDescent="0.2">
      <c r="C264" s="342"/>
    </row>
    <row r="265" spans="3:3" s="124" customFormat="1" x14ac:dyDescent="0.2">
      <c r="C265" s="342"/>
    </row>
    <row r="266" spans="3:3" s="124" customFormat="1" x14ac:dyDescent="0.2">
      <c r="C266" s="342"/>
    </row>
    <row r="267" spans="3:3" s="124" customFormat="1" x14ac:dyDescent="0.2">
      <c r="C267" s="342"/>
    </row>
    <row r="268" spans="3:3" s="124" customFormat="1" x14ac:dyDescent="0.2">
      <c r="C268" s="342"/>
    </row>
    <row r="269" spans="3:3" s="124" customFormat="1" x14ac:dyDescent="0.2">
      <c r="C269" s="342"/>
    </row>
    <row r="270" spans="3:3" s="124" customFormat="1" x14ac:dyDescent="0.2">
      <c r="C270" s="342"/>
    </row>
    <row r="271" spans="3:3" s="124" customFormat="1" x14ac:dyDescent="0.2">
      <c r="C271" s="342"/>
    </row>
    <row r="272" spans="3:3" s="124" customFormat="1" x14ac:dyDescent="0.2">
      <c r="C272" s="342"/>
    </row>
    <row r="273" spans="3:3" s="124" customFormat="1" x14ac:dyDescent="0.2">
      <c r="C273" s="342"/>
    </row>
    <row r="274" spans="3:3" s="124" customFormat="1" x14ac:dyDescent="0.2">
      <c r="C274" s="342"/>
    </row>
    <row r="275" spans="3:3" s="124" customFormat="1" x14ac:dyDescent="0.2">
      <c r="C275" s="342"/>
    </row>
    <row r="276" spans="3:3" s="124" customFormat="1" x14ac:dyDescent="0.2">
      <c r="C276" s="342"/>
    </row>
    <row r="277" spans="3:3" s="124" customFormat="1" x14ac:dyDescent="0.2">
      <c r="C277" s="342"/>
    </row>
    <row r="278" spans="3:3" s="124" customFormat="1" x14ac:dyDescent="0.2">
      <c r="C278" s="342"/>
    </row>
    <row r="279" spans="3:3" s="124" customFormat="1" x14ac:dyDescent="0.2">
      <c r="C279" s="342"/>
    </row>
    <row r="280" spans="3:3" s="124" customFormat="1" x14ac:dyDescent="0.2">
      <c r="C280" s="342"/>
    </row>
    <row r="281" spans="3:3" s="124" customFormat="1" x14ac:dyDescent="0.2">
      <c r="C281" s="342"/>
    </row>
    <row r="282" spans="3:3" s="124" customFormat="1" x14ac:dyDescent="0.2">
      <c r="C282" s="342"/>
    </row>
    <row r="283" spans="3:3" s="124" customFormat="1" x14ac:dyDescent="0.2">
      <c r="C283" s="342"/>
    </row>
    <row r="284" spans="3:3" s="124" customFormat="1" x14ac:dyDescent="0.2">
      <c r="C284" s="342"/>
    </row>
    <row r="285" spans="3:3" s="124" customFormat="1" x14ac:dyDescent="0.2">
      <c r="C285" s="342"/>
    </row>
    <row r="286" spans="3:3" s="124" customFormat="1" x14ac:dyDescent="0.2">
      <c r="C286" s="342"/>
    </row>
    <row r="287" spans="3:3" s="124" customFormat="1" x14ac:dyDescent="0.2">
      <c r="C287" s="342"/>
    </row>
    <row r="288" spans="3:3" s="124" customFormat="1" x14ac:dyDescent="0.2">
      <c r="C288" s="342"/>
    </row>
    <row r="289" spans="3:3" s="124" customFormat="1" x14ac:dyDescent="0.2">
      <c r="C289" s="342"/>
    </row>
    <row r="290" spans="3:3" s="124" customFormat="1" x14ac:dyDescent="0.2">
      <c r="C290" s="342"/>
    </row>
    <row r="291" spans="3:3" s="124" customFormat="1" x14ac:dyDescent="0.2">
      <c r="C291" s="342"/>
    </row>
    <row r="292" spans="3:3" s="124" customFormat="1" x14ac:dyDescent="0.2">
      <c r="C292" s="342"/>
    </row>
    <row r="293" spans="3:3" s="124" customFormat="1" x14ac:dyDescent="0.2">
      <c r="C293" s="342"/>
    </row>
    <row r="294" spans="3:3" s="124" customFormat="1" x14ac:dyDescent="0.2">
      <c r="C294" s="342"/>
    </row>
    <row r="295" spans="3:3" s="124" customFormat="1" x14ac:dyDescent="0.2">
      <c r="C295" s="342"/>
    </row>
    <row r="296" spans="3:3" s="124" customFormat="1" x14ac:dyDescent="0.2">
      <c r="C296" s="342"/>
    </row>
    <row r="297" spans="3:3" s="124" customFormat="1" x14ac:dyDescent="0.2">
      <c r="C297" s="342"/>
    </row>
    <row r="298" spans="3:3" s="124" customFormat="1" x14ac:dyDescent="0.2">
      <c r="C298" s="342"/>
    </row>
    <row r="299" spans="3:3" s="124" customFormat="1" x14ac:dyDescent="0.2">
      <c r="C299" s="342"/>
    </row>
    <row r="300" spans="3:3" s="124" customFormat="1" x14ac:dyDescent="0.2">
      <c r="C300" s="342"/>
    </row>
    <row r="301" spans="3:3" s="124" customFormat="1" x14ac:dyDescent="0.2">
      <c r="C301" s="342"/>
    </row>
    <row r="302" spans="3:3" s="124" customFormat="1" x14ac:dyDescent="0.2">
      <c r="C302" s="342"/>
    </row>
    <row r="303" spans="3:3" s="124" customFormat="1" x14ac:dyDescent="0.2">
      <c r="C303" s="342"/>
    </row>
    <row r="304" spans="3:3" s="124" customFormat="1" x14ac:dyDescent="0.2">
      <c r="C304" s="342"/>
    </row>
    <row r="305" spans="3:3" s="124" customFormat="1" x14ac:dyDescent="0.2">
      <c r="C305" s="342"/>
    </row>
    <row r="306" spans="3:3" s="124" customFormat="1" x14ac:dyDescent="0.2">
      <c r="C306" s="342"/>
    </row>
    <row r="307" spans="3:3" s="124" customFormat="1" x14ac:dyDescent="0.2">
      <c r="C307" s="342"/>
    </row>
    <row r="308" spans="3:3" s="124" customFormat="1" x14ac:dyDescent="0.2">
      <c r="C308" s="342"/>
    </row>
    <row r="309" spans="3:3" s="124" customFormat="1" x14ac:dyDescent="0.2">
      <c r="C309" s="342"/>
    </row>
    <row r="310" spans="3:3" s="124" customFormat="1" x14ac:dyDescent="0.2">
      <c r="C310" s="342"/>
    </row>
    <row r="311" spans="3:3" s="124" customFormat="1" x14ac:dyDescent="0.2">
      <c r="C311" s="342"/>
    </row>
    <row r="312" spans="3:3" s="124" customFormat="1" x14ac:dyDescent="0.2">
      <c r="C312" s="342"/>
    </row>
    <row r="313" spans="3:3" s="124" customFormat="1" x14ac:dyDescent="0.2">
      <c r="C313" s="342"/>
    </row>
    <row r="314" spans="3:3" s="124" customFormat="1" x14ac:dyDescent="0.2">
      <c r="C314" s="342"/>
    </row>
    <row r="315" spans="3:3" s="124" customFormat="1" x14ac:dyDescent="0.2">
      <c r="C315" s="342"/>
    </row>
    <row r="316" spans="3:3" s="124" customFormat="1" x14ac:dyDescent="0.2">
      <c r="C316" s="342"/>
    </row>
    <row r="317" spans="3:3" s="124" customFormat="1" x14ac:dyDescent="0.2">
      <c r="C317" s="342"/>
    </row>
    <row r="318" spans="3:3" s="124" customFormat="1" x14ac:dyDescent="0.2">
      <c r="C318" s="342"/>
    </row>
    <row r="319" spans="3:3" s="124" customFormat="1" x14ac:dyDescent="0.2">
      <c r="C319" s="342"/>
    </row>
    <row r="320" spans="3:3" s="124" customFormat="1" x14ac:dyDescent="0.2">
      <c r="C320" s="342"/>
    </row>
    <row r="321" spans="3:3" s="124" customFormat="1" x14ac:dyDescent="0.2">
      <c r="C321" s="342"/>
    </row>
    <row r="322" spans="3:3" s="124" customFormat="1" x14ac:dyDescent="0.2">
      <c r="C322" s="342"/>
    </row>
    <row r="323" spans="3:3" s="124" customFormat="1" x14ac:dyDescent="0.2">
      <c r="C323" s="342"/>
    </row>
    <row r="324" spans="3:3" s="124" customFormat="1" x14ac:dyDescent="0.2">
      <c r="C324" s="342"/>
    </row>
    <row r="325" spans="3:3" s="124" customFormat="1" x14ac:dyDescent="0.2">
      <c r="C325" s="342"/>
    </row>
    <row r="326" spans="3:3" s="124" customFormat="1" x14ac:dyDescent="0.2">
      <c r="C326" s="342"/>
    </row>
    <row r="327" spans="3:3" s="124" customFormat="1" x14ac:dyDescent="0.2">
      <c r="C327" s="342"/>
    </row>
    <row r="328" spans="3:3" s="124" customFormat="1" x14ac:dyDescent="0.2">
      <c r="C328" s="342"/>
    </row>
    <row r="329" spans="3:3" s="124" customFormat="1" x14ac:dyDescent="0.2">
      <c r="C329" s="342"/>
    </row>
    <row r="330" spans="3:3" s="124" customFormat="1" x14ac:dyDescent="0.2">
      <c r="C330" s="342"/>
    </row>
    <row r="331" spans="3:3" s="124" customFormat="1" x14ac:dyDescent="0.2">
      <c r="C331" s="342"/>
    </row>
    <row r="332" spans="3:3" s="124" customFormat="1" x14ac:dyDescent="0.2">
      <c r="C332" s="342"/>
    </row>
    <row r="333" spans="3:3" s="124" customFormat="1" x14ac:dyDescent="0.2">
      <c r="C333" s="342"/>
    </row>
    <row r="334" spans="3:3" s="124" customFormat="1" x14ac:dyDescent="0.2">
      <c r="C334" s="342"/>
    </row>
    <row r="335" spans="3:3" s="124" customFormat="1" x14ac:dyDescent="0.2">
      <c r="C335" s="342"/>
    </row>
    <row r="336" spans="3:3" s="124" customFormat="1" x14ac:dyDescent="0.2">
      <c r="C336" s="342"/>
    </row>
    <row r="337" spans="3:3" s="124" customFormat="1" x14ac:dyDescent="0.2">
      <c r="C337" s="342"/>
    </row>
    <row r="338" spans="3:3" s="124" customFormat="1" x14ac:dyDescent="0.2">
      <c r="C338" s="342"/>
    </row>
    <row r="339" spans="3:3" s="124" customFormat="1" x14ac:dyDescent="0.2">
      <c r="C339" s="342"/>
    </row>
    <row r="340" spans="3:3" s="124" customFormat="1" x14ac:dyDescent="0.2">
      <c r="C340" s="342"/>
    </row>
    <row r="341" spans="3:3" s="124" customFormat="1" x14ac:dyDescent="0.2">
      <c r="C341" s="342"/>
    </row>
    <row r="342" spans="3:3" s="124" customFormat="1" x14ac:dyDescent="0.2">
      <c r="C342" s="342"/>
    </row>
    <row r="343" spans="3:3" s="124" customFormat="1" x14ac:dyDescent="0.2">
      <c r="C343" s="342"/>
    </row>
    <row r="344" spans="3:3" s="124" customFormat="1" x14ac:dyDescent="0.2">
      <c r="C344" s="342"/>
    </row>
    <row r="345" spans="3:3" s="124" customFormat="1" x14ac:dyDescent="0.2">
      <c r="C345" s="342"/>
    </row>
    <row r="346" spans="3:3" s="124" customFormat="1" x14ac:dyDescent="0.2">
      <c r="C346" s="342"/>
    </row>
    <row r="347" spans="3:3" s="124" customFormat="1" x14ac:dyDescent="0.2">
      <c r="C347" s="342"/>
    </row>
    <row r="348" spans="3:3" s="124" customFormat="1" x14ac:dyDescent="0.2">
      <c r="C348" s="342"/>
    </row>
    <row r="349" spans="3:3" s="124" customFormat="1" x14ac:dyDescent="0.2">
      <c r="C349" s="342"/>
    </row>
    <row r="350" spans="3:3" s="124" customFormat="1" x14ac:dyDescent="0.2">
      <c r="C350" s="342"/>
    </row>
    <row r="351" spans="3:3" s="124" customFormat="1" x14ac:dyDescent="0.2">
      <c r="C351" s="342"/>
    </row>
    <row r="352" spans="3:3" s="124" customFormat="1" x14ac:dyDescent="0.2">
      <c r="C352" s="342"/>
    </row>
    <row r="353" spans="3:3" s="124" customFormat="1" x14ac:dyDescent="0.2">
      <c r="C353" s="342"/>
    </row>
    <row r="354" spans="3:3" s="124" customFormat="1" x14ac:dyDescent="0.2">
      <c r="C354" s="342"/>
    </row>
    <row r="355" spans="3:3" s="124" customFormat="1" x14ac:dyDescent="0.2">
      <c r="C355" s="342"/>
    </row>
    <row r="356" spans="3:3" s="124" customFormat="1" x14ac:dyDescent="0.2">
      <c r="C356" s="342"/>
    </row>
    <row r="357" spans="3:3" s="124" customFormat="1" x14ac:dyDescent="0.2">
      <c r="C357" s="342"/>
    </row>
    <row r="358" spans="3:3" s="124" customFormat="1" x14ac:dyDescent="0.2">
      <c r="C358" s="342"/>
    </row>
    <row r="359" spans="3:3" s="124" customFormat="1" x14ac:dyDescent="0.2">
      <c r="C359" s="342"/>
    </row>
    <row r="360" spans="3:3" s="124" customFormat="1" x14ac:dyDescent="0.2">
      <c r="C360" s="342"/>
    </row>
    <row r="361" spans="3:3" s="124" customFormat="1" x14ac:dyDescent="0.2">
      <c r="C361" s="342"/>
    </row>
    <row r="362" spans="3:3" s="124" customFormat="1" x14ac:dyDescent="0.2">
      <c r="C362" s="342"/>
    </row>
    <row r="363" spans="3:3" s="124" customFormat="1" x14ac:dyDescent="0.2">
      <c r="C363" s="342"/>
    </row>
    <row r="364" spans="3:3" s="124" customFormat="1" x14ac:dyDescent="0.2">
      <c r="C364" s="342"/>
    </row>
    <row r="365" spans="3:3" s="124" customFormat="1" x14ac:dyDescent="0.2">
      <c r="C365" s="342"/>
    </row>
    <row r="366" spans="3:3" s="124" customFormat="1" x14ac:dyDescent="0.2">
      <c r="C366" s="342"/>
    </row>
    <row r="367" spans="3:3" s="124" customFormat="1" x14ac:dyDescent="0.2">
      <c r="C367" s="342"/>
    </row>
    <row r="368" spans="3:3" s="124" customFormat="1" x14ac:dyDescent="0.2">
      <c r="C368" s="342"/>
    </row>
    <row r="369" spans="3:3" s="124" customFormat="1" x14ac:dyDescent="0.2">
      <c r="C369" s="342"/>
    </row>
    <row r="370" spans="3:3" s="124" customFormat="1" x14ac:dyDescent="0.2">
      <c r="C370" s="342"/>
    </row>
    <row r="371" spans="3:3" s="124" customFormat="1" x14ac:dyDescent="0.2">
      <c r="C371" s="342"/>
    </row>
    <row r="372" spans="3:3" s="124" customFormat="1" x14ac:dyDescent="0.2">
      <c r="C372" s="342"/>
    </row>
    <row r="373" spans="3:3" s="124" customFormat="1" x14ac:dyDescent="0.2">
      <c r="C373" s="342"/>
    </row>
    <row r="374" spans="3:3" s="124" customFormat="1" x14ac:dyDescent="0.2">
      <c r="C374" s="342"/>
    </row>
    <row r="375" spans="3:3" s="124" customFormat="1" x14ac:dyDescent="0.2">
      <c r="C375" s="342"/>
    </row>
    <row r="376" spans="3:3" s="124" customFormat="1" x14ac:dyDescent="0.2">
      <c r="C376" s="342"/>
    </row>
    <row r="377" spans="3:3" s="124" customFormat="1" x14ac:dyDescent="0.2">
      <c r="C377" s="342"/>
    </row>
    <row r="378" spans="3:3" s="124" customFormat="1" x14ac:dyDescent="0.2">
      <c r="C378" s="342"/>
    </row>
    <row r="379" spans="3:3" s="124" customFormat="1" x14ac:dyDescent="0.2">
      <c r="C379" s="342"/>
    </row>
    <row r="380" spans="3:3" s="124" customFormat="1" x14ac:dyDescent="0.2">
      <c r="C380" s="342"/>
    </row>
    <row r="381" spans="3:3" s="124" customFormat="1" x14ac:dyDescent="0.2">
      <c r="C381" s="342"/>
    </row>
    <row r="382" spans="3:3" s="124" customFormat="1" x14ac:dyDescent="0.2">
      <c r="C382" s="342"/>
    </row>
    <row r="383" spans="3:3" s="124" customFormat="1" x14ac:dyDescent="0.2">
      <c r="C383" s="342"/>
    </row>
    <row r="384" spans="3:3" s="124" customFormat="1" x14ac:dyDescent="0.2">
      <c r="C384" s="342"/>
    </row>
    <row r="385" spans="3:3" s="124" customFormat="1" x14ac:dyDescent="0.2">
      <c r="C385" s="342"/>
    </row>
    <row r="386" spans="3:3" s="124" customFormat="1" x14ac:dyDescent="0.2">
      <c r="C386" s="342"/>
    </row>
    <row r="387" spans="3:3" s="124" customFormat="1" x14ac:dyDescent="0.2">
      <c r="C387" s="342"/>
    </row>
    <row r="388" spans="3:3" s="124" customFormat="1" x14ac:dyDescent="0.2">
      <c r="C388" s="342"/>
    </row>
    <row r="389" spans="3:3" s="124" customFormat="1" x14ac:dyDescent="0.2">
      <c r="C389" s="342"/>
    </row>
    <row r="390" spans="3:3" s="124" customFormat="1" x14ac:dyDescent="0.2">
      <c r="C390" s="342"/>
    </row>
    <row r="391" spans="3:3" s="124" customFormat="1" x14ac:dyDescent="0.2">
      <c r="C391" s="342"/>
    </row>
    <row r="392" spans="3:3" s="124" customFormat="1" x14ac:dyDescent="0.2">
      <c r="C392" s="342"/>
    </row>
    <row r="393" spans="3:3" s="124" customFormat="1" x14ac:dyDescent="0.2">
      <c r="C393" s="342"/>
    </row>
    <row r="394" spans="3:3" s="124" customFormat="1" x14ac:dyDescent="0.2">
      <c r="C394" s="342"/>
    </row>
    <row r="395" spans="3:3" s="124" customFormat="1" x14ac:dyDescent="0.2">
      <c r="C395" s="342"/>
    </row>
    <row r="396" spans="3:3" s="124" customFormat="1" x14ac:dyDescent="0.2">
      <c r="C396" s="342"/>
    </row>
    <row r="397" spans="3:3" s="124" customFormat="1" x14ac:dyDescent="0.2">
      <c r="C397" s="342"/>
    </row>
    <row r="398" spans="3:3" s="124" customFormat="1" x14ac:dyDescent="0.2">
      <c r="C398" s="342"/>
    </row>
    <row r="399" spans="3:3" s="124" customFormat="1" x14ac:dyDescent="0.2">
      <c r="C399" s="342"/>
    </row>
    <row r="400" spans="3:3" s="124" customFormat="1" x14ac:dyDescent="0.2">
      <c r="C400" s="342"/>
    </row>
    <row r="401" spans="3:3" s="124" customFormat="1" x14ac:dyDescent="0.2">
      <c r="C401" s="342"/>
    </row>
    <row r="402" spans="3:3" s="124" customFormat="1" x14ac:dyDescent="0.2">
      <c r="C402" s="342"/>
    </row>
    <row r="403" spans="3:3" s="124" customFormat="1" x14ac:dyDescent="0.2">
      <c r="C403" s="342"/>
    </row>
    <row r="404" spans="3:3" s="124" customFormat="1" x14ac:dyDescent="0.2">
      <c r="C404" s="342"/>
    </row>
    <row r="405" spans="3:3" s="124" customFormat="1" x14ac:dyDescent="0.2">
      <c r="C405" s="342"/>
    </row>
    <row r="406" spans="3:3" s="124" customFormat="1" x14ac:dyDescent="0.2">
      <c r="C406" s="342"/>
    </row>
    <row r="407" spans="3:3" s="124" customFormat="1" x14ac:dyDescent="0.2">
      <c r="C407" s="342"/>
    </row>
    <row r="408" spans="3:3" s="124" customFormat="1" x14ac:dyDescent="0.2">
      <c r="C408" s="342"/>
    </row>
    <row r="409" spans="3:3" s="124" customFormat="1" x14ac:dyDescent="0.2">
      <c r="C409" s="342"/>
    </row>
    <row r="410" spans="3:3" s="124" customFormat="1" x14ac:dyDescent="0.2">
      <c r="C410" s="342"/>
    </row>
    <row r="411" spans="3:3" s="124" customFormat="1" x14ac:dyDescent="0.2">
      <c r="C411" s="342"/>
    </row>
    <row r="412" spans="3:3" s="124" customFormat="1" x14ac:dyDescent="0.2">
      <c r="C412" s="342"/>
    </row>
    <row r="413" spans="3:3" s="124" customFormat="1" x14ac:dyDescent="0.2">
      <c r="C413" s="342"/>
    </row>
    <row r="414" spans="3:3" s="124" customFormat="1" x14ac:dyDescent="0.2">
      <c r="C414" s="342"/>
    </row>
    <row r="415" spans="3:3" s="124" customFormat="1" x14ac:dyDescent="0.2">
      <c r="C415" s="342"/>
    </row>
    <row r="416" spans="3:3" s="124" customFormat="1" x14ac:dyDescent="0.2">
      <c r="C416" s="342"/>
    </row>
    <row r="417" spans="3:3" s="124" customFormat="1" x14ac:dyDescent="0.2">
      <c r="C417" s="342"/>
    </row>
    <row r="418" spans="3:3" s="124" customFormat="1" x14ac:dyDescent="0.2">
      <c r="C418" s="342"/>
    </row>
    <row r="419" spans="3:3" s="124" customFormat="1" x14ac:dyDescent="0.2">
      <c r="C419" s="342"/>
    </row>
    <row r="420" spans="3:3" s="124" customFormat="1" x14ac:dyDescent="0.2">
      <c r="C420" s="342"/>
    </row>
    <row r="421" spans="3:3" s="124" customFormat="1" x14ac:dyDescent="0.2">
      <c r="C421" s="342"/>
    </row>
    <row r="422" spans="3:3" s="124" customFormat="1" x14ac:dyDescent="0.2">
      <c r="C422" s="342"/>
    </row>
    <row r="423" spans="3:3" s="124" customFormat="1" x14ac:dyDescent="0.2">
      <c r="C423" s="342"/>
    </row>
    <row r="424" spans="3:3" s="124" customFormat="1" x14ac:dyDescent="0.2">
      <c r="C424" s="342"/>
    </row>
    <row r="425" spans="3:3" s="124" customFormat="1" x14ac:dyDescent="0.2">
      <c r="C425" s="342"/>
    </row>
    <row r="426" spans="3:3" s="124" customFormat="1" x14ac:dyDescent="0.2">
      <c r="C426" s="342"/>
    </row>
    <row r="427" spans="3:3" s="124" customFormat="1" x14ac:dyDescent="0.2">
      <c r="C427" s="342"/>
    </row>
    <row r="428" spans="3:3" s="124" customFormat="1" x14ac:dyDescent="0.2">
      <c r="C428" s="342"/>
    </row>
    <row r="429" spans="3:3" s="124" customFormat="1" x14ac:dyDescent="0.2">
      <c r="C429" s="342"/>
    </row>
    <row r="430" spans="3:3" s="124" customFormat="1" x14ac:dyDescent="0.2">
      <c r="C430" s="342"/>
    </row>
    <row r="431" spans="3:3" s="124" customFormat="1" x14ac:dyDescent="0.2">
      <c r="C431" s="342"/>
    </row>
    <row r="432" spans="3:3" s="124" customFormat="1" x14ac:dyDescent="0.2">
      <c r="C432" s="342"/>
    </row>
    <row r="433" spans="3:3" s="124" customFormat="1" x14ac:dyDescent="0.2">
      <c r="C433" s="342"/>
    </row>
    <row r="434" spans="3:3" s="124" customFormat="1" x14ac:dyDescent="0.2">
      <c r="C434" s="342"/>
    </row>
    <row r="435" spans="3:3" s="124" customFormat="1" x14ac:dyDescent="0.2">
      <c r="C435" s="342"/>
    </row>
    <row r="436" spans="3:3" s="124" customFormat="1" x14ac:dyDescent="0.2">
      <c r="C436" s="342"/>
    </row>
    <row r="437" spans="3:3" s="124" customFormat="1" x14ac:dyDescent="0.2">
      <c r="C437" s="342"/>
    </row>
    <row r="438" spans="3:3" s="124" customFormat="1" x14ac:dyDescent="0.2">
      <c r="C438" s="342"/>
    </row>
    <row r="439" spans="3:3" s="124" customFormat="1" x14ac:dyDescent="0.2">
      <c r="C439" s="342"/>
    </row>
    <row r="440" spans="3:3" s="124" customFormat="1" x14ac:dyDescent="0.2">
      <c r="C440" s="342"/>
    </row>
    <row r="441" spans="3:3" s="124" customFormat="1" x14ac:dyDescent="0.2">
      <c r="C441" s="342"/>
    </row>
    <row r="442" spans="3:3" s="124" customFormat="1" x14ac:dyDescent="0.2">
      <c r="C442" s="342"/>
    </row>
    <row r="443" spans="3:3" s="124" customFormat="1" x14ac:dyDescent="0.2">
      <c r="C443" s="342"/>
    </row>
    <row r="444" spans="3:3" s="124" customFormat="1" x14ac:dyDescent="0.2">
      <c r="C444" s="342"/>
    </row>
    <row r="445" spans="3:3" s="124" customFormat="1" x14ac:dyDescent="0.2">
      <c r="C445" s="342"/>
    </row>
    <row r="446" spans="3:3" s="124" customFormat="1" x14ac:dyDescent="0.2">
      <c r="C446" s="342"/>
    </row>
    <row r="447" spans="3:3" s="124" customFormat="1" x14ac:dyDescent="0.2">
      <c r="C447" s="342"/>
    </row>
    <row r="448" spans="3:3" s="124" customFormat="1" x14ac:dyDescent="0.2">
      <c r="C448" s="342"/>
    </row>
    <row r="449" spans="3:3" s="124" customFormat="1" x14ac:dyDescent="0.2">
      <c r="C449" s="342"/>
    </row>
    <row r="450" spans="3:3" s="124" customFormat="1" x14ac:dyDescent="0.2">
      <c r="C450" s="342"/>
    </row>
    <row r="451" spans="3:3" s="124" customFormat="1" x14ac:dyDescent="0.2">
      <c r="C451" s="342"/>
    </row>
    <row r="452" spans="3:3" s="124" customFormat="1" x14ac:dyDescent="0.2">
      <c r="C452" s="342"/>
    </row>
    <row r="453" spans="3:3" s="124" customFormat="1" x14ac:dyDescent="0.2">
      <c r="C453" s="342"/>
    </row>
    <row r="454" spans="3:3" s="124" customFormat="1" x14ac:dyDescent="0.2">
      <c r="C454" s="342"/>
    </row>
    <row r="455" spans="3:3" s="124" customFormat="1" x14ac:dyDescent="0.2">
      <c r="C455" s="342"/>
    </row>
    <row r="456" spans="3:3" s="124" customFormat="1" x14ac:dyDescent="0.2">
      <c r="C456" s="342"/>
    </row>
    <row r="457" spans="3:3" s="124" customFormat="1" x14ac:dyDescent="0.2">
      <c r="C457" s="342"/>
    </row>
    <row r="458" spans="3:3" s="124" customFormat="1" x14ac:dyDescent="0.2">
      <c r="C458" s="342"/>
    </row>
    <row r="459" spans="3:3" s="124" customFormat="1" x14ac:dyDescent="0.2">
      <c r="C459" s="342"/>
    </row>
    <row r="460" spans="3:3" s="124" customFormat="1" x14ac:dyDescent="0.2">
      <c r="C460" s="342"/>
    </row>
    <row r="461" spans="3:3" s="124" customFormat="1" x14ac:dyDescent="0.2">
      <c r="C461" s="342"/>
    </row>
    <row r="462" spans="3:3" s="124" customFormat="1" x14ac:dyDescent="0.2">
      <c r="C462" s="342"/>
    </row>
    <row r="463" spans="3:3" s="124" customFormat="1" x14ac:dyDescent="0.2">
      <c r="C463" s="342"/>
    </row>
    <row r="464" spans="3:3" s="124" customFormat="1" x14ac:dyDescent="0.2">
      <c r="C464" s="342"/>
    </row>
    <row r="465" spans="3:3" s="124" customFormat="1" x14ac:dyDescent="0.2">
      <c r="C465" s="342"/>
    </row>
    <row r="466" spans="3:3" s="124" customFormat="1" x14ac:dyDescent="0.2">
      <c r="C466" s="342"/>
    </row>
    <row r="467" spans="3:3" s="124" customFormat="1" x14ac:dyDescent="0.2">
      <c r="C467" s="342"/>
    </row>
    <row r="468" spans="3:3" s="124" customFormat="1" x14ac:dyDescent="0.2">
      <c r="C468" s="342"/>
    </row>
    <row r="469" spans="3:3" s="124" customFormat="1" x14ac:dyDescent="0.2">
      <c r="C469" s="342"/>
    </row>
    <row r="470" spans="3:3" s="124" customFormat="1" x14ac:dyDescent="0.2">
      <c r="C470" s="342"/>
    </row>
    <row r="471" spans="3:3" s="124" customFormat="1" x14ac:dyDescent="0.2">
      <c r="C471" s="342"/>
    </row>
    <row r="472" spans="3:3" s="124" customFormat="1" x14ac:dyDescent="0.2">
      <c r="C472" s="342"/>
    </row>
    <row r="473" spans="3:3" s="124" customFormat="1" x14ac:dyDescent="0.2">
      <c r="C473" s="342"/>
    </row>
    <row r="474" spans="3:3" s="124" customFormat="1" x14ac:dyDescent="0.2">
      <c r="C474" s="342"/>
    </row>
    <row r="475" spans="3:3" s="124" customFormat="1" x14ac:dyDescent="0.2">
      <c r="C475" s="342"/>
    </row>
    <row r="476" spans="3:3" s="124" customFormat="1" x14ac:dyDescent="0.2">
      <c r="C476" s="342"/>
    </row>
    <row r="477" spans="3:3" s="124" customFormat="1" x14ac:dyDescent="0.2">
      <c r="C477" s="342"/>
    </row>
    <row r="478" spans="3:3" s="124" customFormat="1" x14ac:dyDescent="0.2">
      <c r="C478" s="342"/>
    </row>
    <row r="479" spans="3:3" s="124" customFormat="1" x14ac:dyDescent="0.2">
      <c r="C479" s="342"/>
    </row>
    <row r="480" spans="3:3" s="124" customFormat="1" x14ac:dyDescent="0.2">
      <c r="C480" s="342"/>
    </row>
    <row r="481" spans="3:3" s="124" customFormat="1" x14ac:dyDescent="0.2">
      <c r="C481" s="342"/>
    </row>
    <row r="482" spans="3:3" s="124" customFormat="1" x14ac:dyDescent="0.2">
      <c r="C482" s="342"/>
    </row>
    <row r="483" spans="3:3" s="124" customFormat="1" x14ac:dyDescent="0.2">
      <c r="C483" s="342"/>
    </row>
    <row r="484" spans="3:3" s="124" customFormat="1" x14ac:dyDescent="0.2">
      <c r="C484" s="342"/>
    </row>
    <row r="485" spans="3:3" s="124" customFormat="1" x14ac:dyDescent="0.2">
      <c r="C485" s="342"/>
    </row>
    <row r="486" spans="3:3" s="124" customFormat="1" x14ac:dyDescent="0.2">
      <c r="C486" s="342"/>
    </row>
    <row r="487" spans="3:3" s="124" customFormat="1" x14ac:dyDescent="0.2">
      <c r="C487" s="342"/>
    </row>
    <row r="488" spans="3:3" s="124" customFormat="1" x14ac:dyDescent="0.2">
      <c r="C488" s="342"/>
    </row>
    <row r="489" spans="3:3" s="124" customFormat="1" x14ac:dyDescent="0.2">
      <c r="C489" s="342"/>
    </row>
    <row r="490" spans="3:3" s="124" customFormat="1" x14ac:dyDescent="0.2">
      <c r="C490" s="342"/>
    </row>
    <row r="491" spans="3:3" s="124" customFormat="1" x14ac:dyDescent="0.2">
      <c r="C491" s="342"/>
    </row>
    <row r="492" spans="3:3" s="124" customFormat="1" x14ac:dyDescent="0.2">
      <c r="C492" s="342"/>
    </row>
    <row r="493" spans="3:3" s="124" customFormat="1" x14ac:dyDescent="0.2">
      <c r="C493" s="342"/>
    </row>
    <row r="494" spans="3:3" s="124" customFormat="1" x14ac:dyDescent="0.2">
      <c r="C494" s="342"/>
    </row>
    <row r="495" spans="3:3" s="124" customFormat="1" x14ac:dyDescent="0.2">
      <c r="C495" s="342"/>
    </row>
    <row r="496" spans="3:3" s="124" customFormat="1" x14ac:dyDescent="0.2">
      <c r="C496" s="342"/>
    </row>
    <row r="497" spans="3:3" s="124" customFormat="1" x14ac:dyDescent="0.2">
      <c r="C497" s="342"/>
    </row>
    <row r="498" spans="3:3" s="124" customFormat="1" x14ac:dyDescent="0.2">
      <c r="C498" s="342"/>
    </row>
    <row r="499" spans="3:3" s="124" customFormat="1" x14ac:dyDescent="0.2">
      <c r="C499" s="342"/>
    </row>
    <row r="500" spans="3:3" s="124" customFormat="1" x14ac:dyDescent="0.2">
      <c r="C500" s="342"/>
    </row>
    <row r="501" spans="3:3" s="124" customFormat="1" x14ac:dyDescent="0.2">
      <c r="C501" s="342"/>
    </row>
    <row r="502" spans="3:3" s="124" customFormat="1" x14ac:dyDescent="0.2">
      <c r="C502" s="342"/>
    </row>
    <row r="503" spans="3:3" s="124" customFormat="1" x14ac:dyDescent="0.2">
      <c r="C503" s="342"/>
    </row>
    <row r="504" spans="3:3" s="124" customFormat="1" x14ac:dyDescent="0.2">
      <c r="C504" s="342"/>
    </row>
    <row r="505" spans="3:3" s="124" customFormat="1" x14ac:dyDescent="0.2">
      <c r="C505" s="342"/>
    </row>
    <row r="506" spans="3:3" s="124" customFormat="1" x14ac:dyDescent="0.2">
      <c r="C506" s="342"/>
    </row>
    <row r="507" spans="3:3" s="124" customFormat="1" x14ac:dyDescent="0.2">
      <c r="C507" s="342"/>
    </row>
    <row r="508" spans="3:3" s="124" customFormat="1" x14ac:dyDescent="0.2">
      <c r="C508" s="342"/>
    </row>
    <row r="509" spans="3:3" s="124" customFormat="1" x14ac:dyDescent="0.2">
      <c r="C509" s="342"/>
    </row>
    <row r="510" spans="3:3" s="124" customFormat="1" x14ac:dyDescent="0.2">
      <c r="C510" s="342"/>
    </row>
    <row r="511" spans="3:3" s="124" customFormat="1" x14ac:dyDescent="0.2">
      <c r="C511" s="342"/>
    </row>
    <row r="512" spans="3:3" s="124" customFormat="1" x14ac:dyDescent="0.2">
      <c r="C512" s="342"/>
    </row>
    <row r="513" spans="3:3" s="124" customFormat="1" x14ac:dyDescent="0.2">
      <c r="C513" s="342"/>
    </row>
    <row r="514" spans="3:3" s="124" customFormat="1" x14ac:dyDescent="0.2">
      <c r="C514" s="342"/>
    </row>
    <row r="515" spans="3:3" s="124" customFormat="1" x14ac:dyDescent="0.2">
      <c r="C515" s="342"/>
    </row>
    <row r="516" spans="3:3" s="124" customFormat="1" x14ac:dyDescent="0.2">
      <c r="C516" s="342"/>
    </row>
    <row r="517" spans="3:3" s="124" customFormat="1" x14ac:dyDescent="0.2">
      <c r="C517" s="342"/>
    </row>
    <row r="518" spans="3:3" s="124" customFormat="1" x14ac:dyDescent="0.2">
      <c r="C518" s="342"/>
    </row>
    <row r="519" spans="3:3" s="124" customFormat="1" x14ac:dyDescent="0.2">
      <c r="C519" s="342"/>
    </row>
    <row r="520" spans="3:3" s="124" customFormat="1" x14ac:dyDescent="0.2">
      <c r="C520" s="342"/>
    </row>
    <row r="521" spans="3:3" s="124" customFormat="1" x14ac:dyDescent="0.2">
      <c r="C521" s="342"/>
    </row>
    <row r="522" spans="3:3" s="124" customFormat="1" x14ac:dyDescent="0.2">
      <c r="C522" s="342"/>
    </row>
    <row r="523" spans="3:3" s="124" customFormat="1" x14ac:dyDescent="0.2">
      <c r="C523" s="342"/>
    </row>
    <row r="524" spans="3:3" s="124" customFormat="1" x14ac:dyDescent="0.2">
      <c r="C524" s="342"/>
    </row>
    <row r="525" spans="3:3" s="124" customFormat="1" x14ac:dyDescent="0.2">
      <c r="C525" s="342"/>
    </row>
    <row r="526" spans="3:3" s="124" customFormat="1" x14ac:dyDescent="0.2">
      <c r="C526" s="342"/>
    </row>
    <row r="527" spans="3:3" s="124" customFormat="1" x14ac:dyDescent="0.2">
      <c r="C527" s="342"/>
    </row>
    <row r="528" spans="3:3" s="124" customFormat="1" x14ac:dyDescent="0.2">
      <c r="C528" s="342"/>
    </row>
    <row r="529" spans="3:3" s="124" customFormat="1" x14ac:dyDescent="0.2">
      <c r="C529" s="342"/>
    </row>
    <row r="530" spans="3:3" s="124" customFormat="1" x14ac:dyDescent="0.2">
      <c r="C530" s="342"/>
    </row>
    <row r="531" spans="3:3" s="124" customFormat="1" x14ac:dyDescent="0.2">
      <c r="C531" s="342"/>
    </row>
    <row r="532" spans="3:3" s="124" customFormat="1" x14ac:dyDescent="0.2">
      <c r="C532" s="342"/>
    </row>
    <row r="533" spans="3:3" s="124" customFormat="1" x14ac:dyDescent="0.2">
      <c r="C533" s="342"/>
    </row>
    <row r="534" spans="3:3" s="124" customFormat="1" x14ac:dyDescent="0.2">
      <c r="C534" s="342"/>
    </row>
    <row r="535" spans="3:3" s="124" customFormat="1" x14ac:dyDescent="0.2">
      <c r="C535" s="342"/>
    </row>
    <row r="536" spans="3:3" s="124" customFormat="1" x14ac:dyDescent="0.2">
      <c r="C536" s="342"/>
    </row>
    <row r="537" spans="3:3" s="124" customFormat="1" x14ac:dyDescent="0.2">
      <c r="C537" s="342"/>
    </row>
    <row r="538" spans="3:3" s="124" customFormat="1" x14ac:dyDescent="0.2">
      <c r="C538" s="342"/>
    </row>
    <row r="539" spans="3:3" s="124" customFormat="1" x14ac:dyDescent="0.2">
      <c r="C539" s="342"/>
    </row>
    <row r="540" spans="3:3" s="124" customFormat="1" x14ac:dyDescent="0.2">
      <c r="C540" s="342"/>
    </row>
    <row r="541" spans="3:3" s="124" customFormat="1" x14ac:dyDescent="0.2">
      <c r="C541" s="342"/>
    </row>
    <row r="542" spans="3:3" s="124" customFormat="1" x14ac:dyDescent="0.2">
      <c r="C542" s="342"/>
    </row>
    <row r="543" spans="3:3" s="124" customFormat="1" x14ac:dyDescent="0.2">
      <c r="C543" s="342"/>
    </row>
    <row r="544" spans="3:3" s="124" customFormat="1" x14ac:dyDescent="0.2">
      <c r="C544" s="342"/>
    </row>
    <row r="545" spans="3:3" s="124" customFormat="1" x14ac:dyDescent="0.2">
      <c r="C545" s="342"/>
    </row>
    <row r="546" spans="3:3" s="124" customFormat="1" x14ac:dyDescent="0.2">
      <c r="C546" s="342"/>
    </row>
    <row r="547" spans="3:3" s="124" customFormat="1" x14ac:dyDescent="0.2">
      <c r="C547" s="342"/>
    </row>
    <row r="548" spans="3:3" s="124" customFormat="1" x14ac:dyDescent="0.2">
      <c r="C548" s="342"/>
    </row>
    <row r="549" spans="3:3" s="124" customFormat="1" x14ac:dyDescent="0.2">
      <c r="C549" s="342"/>
    </row>
    <row r="550" spans="3:3" s="124" customFormat="1" x14ac:dyDescent="0.2">
      <c r="C550" s="342"/>
    </row>
    <row r="551" spans="3:3" s="124" customFormat="1" x14ac:dyDescent="0.2">
      <c r="C551" s="342"/>
    </row>
    <row r="552" spans="3:3" s="124" customFormat="1" x14ac:dyDescent="0.2">
      <c r="C552" s="342"/>
    </row>
    <row r="553" spans="3:3" s="124" customFormat="1" x14ac:dyDescent="0.2">
      <c r="C553" s="342"/>
    </row>
    <row r="554" spans="3:3" s="124" customFormat="1" x14ac:dyDescent="0.2">
      <c r="C554" s="342"/>
    </row>
    <row r="555" spans="3:3" s="124" customFormat="1" x14ac:dyDescent="0.2">
      <c r="C555" s="342"/>
    </row>
    <row r="556" spans="3:3" s="124" customFormat="1" x14ac:dyDescent="0.2">
      <c r="C556" s="342"/>
    </row>
    <row r="557" spans="3:3" s="124" customFormat="1" x14ac:dyDescent="0.2">
      <c r="C557" s="342"/>
    </row>
    <row r="558" spans="3:3" s="124" customFormat="1" x14ac:dyDescent="0.2">
      <c r="C558" s="342"/>
    </row>
    <row r="559" spans="3:3" s="124" customFormat="1" x14ac:dyDescent="0.2">
      <c r="C559" s="342"/>
    </row>
    <row r="560" spans="3:3" s="124" customFormat="1" x14ac:dyDescent="0.2">
      <c r="C560" s="342"/>
    </row>
    <row r="561" spans="3:3" s="124" customFormat="1" x14ac:dyDescent="0.2">
      <c r="C561" s="342"/>
    </row>
    <row r="562" spans="3:3" s="124" customFormat="1" x14ac:dyDescent="0.2">
      <c r="C562" s="342"/>
    </row>
    <row r="563" spans="3:3" s="124" customFormat="1" x14ac:dyDescent="0.2">
      <c r="C563" s="342"/>
    </row>
    <row r="564" spans="3:3" s="124" customFormat="1" x14ac:dyDescent="0.2">
      <c r="C564" s="342"/>
    </row>
    <row r="565" spans="3:3" s="124" customFormat="1" x14ac:dyDescent="0.2">
      <c r="C565" s="342"/>
    </row>
    <row r="566" spans="3:3" s="124" customFormat="1" x14ac:dyDescent="0.2">
      <c r="C566" s="342"/>
    </row>
    <row r="567" spans="3:3" s="124" customFormat="1" x14ac:dyDescent="0.2">
      <c r="C567" s="342"/>
    </row>
    <row r="568" spans="3:3" s="124" customFormat="1" x14ac:dyDescent="0.2">
      <c r="C568" s="342"/>
    </row>
    <row r="569" spans="3:3" s="124" customFormat="1" x14ac:dyDescent="0.2">
      <c r="C569" s="342"/>
    </row>
    <row r="570" spans="3:3" s="124" customFormat="1" x14ac:dyDescent="0.2">
      <c r="C570" s="342"/>
    </row>
    <row r="571" spans="3:3" s="124" customFormat="1" x14ac:dyDescent="0.2">
      <c r="C571" s="342"/>
    </row>
    <row r="572" spans="3:3" s="124" customFormat="1" x14ac:dyDescent="0.2">
      <c r="C572" s="342"/>
    </row>
    <row r="573" spans="3:3" s="124" customFormat="1" x14ac:dyDescent="0.2">
      <c r="C573" s="342"/>
    </row>
    <row r="574" spans="3:3" s="124" customFormat="1" x14ac:dyDescent="0.2">
      <c r="C574" s="342"/>
    </row>
    <row r="575" spans="3:3" s="124" customFormat="1" x14ac:dyDescent="0.2">
      <c r="C575" s="342"/>
    </row>
    <row r="576" spans="3:3" s="124" customFormat="1" x14ac:dyDescent="0.2">
      <c r="C576" s="342"/>
    </row>
    <row r="577" spans="3:3" s="124" customFormat="1" x14ac:dyDescent="0.2">
      <c r="C577" s="342"/>
    </row>
    <row r="578" spans="3:3" s="124" customFormat="1" x14ac:dyDescent="0.2">
      <c r="C578" s="342"/>
    </row>
    <row r="579" spans="3:3" s="124" customFormat="1" x14ac:dyDescent="0.2">
      <c r="C579" s="342"/>
    </row>
    <row r="580" spans="3:3" s="124" customFormat="1" x14ac:dyDescent="0.2">
      <c r="C580" s="342"/>
    </row>
    <row r="581" spans="3:3" s="124" customFormat="1" x14ac:dyDescent="0.2">
      <c r="C581" s="342"/>
    </row>
    <row r="582" spans="3:3" s="124" customFormat="1" x14ac:dyDescent="0.2">
      <c r="C582" s="342"/>
    </row>
    <row r="583" spans="3:3" s="124" customFormat="1" x14ac:dyDescent="0.2">
      <c r="C583" s="342"/>
    </row>
    <row r="584" spans="3:3" s="124" customFormat="1" x14ac:dyDescent="0.2">
      <c r="C584" s="342"/>
    </row>
    <row r="585" spans="3:3" s="124" customFormat="1" x14ac:dyDescent="0.2">
      <c r="C585" s="342"/>
    </row>
    <row r="586" spans="3:3" s="124" customFormat="1" x14ac:dyDescent="0.2">
      <c r="C586" s="342"/>
    </row>
    <row r="587" spans="3:3" s="124" customFormat="1" x14ac:dyDescent="0.2">
      <c r="C587" s="342"/>
    </row>
    <row r="588" spans="3:3" s="124" customFormat="1" x14ac:dyDescent="0.2">
      <c r="C588" s="342"/>
    </row>
    <row r="589" spans="3:3" s="124" customFormat="1" x14ac:dyDescent="0.2">
      <c r="C589" s="342"/>
    </row>
    <row r="590" spans="3:3" s="124" customFormat="1" x14ac:dyDescent="0.2">
      <c r="C590" s="342"/>
    </row>
    <row r="591" spans="3:3" s="124" customFormat="1" x14ac:dyDescent="0.2">
      <c r="C591" s="342"/>
    </row>
    <row r="592" spans="3:3" s="124" customFormat="1" x14ac:dyDescent="0.2">
      <c r="C592" s="342"/>
    </row>
    <row r="593" spans="3:3" s="124" customFormat="1" x14ac:dyDescent="0.2">
      <c r="C593" s="342"/>
    </row>
    <row r="594" spans="3:3" s="124" customFormat="1" x14ac:dyDescent="0.2">
      <c r="C594" s="342"/>
    </row>
    <row r="595" spans="3:3" s="124" customFormat="1" x14ac:dyDescent="0.2">
      <c r="C595" s="342"/>
    </row>
    <row r="596" spans="3:3" s="124" customFormat="1" x14ac:dyDescent="0.2">
      <c r="C596" s="342"/>
    </row>
    <row r="597" spans="3:3" s="124" customFormat="1" x14ac:dyDescent="0.2">
      <c r="C597" s="342"/>
    </row>
    <row r="598" spans="3:3" s="124" customFormat="1" x14ac:dyDescent="0.2">
      <c r="C598" s="342"/>
    </row>
    <row r="599" spans="3:3" s="124" customFormat="1" x14ac:dyDescent="0.2">
      <c r="C599" s="342"/>
    </row>
    <row r="600" spans="3:3" s="124" customFormat="1" x14ac:dyDescent="0.2">
      <c r="C600" s="342"/>
    </row>
    <row r="601" spans="3:3" s="124" customFormat="1" x14ac:dyDescent="0.2">
      <c r="C601" s="342"/>
    </row>
    <row r="602" spans="3:3" s="124" customFormat="1" x14ac:dyDescent="0.2">
      <c r="C602" s="342"/>
    </row>
    <row r="603" spans="3:3" s="124" customFormat="1" x14ac:dyDescent="0.2">
      <c r="C603" s="342"/>
    </row>
    <row r="604" spans="3:3" s="124" customFormat="1" x14ac:dyDescent="0.2">
      <c r="C604" s="342"/>
    </row>
    <row r="605" spans="3:3" s="124" customFormat="1" x14ac:dyDescent="0.2">
      <c r="C605" s="342"/>
    </row>
    <row r="606" spans="3:3" s="124" customFormat="1" x14ac:dyDescent="0.2">
      <c r="C606" s="342"/>
    </row>
    <row r="607" spans="3:3" s="124" customFormat="1" x14ac:dyDescent="0.2">
      <c r="C607" s="342"/>
    </row>
    <row r="608" spans="3:3" s="124" customFormat="1" x14ac:dyDescent="0.2">
      <c r="C608" s="342"/>
    </row>
    <row r="609" spans="3:3" s="124" customFormat="1" x14ac:dyDescent="0.2">
      <c r="C609" s="342"/>
    </row>
    <row r="610" spans="3:3" s="124" customFormat="1" x14ac:dyDescent="0.2">
      <c r="C610" s="342"/>
    </row>
    <row r="611" spans="3:3" s="124" customFormat="1" x14ac:dyDescent="0.2">
      <c r="C611" s="342"/>
    </row>
    <row r="612" spans="3:3" s="124" customFormat="1" x14ac:dyDescent="0.2">
      <c r="C612" s="342"/>
    </row>
    <row r="613" spans="3:3" s="124" customFormat="1" x14ac:dyDescent="0.2">
      <c r="C613" s="342"/>
    </row>
    <row r="614" spans="3:3" s="124" customFormat="1" x14ac:dyDescent="0.2">
      <c r="C614" s="342"/>
    </row>
    <row r="615" spans="3:3" s="124" customFormat="1" x14ac:dyDescent="0.2">
      <c r="C615" s="342"/>
    </row>
    <row r="616" spans="3:3" s="124" customFormat="1" x14ac:dyDescent="0.2">
      <c r="C616" s="342"/>
    </row>
    <row r="617" spans="3:3" s="124" customFormat="1" x14ac:dyDescent="0.2">
      <c r="C617" s="342"/>
    </row>
    <row r="618" spans="3:3" s="124" customFormat="1" x14ac:dyDescent="0.2">
      <c r="C618" s="342"/>
    </row>
    <row r="619" spans="3:3" s="124" customFormat="1" x14ac:dyDescent="0.2">
      <c r="C619" s="342"/>
    </row>
    <row r="620" spans="3:3" s="124" customFormat="1" x14ac:dyDescent="0.2">
      <c r="C620" s="342"/>
    </row>
    <row r="621" spans="3:3" s="124" customFormat="1" x14ac:dyDescent="0.2">
      <c r="C621" s="342"/>
    </row>
    <row r="622" spans="3:3" s="124" customFormat="1" x14ac:dyDescent="0.2">
      <c r="C622" s="342"/>
    </row>
    <row r="623" spans="3:3" s="124" customFormat="1" x14ac:dyDescent="0.2">
      <c r="C623" s="342"/>
    </row>
    <row r="624" spans="3:3" s="124" customFormat="1" x14ac:dyDescent="0.2">
      <c r="C624" s="342"/>
    </row>
    <row r="625" spans="3:3" s="124" customFormat="1" x14ac:dyDescent="0.2">
      <c r="C625" s="342"/>
    </row>
    <row r="626" spans="3:3" s="124" customFormat="1" x14ac:dyDescent="0.2">
      <c r="C626" s="342"/>
    </row>
    <row r="627" spans="3:3" s="124" customFormat="1" x14ac:dyDescent="0.2">
      <c r="C627" s="342"/>
    </row>
    <row r="628" spans="3:3" s="124" customFormat="1" x14ac:dyDescent="0.2">
      <c r="C628" s="342"/>
    </row>
    <row r="629" spans="3:3" s="124" customFormat="1" x14ac:dyDescent="0.2">
      <c r="C629" s="342"/>
    </row>
    <row r="630" spans="3:3" s="124" customFormat="1" x14ac:dyDescent="0.2">
      <c r="C630" s="342"/>
    </row>
    <row r="631" spans="3:3" s="124" customFormat="1" x14ac:dyDescent="0.2">
      <c r="C631" s="342"/>
    </row>
    <row r="632" spans="3:3" s="124" customFormat="1" x14ac:dyDescent="0.2">
      <c r="C632" s="342"/>
    </row>
    <row r="633" spans="3:3" s="124" customFormat="1" x14ac:dyDescent="0.2">
      <c r="C633" s="342"/>
    </row>
    <row r="634" spans="3:3" s="124" customFormat="1" x14ac:dyDescent="0.2">
      <c r="C634" s="342"/>
    </row>
    <row r="635" spans="3:3" s="124" customFormat="1" x14ac:dyDescent="0.2">
      <c r="C635" s="342"/>
    </row>
    <row r="636" spans="3:3" s="124" customFormat="1" x14ac:dyDescent="0.2">
      <c r="C636" s="342"/>
    </row>
    <row r="637" spans="3:3" s="124" customFormat="1" x14ac:dyDescent="0.2">
      <c r="C637" s="342"/>
    </row>
    <row r="638" spans="3:3" s="124" customFormat="1" x14ac:dyDescent="0.2">
      <c r="C638" s="342"/>
    </row>
    <row r="639" spans="3:3" s="124" customFormat="1" x14ac:dyDescent="0.2">
      <c r="C639" s="342"/>
    </row>
    <row r="640" spans="3:3" s="124" customFormat="1" x14ac:dyDescent="0.2">
      <c r="C640" s="342"/>
    </row>
    <row r="641" spans="3:3" s="124" customFormat="1" x14ac:dyDescent="0.2">
      <c r="C641" s="342"/>
    </row>
    <row r="642" spans="3:3" s="124" customFormat="1" x14ac:dyDescent="0.2">
      <c r="C642" s="342"/>
    </row>
    <row r="643" spans="3:3" s="124" customFormat="1" x14ac:dyDescent="0.2">
      <c r="C643" s="342"/>
    </row>
    <row r="644" spans="3:3" s="124" customFormat="1" x14ac:dyDescent="0.2">
      <c r="C644" s="342"/>
    </row>
    <row r="645" spans="3:3" s="124" customFormat="1" x14ac:dyDescent="0.2">
      <c r="C645" s="342"/>
    </row>
    <row r="646" spans="3:3" s="124" customFormat="1" x14ac:dyDescent="0.2">
      <c r="C646" s="342"/>
    </row>
    <row r="647" spans="3:3" s="124" customFormat="1" x14ac:dyDescent="0.2">
      <c r="C647" s="342"/>
    </row>
    <row r="648" spans="3:3" s="124" customFormat="1" x14ac:dyDescent="0.2">
      <c r="C648" s="342"/>
    </row>
    <row r="649" spans="3:3" s="124" customFormat="1" x14ac:dyDescent="0.2">
      <c r="C649" s="342"/>
    </row>
    <row r="650" spans="3:3" s="124" customFormat="1" x14ac:dyDescent="0.2">
      <c r="C650" s="342"/>
    </row>
    <row r="651" spans="3:3" s="124" customFormat="1" x14ac:dyDescent="0.2">
      <c r="C651" s="342"/>
    </row>
    <row r="652" spans="3:3" s="124" customFormat="1" x14ac:dyDescent="0.2">
      <c r="C652" s="342"/>
    </row>
    <row r="653" spans="3:3" s="124" customFormat="1" x14ac:dyDescent="0.2">
      <c r="C653" s="342"/>
    </row>
    <row r="654" spans="3:3" s="124" customFormat="1" x14ac:dyDescent="0.2">
      <c r="C654" s="342"/>
    </row>
    <row r="655" spans="3:3" s="124" customFormat="1" x14ac:dyDescent="0.2">
      <c r="C655" s="342"/>
    </row>
    <row r="656" spans="3:3" s="124" customFormat="1" x14ac:dyDescent="0.2">
      <c r="C656" s="342"/>
    </row>
    <row r="657" spans="3:3" s="124" customFormat="1" x14ac:dyDescent="0.2">
      <c r="C657" s="342"/>
    </row>
    <row r="658" spans="3:3" s="124" customFormat="1" x14ac:dyDescent="0.2">
      <c r="C658" s="342"/>
    </row>
    <row r="659" spans="3:3" s="124" customFormat="1" x14ac:dyDescent="0.2">
      <c r="C659" s="342"/>
    </row>
    <row r="660" spans="3:3" s="124" customFormat="1" x14ac:dyDescent="0.2">
      <c r="C660" s="342"/>
    </row>
    <row r="661" spans="3:3" s="124" customFormat="1" x14ac:dyDescent="0.2">
      <c r="C661" s="342"/>
    </row>
    <row r="662" spans="3:3" s="124" customFormat="1" x14ac:dyDescent="0.2">
      <c r="C662" s="342"/>
    </row>
    <row r="663" spans="3:3" s="124" customFormat="1" x14ac:dyDescent="0.2">
      <c r="C663" s="342"/>
    </row>
    <row r="664" spans="3:3" s="124" customFormat="1" x14ac:dyDescent="0.2">
      <c r="C664" s="342"/>
    </row>
    <row r="665" spans="3:3" s="124" customFormat="1" x14ac:dyDescent="0.2">
      <c r="C665" s="342"/>
    </row>
    <row r="666" spans="3:3" s="124" customFormat="1" x14ac:dyDescent="0.2">
      <c r="C666" s="342"/>
    </row>
    <row r="667" spans="3:3" s="124" customFormat="1" x14ac:dyDescent="0.2">
      <c r="C667" s="342"/>
    </row>
    <row r="668" spans="3:3" s="124" customFormat="1" x14ac:dyDescent="0.2">
      <c r="C668" s="342"/>
    </row>
    <row r="669" spans="3:3" s="124" customFormat="1" x14ac:dyDescent="0.2">
      <c r="C669" s="342"/>
    </row>
    <row r="670" spans="3:3" s="124" customFormat="1" x14ac:dyDescent="0.2">
      <c r="C670" s="342"/>
    </row>
    <row r="671" spans="3:3" s="124" customFormat="1" x14ac:dyDescent="0.2">
      <c r="C671" s="342"/>
    </row>
    <row r="672" spans="3:3" s="124" customFormat="1" x14ac:dyDescent="0.2">
      <c r="C672" s="342"/>
    </row>
    <row r="673" spans="3:3" s="124" customFormat="1" x14ac:dyDescent="0.2">
      <c r="C673" s="342"/>
    </row>
    <row r="674" spans="3:3" s="124" customFormat="1" x14ac:dyDescent="0.2">
      <c r="C674" s="342"/>
    </row>
    <row r="675" spans="3:3" s="124" customFormat="1" x14ac:dyDescent="0.2">
      <c r="C675" s="342"/>
    </row>
    <row r="676" spans="3:3" s="124" customFormat="1" x14ac:dyDescent="0.2">
      <c r="C676" s="342"/>
    </row>
    <row r="677" spans="3:3" s="124" customFormat="1" x14ac:dyDescent="0.2">
      <c r="C677" s="342"/>
    </row>
    <row r="678" spans="3:3" s="124" customFormat="1" x14ac:dyDescent="0.2">
      <c r="C678" s="342"/>
    </row>
    <row r="679" spans="3:3" s="124" customFormat="1" x14ac:dyDescent="0.2">
      <c r="C679" s="342"/>
    </row>
    <row r="680" spans="3:3" s="124" customFormat="1" x14ac:dyDescent="0.2">
      <c r="C680" s="342"/>
    </row>
    <row r="681" spans="3:3" s="124" customFormat="1" x14ac:dyDescent="0.2">
      <c r="C681" s="342"/>
    </row>
    <row r="682" spans="3:3" s="124" customFormat="1" x14ac:dyDescent="0.2">
      <c r="C682" s="342"/>
    </row>
    <row r="683" spans="3:3" s="124" customFormat="1" x14ac:dyDescent="0.2">
      <c r="C683" s="342"/>
    </row>
    <row r="684" spans="3:3" s="124" customFormat="1" x14ac:dyDescent="0.2">
      <c r="C684" s="342"/>
    </row>
    <row r="685" spans="3:3" s="124" customFormat="1" x14ac:dyDescent="0.2">
      <c r="C685" s="342"/>
    </row>
    <row r="686" spans="3:3" s="124" customFormat="1" x14ac:dyDescent="0.2">
      <c r="C686" s="342"/>
    </row>
    <row r="687" spans="3:3" s="124" customFormat="1" x14ac:dyDescent="0.2">
      <c r="C687" s="342"/>
    </row>
    <row r="688" spans="3:3" s="124" customFormat="1" x14ac:dyDescent="0.2">
      <c r="C688" s="342"/>
    </row>
    <row r="689" spans="3:3" s="124" customFormat="1" x14ac:dyDescent="0.2">
      <c r="C689" s="342"/>
    </row>
    <row r="690" spans="3:3" s="124" customFormat="1" x14ac:dyDescent="0.2">
      <c r="C690" s="342"/>
    </row>
    <row r="691" spans="3:3" s="124" customFormat="1" x14ac:dyDescent="0.2">
      <c r="C691" s="342"/>
    </row>
    <row r="692" spans="3:3" s="124" customFormat="1" x14ac:dyDescent="0.2">
      <c r="C692" s="342"/>
    </row>
    <row r="693" spans="3:3" s="124" customFormat="1" x14ac:dyDescent="0.2">
      <c r="C693" s="342"/>
    </row>
    <row r="694" spans="3:3" s="124" customFormat="1" x14ac:dyDescent="0.2">
      <c r="C694" s="342"/>
    </row>
    <row r="695" spans="3:3" s="124" customFormat="1" x14ac:dyDescent="0.2">
      <c r="C695" s="342"/>
    </row>
    <row r="696" spans="3:3" s="124" customFormat="1" x14ac:dyDescent="0.2">
      <c r="C696" s="342"/>
    </row>
    <row r="697" spans="3:3" s="124" customFormat="1" x14ac:dyDescent="0.2">
      <c r="C697" s="342"/>
    </row>
    <row r="698" spans="3:3" s="124" customFormat="1" x14ac:dyDescent="0.2">
      <c r="C698" s="342"/>
    </row>
    <row r="699" spans="3:3" s="124" customFormat="1" x14ac:dyDescent="0.2">
      <c r="C699" s="342"/>
    </row>
    <row r="700" spans="3:3" s="124" customFormat="1" x14ac:dyDescent="0.2">
      <c r="C700" s="342"/>
    </row>
    <row r="701" spans="3:3" s="124" customFormat="1" x14ac:dyDescent="0.2">
      <c r="C701" s="342"/>
    </row>
    <row r="702" spans="3:3" s="124" customFormat="1" x14ac:dyDescent="0.2">
      <c r="C702" s="342"/>
    </row>
    <row r="703" spans="3:3" s="124" customFormat="1" x14ac:dyDescent="0.2">
      <c r="C703" s="342"/>
    </row>
    <row r="704" spans="3:3" s="124" customFormat="1" x14ac:dyDescent="0.2">
      <c r="C704" s="342"/>
    </row>
    <row r="705" spans="3:3" s="124" customFormat="1" x14ac:dyDescent="0.2">
      <c r="C705" s="342"/>
    </row>
    <row r="706" spans="3:3" s="124" customFormat="1" x14ac:dyDescent="0.2">
      <c r="C706" s="342"/>
    </row>
    <row r="707" spans="3:3" s="124" customFormat="1" x14ac:dyDescent="0.2">
      <c r="C707" s="342"/>
    </row>
    <row r="708" spans="3:3" s="124" customFormat="1" x14ac:dyDescent="0.2">
      <c r="C708" s="342"/>
    </row>
    <row r="709" spans="3:3" s="124" customFormat="1" x14ac:dyDescent="0.2">
      <c r="C709" s="342"/>
    </row>
    <row r="710" spans="3:3" s="124" customFormat="1" x14ac:dyDescent="0.2">
      <c r="C710" s="342"/>
    </row>
    <row r="711" spans="3:3" s="124" customFormat="1" x14ac:dyDescent="0.2">
      <c r="C711" s="342"/>
    </row>
    <row r="712" spans="3:3" s="124" customFormat="1" x14ac:dyDescent="0.2">
      <c r="C712" s="342"/>
    </row>
    <row r="713" spans="3:3" s="124" customFormat="1" x14ac:dyDescent="0.2">
      <c r="C713" s="342"/>
    </row>
    <row r="714" spans="3:3" s="124" customFormat="1" x14ac:dyDescent="0.2">
      <c r="C714" s="342"/>
    </row>
    <row r="715" spans="3:3" s="124" customFormat="1" x14ac:dyDescent="0.2">
      <c r="C715" s="342"/>
    </row>
    <row r="716" spans="3:3" s="124" customFormat="1" x14ac:dyDescent="0.2">
      <c r="C716" s="342"/>
    </row>
    <row r="717" spans="3:3" s="124" customFormat="1" x14ac:dyDescent="0.2">
      <c r="C717" s="342"/>
    </row>
    <row r="718" spans="3:3" s="124" customFormat="1" x14ac:dyDescent="0.2">
      <c r="C718" s="342"/>
    </row>
    <row r="719" spans="3:3" s="124" customFormat="1" x14ac:dyDescent="0.2">
      <c r="C719" s="342"/>
    </row>
    <row r="720" spans="3:3" s="124" customFormat="1" x14ac:dyDescent="0.2">
      <c r="C720" s="342"/>
    </row>
    <row r="721" spans="3:3" s="124" customFormat="1" x14ac:dyDescent="0.2">
      <c r="C721" s="342"/>
    </row>
    <row r="722" spans="3:3" s="124" customFormat="1" x14ac:dyDescent="0.2">
      <c r="C722" s="342"/>
    </row>
    <row r="723" spans="3:3" s="124" customFormat="1" x14ac:dyDescent="0.2">
      <c r="C723" s="342"/>
    </row>
    <row r="724" spans="3:3" s="124" customFormat="1" x14ac:dyDescent="0.2">
      <c r="C724" s="342"/>
    </row>
    <row r="725" spans="3:3" s="124" customFormat="1" x14ac:dyDescent="0.2">
      <c r="C725" s="342"/>
    </row>
    <row r="726" spans="3:3" s="124" customFormat="1" x14ac:dyDescent="0.2">
      <c r="C726" s="342"/>
    </row>
    <row r="727" spans="3:3" s="124" customFormat="1" x14ac:dyDescent="0.2">
      <c r="C727" s="342"/>
    </row>
    <row r="728" spans="3:3" s="124" customFormat="1" x14ac:dyDescent="0.2">
      <c r="C728" s="342"/>
    </row>
    <row r="729" spans="3:3" s="124" customFormat="1" x14ac:dyDescent="0.2">
      <c r="C729" s="342"/>
    </row>
    <row r="730" spans="3:3" s="124" customFormat="1" x14ac:dyDescent="0.2">
      <c r="C730" s="342"/>
    </row>
    <row r="731" spans="3:3" s="124" customFormat="1" x14ac:dyDescent="0.2">
      <c r="C731" s="342"/>
    </row>
    <row r="732" spans="3:3" s="124" customFormat="1" x14ac:dyDescent="0.2">
      <c r="C732" s="342"/>
    </row>
    <row r="733" spans="3:3" s="124" customFormat="1" x14ac:dyDescent="0.2">
      <c r="C733" s="342"/>
    </row>
    <row r="734" spans="3:3" s="124" customFormat="1" x14ac:dyDescent="0.2">
      <c r="C734" s="342"/>
    </row>
    <row r="735" spans="3:3" s="124" customFormat="1" x14ac:dyDescent="0.2">
      <c r="C735" s="342"/>
    </row>
    <row r="736" spans="3:3" s="124" customFormat="1" x14ac:dyDescent="0.2">
      <c r="C736" s="342"/>
    </row>
    <row r="737" spans="3:3" s="124" customFormat="1" x14ac:dyDescent="0.2">
      <c r="C737" s="342"/>
    </row>
    <row r="738" spans="3:3" s="124" customFormat="1" x14ac:dyDescent="0.2">
      <c r="C738" s="342"/>
    </row>
    <row r="739" spans="3:3" s="124" customFormat="1" x14ac:dyDescent="0.2">
      <c r="C739" s="342"/>
    </row>
    <row r="740" spans="3:3" s="124" customFormat="1" x14ac:dyDescent="0.2">
      <c r="C740" s="342"/>
    </row>
    <row r="741" spans="3:3" s="124" customFormat="1" x14ac:dyDescent="0.2">
      <c r="C741" s="342"/>
    </row>
    <row r="742" spans="3:3" s="124" customFormat="1" x14ac:dyDescent="0.2">
      <c r="C742" s="342"/>
    </row>
    <row r="743" spans="3:3" s="124" customFormat="1" x14ac:dyDescent="0.2">
      <c r="C743" s="342"/>
    </row>
    <row r="744" spans="3:3" s="124" customFormat="1" x14ac:dyDescent="0.2">
      <c r="C744" s="342"/>
    </row>
    <row r="745" spans="3:3" s="124" customFormat="1" x14ac:dyDescent="0.2">
      <c r="C745" s="342"/>
    </row>
    <row r="746" spans="3:3" s="124" customFormat="1" x14ac:dyDescent="0.2">
      <c r="C746" s="342"/>
    </row>
    <row r="747" spans="3:3" s="124" customFormat="1" x14ac:dyDescent="0.2">
      <c r="C747" s="342"/>
    </row>
    <row r="748" spans="3:3" s="124" customFormat="1" x14ac:dyDescent="0.2">
      <c r="C748" s="342"/>
    </row>
    <row r="749" spans="3:3" s="124" customFormat="1" x14ac:dyDescent="0.2">
      <c r="C749" s="342"/>
    </row>
    <row r="750" spans="3:3" s="124" customFormat="1" x14ac:dyDescent="0.2">
      <c r="C750" s="342"/>
    </row>
    <row r="751" spans="3:3" s="124" customFormat="1" x14ac:dyDescent="0.2">
      <c r="C751" s="342"/>
    </row>
    <row r="752" spans="3:3" s="124" customFormat="1" x14ac:dyDescent="0.2">
      <c r="C752" s="342"/>
    </row>
    <row r="753" spans="3:3" s="124" customFormat="1" x14ac:dyDescent="0.2">
      <c r="C753" s="342"/>
    </row>
    <row r="754" spans="3:3" s="124" customFormat="1" x14ac:dyDescent="0.2">
      <c r="C754" s="342"/>
    </row>
    <row r="755" spans="3:3" s="124" customFormat="1" x14ac:dyDescent="0.2">
      <c r="C755" s="342"/>
    </row>
    <row r="756" spans="3:3" s="124" customFormat="1" x14ac:dyDescent="0.2">
      <c r="C756" s="342"/>
    </row>
    <row r="757" spans="3:3" s="124" customFormat="1" x14ac:dyDescent="0.2">
      <c r="C757" s="342"/>
    </row>
    <row r="758" spans="3:3" s="124" customFormat="1" x14ac:dyDescent="0.2">
      <c r="C758" s="342"/>
    </row>
    <row r="759" spans="3:3" s="124" customFormat="1" x14ac:dyDescent="0.2">
      <c r="C759" s="342"/>
    </row>
    <row r="760" spans="3:3" s="124" customFormat="1" x14ac:dyDescent="0.2">
      <c r="C760" s="342"/>
    </row>
    <row r="761" spans="3:3" s="124" customFormat="1" x14ac:dyDescent="0.2">
      <c r="C761" s="342"/>
    </row>
    <row r="762" spans="3:3" s="124" customFormat="1" x14ac:dyDescent="0.2">
      <c r="C762" s="342"/>
    </row>
    <row r="763" spans="3:3" s="124" customFormat="1" x14ac:dyDescent="0.2">
      <c r="C763" s="342"/>
    </row>
    <row r="764" spans="3:3" s="124" customFormat="1" x14ac:dyDescent="0.2">
      <c r="C764" s="342"/>
    </row>
    <row r="765" spans="3:3" s="124" customFormat="1" x14ac:dyDescent="0.2">
      <c r="C765" s="342"/>
    </row>
    <row r="766" spans="3:3" s="124" customFormat="1" x14ac:dyDescent="0.2">
      <c r="C766" s="342"/>
    </row>
    <row r="767" spans="3:3" s="124" customFormat="1" x14ac:dyDescent="0.2">
      <c r="C767" s="342"/>
    </row>
    <row r="768" spans="3:3" s="124" customFormat="1" x14ac:dyDescent="0.2">
      <c r="C768" s="342"/>
    </row>
    <row r="769" spans="3:3" s="124" customFormat="1" x14ac:dyDescent="0.2">
      <c r="C769" s="342"/>
    </row>
    <row r="770" spans="3:3" s="124" customFormat="1" x14ac:dyDescent="0.2">
      <c r="C770" s="342"/>
    </row>
    <row r="771" spans="3:3" s="124" customFormat="1" x14ac:dyDescent="0.2">
      <c r="C771" s="342"/>
    </row>
    <row r="772" spans="3:3" s="124" customFormat="1" x14ac:dyDescent="0.2">
      <c r="C772" s="342"/>
    </row>
    <row r="773" spans="3:3" s="124" customFormat="1" x14ac:dyDescent="0.2">
      <c r="C773" s="342"/>
    </row>
    <row r="774" spans="3:3" s="124" customFormat="1" x14ac:dyDescent="0.2">
      <c r="C774" s="342"/>
    </row>
    <row r="775" spans="3:3" s="124" customFormat="1" x14ac:dyDescent="0.2">
      <c r="C775" s="342"/>
    </row>
    <row r="776" spans="3:3" s="124" customFormat="1" x14ac:dyDescent="0.2">
      <c r="C776" s="342"/>
    </row>
    <row r="777" spans="3:3" s="124" customFormat="1" x14ac:dyDescent="0.2">
      <c r="C777" s="342"/>
    </row>
    <row r="778" spans="3:3" s="124" customFormat="1" x14ac:dyDescent="0.2">
      <c r="C778" s="342"/>
    </row>
    <row r="779" spans="3:3" s="124" customFormat="1" x14ac:dyDescent="0.2">
      <c r="C779" s="342"/>
    </row>
    <row r="780" spans="3:3" s="124" customFormat="1" x14ac:dyDescent="0.2">
      <c r="C780" s="342"/>
    </row>
    <row r="781" spans="3:3" s="124" customFormat="1" x14ac:dyDescent="0.2">
      <c r="C781" s="342"/>
    </row>
    <row r="782" spans="3:3" s="124" customFormat="1" x14ac:dyDescent="0.2">
      <c r="C782" s="342"/>
    </row>
    <row r="783" spans="3:3" s="124" customFormat="1" x14ac:dyDescent="0.2">
      <c r="C783" s="342"/>
    </row>
    <row r="784" spans="3:3" s="124" customFormat="1" x14ac:dyDescent="0.2">
      <c r="C784" s="342"/>
    </row>
    <row r="785" spans="3:3" s="124" customFormat="1" x14ac:dyDescent="0.2">
      <c r="C785" s="342"/>
    </row>
    <row r="786" spans="3:3" s="124" customFormat="1" x14ac:dyDescent="0.2">
      <c r="C786" s="342"/>
    </row>
    <row r="787" spans="3:3" s="124" customFormat="1" x14ac:dyDescent="0.2">
      <c r="C787" s="342"/>
    </row>
    <row r="788" spans="3:3" s="124" customFormat="1" x14ac:dyDescent="0.2">
      <c r="C788" s="342"/>
    </row>
    <row r="789" spans="3:3" s="124" customFormat="1" x14ac:dyDescent="0.2">
      <c r="C789" s="342"/>
    </row>
    <row r="790" spans="3:3" s="124" customFormat="1" x14ac:dyDescent="0.2">
      <c r="C790" s="342"/>
    </row>
    <row r="791" spans="3:3" s="124" customFormat="1" x14ac:dyDescent="0.2">
      <c r="C791" s="342"/>
    </row>
    <row r="792" spans="3:3" s="124" customFormat="1" x14ac:dyDescent="0.2">
      <c r="C792" s="342"/>
    </row>
    <row r="793" spans="3:3" s="124" customFormat="1" x14ac:dyDescent="0.2">
      <c r="C793" s="342"/>
    </row>
    <row r="794" spans="3:3" s="124" customFormat="1" x14ac:dyDescent="0.2">
      <c r="C794" s="342"/>
    </row>
    <row r="795" spans="3:3" s="124" customFormat="1" x14ac:dyDescent="0.2">
      <c r="C795" s="342"/>
    </row>
    <row r="796" spans="3:3" s="124" customFormat="1" x14ac:dyDescent="0.2">
      <c r="C796" s="342"/>
    </row>
    <row r="797" spans="3:3" s="124" customFormat="1" x14ac:dyDescent="0.2">
      <c r="C797" s="342"/>
    </row>
    <row r="798" spans="3:3" s="124" customFormat="1" x14ac:dyDescent="0.2">
      <c r="C798" s="342"/>
    </row>
    <row r="799" spans="3:3" s="124" customFormat="1" x14ac:dyDescent="0.2">
      <c r="C799" s="342"/>
    </row>
    <row r="800" spans="3:3" s="124" customFormat="1" x14ac:dyDescent="0.2">
      <c r="C800" s="342"/>
    </row>
    <row r="801" spans="3:3" s="124" customFormat="1" x14ac:dyDescent="0.2">
      <c r="C801" s="342"/>
    </row>
    <row r="802" spans="3:3" s="124" customFormat="1" x14ac:dyDescent="0.2">
      <c r="C802" s="342"/>
    </row>
    <row r="803" spans="3:3" s="124" customFormat="1" x14ac:dyDescent="0.2">
      <c r="C803" s="342"/>
    </row>
    <row r="804" spans="3:3" s="124" customFormat="1" x14ac:dyDescent="0.2">
      <c r="C804" s="342"/>
    </row>
    <row r="805" spans="3:3" s="124" customFormat="1" x14ac:dyDescent="0.2">
      <c r="C805" s="342"/>
    </row>
    <row r="806" spans="3:3" s="124" customFormat="1" x14ac:dyDescent="0.2">
      <c r="C806" s="342"/>
    </row>
    <row r="807" spans="3:3" s="124" customFormat="1" x14ac:dyDescent="0.2">
      <c r="C807" s="342"/>
    </row>
    <row r="808" spans="3:3" s="124" customFormat="1" x14ac:dyDescent="0.2">
      <c r="C808" s="342"/>
    </row>
    <row r="809" spans="3:3" s="124" customFormat="1" x14ac:dyDescent="0.2">
      <c r="C809" s="342"/>
    </row>
    <row r="810" spans="3:3" s="124" customFormat="1" x14ac:dyDescent="0.2">
      <c r="C810" s="342"/>
    </row>
    <row r="811" spans="3:3" s="124" customFormat="1" x14ac:dyDescent="0.2">
      <c r="C811" s="342"/>
    </row>
    <row r="812" spans="3:3" s="124" customFormat="1" x14ac:dyDescent="0.2">
      <c r="C812" s="342"/>
    </row>
    <row r="813" spans="3:3" s="124" customFormat="1" x14ac:dyDescent="0.2">
      <c r="C813" s="342"/>
    </row>
    <row r="814" spans="3:3" s="124" customFormat="1" x14ac:dyDescent="0.2">
      <c r="C814" s="342"/>
    </row>
    <row r="815" spans="3:3" s="124" customFormat="1" x14ac:dyDescent="0.2">
      <c r="C815" s="342"/>
    </row>
    <row r="816" spans="3:3" s="124" customFormat="1" x14ac:dyDescent="0.2">
      <c r="C816" s="342"/>
    </row>
    <row r="817" spans="3:3" s="124" customFormat="1" x14ac:dyDescent="0.2">
      <c r="C817" s="342"/>
    </row>
    <row r="818" spans="3:3" s="124" customFormat="1" x14ac:dyDescent="0.2">
      <c r="C818" s="342"/>
    </row>
    <row r="819" spans="3:3" s="124" customFormat="1" x14ac:dyDescent="0.2">
      <c r="C819" s="342"/>
    </row>
    <row r="820" spans="3:3" s="124" customFormat="1" x14ac:dyDescent="0.2">
      <c r="C820" s="342"/>
    </row>
    <row r="821" spans="3:3" s="124" customFormat="1" x14ac:dyDescent="0.2">
      <c r="C821" s="342"/>
    </row>
    <row r="822" spans="3:3" s="124" customFormat="1" x14ac:dyDescent="0.2">
      <c r="C822" s="342"/>
    </row>
    <row r="823" spans="3:3" s="124" customFormat="1" x14ac:dyDescent="0.2">
      <c r="C823" s="342"/>
    </row>
    <row r="824" spans="3:3" s="124" customFormat="1" x14ac:dyDescent="0.2">
      <c r="C824" s="342"/>
    </row>
    <row r="825" spans="3:3" s="124" customFormat="1" x14ac:dyDescent="0.2">
      <c r="C825" s="342"/>
    </row>
    <row r="826" spans="3:3" s="124" customFormat="1" x14ac:dyDescent="0.2">
      <c r="C826" s="342"/>
    </row>
    <row r="827" spans="3:3" s="124" customFormat="1" x14ac:dyDescent="0.2">
      <c r="C827" s="342"/>
    </row>
    <row r="828" spans="3:3" s="124" customFormat="1" x14ac:dyDescent="0.2">
      <c r="C828" s="342"/>
    </row>
    <row r="829" spans="3:3" s="124" customFormat="1" x14ac:dyDescent="0.2">
      <c r="C829" s="342"/>
    </row>
    <row r="830" spans="3:3" s="124" customFormat="1" x14ac:dyDescent="0.2">
      <c r="C830" s="342"/>
    </row>
    <row r="831" spans="3:3" s="124" customFormat="1" x14ac:dyDescent="0.2">
      <c r="C831" s="342"/>
    </row>
    <row r="832" spans="3:3" s="124" customFormat="1" x14ac:dyDescent="0.2">
      <c r="C832" s="342"/>
    </row>
    <row r="833" spans="3:3" s="124" customFormat="1" x14ac:dyDescent="0.2">
      <c r="C833" s="342"/>
    </row>
    <row r="834" spans="3:3" s="124" customFormat="1" x14ac:dyDescent="0.2">
      <c r="C834" s="342"/>
    </row>
    <row r="835" spans="3:3" s="124" customFormat="1" x14ac:dyDescent="0.2">
      <c r="C835" s="342"/>
    </row>
    <row r="836" spans="3:3" s="124" customFormat="1" x14ac:dyDescent="0.2">
      <c r="C836" s="342"/>
    </row>
    <row r="837" spans="3:3" s="124" customFormat="1" x14ac:dyDescent="0.2">
      <c r="C837" s="342"/>
    </row>
    <row r="838" spans="3:3" s="124" customFormat="1" x14ac:dyDescent="0.2">
      <c r="C838" s="342"/>
    </row>
    <row r="839" spans="3:3" s="124" customFormat="1" x14ac:dyDescent="0.2">
      <c r="C839" s="342"/>
    </row>
    <row r="840" spans="3:3" s="124" customFormat="1" x14ac:dyDescent="0.2">
      <c r="C840" s="342"/>
    </row>
    <row r="841" spans="3:3" s="124" customFormat="1" x14ac:dyDescent="0.2">
      <c r="C841" s="342"/>
    </row>
    <row r="842" spans="3:3" s="124" customFormat="1" x14ac:dyDescent="0.2">
      <c r="C842" s="342"/>
    </row>
    <row r="843" spans="3:3" s="124" customFormat="1" x14ac:dyDescent="0.2">
      <c r="C843" s="342"/>
    </row>
    <row r="844" spans="3:3" s="124" customFormat="1" x14ac:dyDescent="0.2">
      <c r="C844" s="342"/>
    </row>
    <row r="845" spans="3:3" s="124" customFormat="1" x14ac:dyDescent="0.2">
      <c r="C845" s="342"/>
    </row>
    <row r="846" spans="3:3" s="124" customFormat="1" x14ac:dyDescent="0.2">
      <c r="C846" s="342"/>
    </row>
    <row r="847" spans="3:3" s="124" customFormat="1" x14ac:dyDescent="0.2">
      <c r="C847" s="342"/>
    </row>
    <row r="848" spans="3:3" s="124" customFormat="1" x14ac:dyDescent="0.2">
      <c r="C848" s="342"/>
    </row>
    <row r="849" spans="3:3" s="124" customFormat="1" x14ac:dyDescent="0.2">
      <c r="C849" s="342"/>
    </row>
    <row r="850" spans="3:3" s="124" customFormat="1" x14ac:dyDescent="0.2">
      <c r="C850" s="342"/>
    </row>
    <row r="851" spans="3:3" s="124" customFormat="1" x14ac:dyDescent="0.2">
      <c r="C851" s="342"/>
    </row>
    <row r="852" spans="3:3" s="124" customFormat="1" x14ac:dyDescent="0.2">
      <c r="C852" s="342"/>
    </row>
    <row r="853" spans="3:3" s="124" customFormat="1" x14ac:dyDescent="0.2">
      <c r="C853" s="342"/>
    </row>
    <row r="854" spans="3:3" s="124" customFormat="1" x14ac:dyDescent="0.2">
      <c r="C854" s="342"/>
    </row>
    <row r="855" spans="3:3" s="124" customFormat="1" x14ac:dyDescent="0.2">
      <c r="C855" s="342"/>
    </row>
    <row r="856" spans="3:3" s="124" customFormat="1" x14ac:dyDescent="0.2">
      <c r="C856" s="342"/>
    </row>
    <row r="857" spans="3:3" s="124" customFormat="1" x14ac:dyDescent="0.2">
      <c r="C857" s="342"/>
    </row>
    <row r="858" spans="3:3" s="124" customFormat="1" x14ac:dyDescent="0.2">
      <c r="C858" s="342"/>
    </row>
    <row r="859" spans="3:3" s="124" customFormat="1" x14ac:dyDescent="0.2">
      <c r="C859" s="342"/>
    </row>
    <row r="860" spans="3:3" s="124" customFormat="1" x14ac:dyDescent="0.2">
      <c r="C860" s="342"/>
    </row>
    <row r="861" spans="3:3" s="124" customFormat="1" x14ac:dyDescent="0.2">
      <c r="C861" s="342"/>
    </row>
    <row r="862" spans="3:3" s="124" customFormat="1" x14ac:dyDescent="0.2">
      <c r="C862" s="342"/>
    </row>
    <row r="863" spans="3:3" s="124" customFormat="1" x14ac:dyDescent="0.2">
      <c r="C863" s="342"/>
    </row>
    <row r="864" spans="3:3" s="124" customFormat="1" x14ac:dyDescent="0.2">
      <c r="C864" s="342"/>
    </row>
    <row r="865" spans="3:3" s="124" customFormat="1" x14ac:dyDescent="0.2">
      <c r="C865" s="342"/>
    </row>
    <row r="866" spans="3:3" s="124" customFormat="1" x14ac:dyDescent="0.2">
      <c r="C866" s="342"/>
    </row>
    <row r="867" spans="3:3" s="124" customFormat="1" x14ac:dyDescent="0.2">
      <c r="C867" s="342"/>
    </row>
    <row r="868" spans="3:3" s="124" customFormat="1" x14ac:dyDescent="0.2">
      <c r="C868" s="342"/>
    </row>
    <row r="869" spans="3:3" s="124" customFormat="1" x14ac:dyDescent="0.2">
      <c r="C869" s="342"/>
    </row>
    <row r="870" spans="3:3" s="124" customFormat="1" x14ac:dyDescent="0.2">
      <c r="C870" s="342"/>
    </row>
    <row r="871" spans="3:3" s="124" customFormat="1" x14ac:dyDescent="0.2">
      <c r="C871" s="342"/>
    </row>
    <row r="872" spans="3:3" s="124" customFormat="1" x14ac:dyDescent="0.2">
      <c r="C872" s="342"/>
    </row>
    <row r="873" spans="3:3" s="124" customFormat="1" x14ac:dyDescent="0.2">
      <c r="C873" s="342"/>
    </row>
    <row r="874" spans="3:3" s="124" customFormat="1" x14ac:dyDescent="0.2">
      <c r="C874" s="342"/>
    </row>
    <row r="875" spans="3:3" s="124" customFormat="1" x14ac:dyDescent="0.2">
      <c r="C875" s="342"/>
    </row>
    <row r="876" spans="3:3" s="124" customFormat="1" x14ac:dyDescent="0.2">
      <c r="C876" s="342"/>
    </row>
    <row r="877" spans="3:3" s="124" customFormat="1" x14ac:dyDescent="0.2">
      <c r="C877" s="342"/>
    </row>
    <row r="878" spans="3:3" s="124" customFormat="1" x14ac:dyDescent="0.2">
      <c r="C878" s="342"/>
    </row>
    <row r="879" spans="3:3" s="124" customFormat="1" x14ac:dyDescent="0.2">
      <c r="C879" s="342"/>
    </row>
    <row r="880" spans="3:3" s="124" customFormat="1" x14ac:dyDescent="0.2">
      <c r="C880" s="342"/>
    </row>
    <row r="881" spans="3:3" s="124" customFormat="1" x14ac:dyDescent="0.2">
      <c r="C881" s="342"/>
    </row>
    <row r="882" spans="3:3" s="124" customFormat="1" x14ac:dyDescent="0.2">
      <c r="C882" s="342"/>
    </row>
    <row r="883" spans="3:3" s="124" customFormat="1" x14ac:dyDescent="0.2">
      <c r="C883" s="342"/>
    </row>
    <row r="884" spans="3:3" s="124" customFormat="1" x14ac:dyDescent="0.2">
      <c r="C884" s="342"/>
    </row>
    <row r="885" spans="3:3" s="124" customFormat="1" x14ac:dyDescent="0.2">
      <c r="C885" s="342"/>
    </row>
    <row r="886" spans="3:3" s="124" customFormat="1" x14ac:dyDescent="0.2">
      <c r="C886" s="342"/>
    </row>
    <row r="887" spans="3:3" s="124" customFormat="1" x14ac:dyDescent="0.2">
      <c r="C887" s="342"/>
    </row>
    <row r="888" spans="3:3" s="124" customFormat="1" x14ac:dyDescent="0.2">
      <c r="C888" s="342"/>
    </row>
    <row r="889" spans="3:3" s="124" customFormat="1" x14ac:dyDescent="0.2">
      <c r="C889" s="342"/>
    </row>
    <row r="890" spans="3:3" s="124" customFormat="1" x14ac:dyDescent="0.2">
      <c r="C890" s="342"/>
    </row>
    <row r="891" spans="3:3" s="124" customFormat="1" x14ac:dyDescent="0.2">
      <c r="C891" s="342"/>
    </row>
    <row r="892" spans="3:3" s="124" customFormat="1" x14ac:dyDescent="0.2">
      <c r="C892" s="342"/>
    </row>
    <row r="893" spans="3:3" s="124" customFormat="1" x14ac:dyDescent="0.2">
      <c r="C893" s="342"/>
    </row>
    <row r="894" spans="3:3" s="124" customFormat="1" x14ac:dyDescent="0.2">
      <c r="C894" s="342"/>
    </row>
    <row r="895" spans="3:3" s="124" customFormat="1" x14ac:dyDescent="0.2">
      <c r="C895" s="342"/>
    </row>
    <row r="896" spans="3:3" s="124" customFormat="1" x14ac:dyDescent="0.2">
      <c r="C896" s="342"/>
    </row>
    <row r="897" spans="3:3" s="124" customFormat="1" x14ac:dyDescent="0.2">
      <c r="C897" s="342"/>
    </row>
    <row r="898" spans="3:3" s="124" customFormat="1" x14ac:dyDescent="0.2">
      <c r="C898" s="342"/>
    </row>
    <row r="899" spans="3:3" s="124" customFormat="1" x14ac:dyDescent="0.2">
      <c r="C899" s="342"/>
    </row>
    <row r="900" spans="3:3" s="124" customFormat="1" x14ac:dyDescent="0.2">
      <c r="C900" s="342"/>
    </row>
    <row r="901" spans="3:3" s="124" customFormat="1" x14ac:dyDescent="0.2">
      <c r="C901" s="342"/>
    </row>
    <row r="902" spans="3:3" s="124" customFormat="1" x14ac:dyDescent="0.2">
      <c r="C902" s="342"/>
    </row>
    <row r="903" spans="3:3" s="124" customFormat="1" x14ac:dyDescent="0.2">
      <c r="C903" s="342"/>
    </row>
    <row r="904" spans="3:3" s="124" customFormat="1" x14ac:dyDescent="0.2">
      <c r="C904" s="342"/>
    </row>
    <row r="905" spans="3:3" s="124" customFormat="1" x14ac:dyDescent="0.2">
      <c r="C905" s="342"/>
    </row>
    <row r="906" spans="3:3" s="124" customFormat="1" x14ac:dyDescent="0.2">
      <c r="C906" s="342"/>
    </row>
    <row r="907" spans="3:3" s="124" customFormat="1" x14ac:dyDescent="0.2">
      <c r="C907" s="342"/>
    </row>
    <row r="908" spans="3:3" s="124" customFormat="1" x14ac:dyDescent="0.2">
      <c r="C908" s="342"/>
    </row>
    <row r="909" spans="3:3" s="124" customFormat="1" x14ac:dyDescent="0.2">
      <c r="C909" s="342"/>
    </row>
    <row r="910" spans="3:3" s="124" customFormat="1" x14ac:dyDescent="0.2">
      <c r="C910" s="342"/>
    </row>
    <row r="911" spans="3:3" s="124" customFormat="1" x14ac:dyDescent="0.2">
      <c r="C911" s="342"/>
    </row>
    <row r="912" spans="3:3" s="124" customFormat="1" x14ac:dyDescent="0.2">
      <c r="C912" s="342"/>
    </row>
    <row r="913" spans="3:3" s="124" customFormat="1" x14ac:dyDescent="0.2">
      <c r="C913" s="342"/>
    </row>
    <row r="914" spans="3:3" s="124" customFormat="1" x14ac:dyDescent="0.2">
      <c r="C914" s="342"/>
    </row>
    <row r="915" spans="3:3" s="124" customFormat="1" x14ac:dyDescent="0.2">
      <c r="C915" s="342"/>
    </row>
    <row r="916" spans="3:3" s="124" customFormat="1" x14ac:dyDescent="0.2">
      <c r="C916" s="342"/>
    </row>
    <row r="917" spans="3:3" s="124" customFormat="1" x14ac:dyDescent="0.2">
      <c r="C917" s="342"/>
    </row>
    <row r="918" spans="3:3" s="124" customFormat="1" x14ac:dyDescent="0.2">
      <c r="C918" s="342"/>
    </row>
    <row r="919" spans="3:3" s="124" customFormat="1" x14ac:dyDescent="0.2">
      <c r="C919" s="342"/>
    </row>
    <row r="920" spans="3:3" s="124" customFormat="1" x14ac:dyDescent="0.2">
      <c r="C920" s="342"/>
    </row>
    <row r="921" spans="3:3" s="124" customFormat="1" x14ac:dyDescent="0.2">
      <c r="C921" s="342"/>
    </row>
    <row r="922" spans="3:3" s="124" customFormat="1" x14ac:dyDescent="0.2">
      <c r="C922" s="342"/>
    </row>
    <row r="923" spans="3:3" s="124" customFormat="1" x14ac:dyDescent="0.2">
      <c r="C923" s="342"/>
    </row>
    <row r="924" spans="3:3" s="124" customFormat="1" x14ac:dyDescent="0.2">
      <c r="C924" s="342"/>
    </row>
    <row r="925" spans="3:3" s="124" customFormat="1" x14ac:dyDescent="0.2">
      <c r="C925" s="342"/>
    </row>
    <row r="926" spans="3:3" s="124" customFormat="1" x14ac:dyDescent="0.2">
      <c r="C926" s="342"/>
    </row>
    <row r="927" spans="3:3" s="124" customFormat="1" x14ac:dyDescent="0.2">
      <c r="C927" s="342"/>
    </row>
    <row r="928" spans="3:3" s="124" customFormat="1" x14ac:dyDescent="0.2">
      <c r="C928" s="342"/>
    </row>
    <row r="929" spans="3:3" s="124" customFormat="1" x14ac:dyDescent="0.2">
      <c r="C929" s="342"/>
    </row>
    <row r="930" spans="3:3" s="124" customFormat="1" x14ac:dyDescent="0.2">
      <c r="C930" s="342"/>
    </row>
    <row r="931" spans="3:3" s="124" customFormat="1" x14ac:dyDescent="0.2">
      <c r="C931" s="342"/>
    </row>
    <row r="932" spans="3:3" s="124" customFormat="1" x14ac:dyDescent="0.2">
      <c r="C932" s="342"/>
    </row>
    <row r="933" spans="3:3" s="124" customFormat="1" x14ac:dyDescent="0.2">
      <c r="C933" s="342"/>
    </row>
    <row r="934" spans="3:3" s="124" customFormat="1" x14ac:dyDescent="0.2">
      <c r="C934" s="342"/>
    </row>
    <row r="935" spans="3:3" s="124" customFormat="1" x14ac:dyDescent="0.2">
      <c r="C935" s="342"/>
    </row>
    <row r="936" spans="3:3" s="124" customFormat="1" x14ac:dyDescent="0.2">
      <c r="C936" s="342"/>
    </row>
    <row r="937" spans="3:3" s="124" customFormat="1" x14ac:dyDescent="0.2">
      <c r="C937" s="342"/>
    </row>
    <row r="938" spans="3:3" s="124" customFormat="1" x14ac:dyDescent="0.2">
      <c r="C938" s="342"/>
    </row>
    <row r="939" spans="3:3" s="124" customFormat="1" x14ac:dyDescent="0.2">
      <c r="C939" s="342"/>
    </row>
    <row r="940" spans="3:3" s="124" customFormat="1" x14ac:dyDescent="0.2">
      <c r="C940" s="342"/>
    </row>
    <row r="941" spans="3:3" s="124" customFormat="1" x14ac:dyDescent="0.2">
      <c r="C941" s="342"/>
    </row>
    <row r="942" spans="3:3" s="124" customFormat="1" x14ac:dyDescent="0.2">
      <c r="C942" s="342"/>
    </row>
    <row r="943" spans="3:3" s="124" customFormat="1" x14ac:dyDescent="0.2">
      <c r="C943" s="342"/>
    </row>
    <row r="944" spans="3:3" s="124" customFormat="1" x14ac:dyDescent="0.2">
      <c r="C944" s="342"/>
    </row>
    <row r="945" spans="3:3" s="124" customFormat="1" x14ac:dyDescent="0.2">
      <c r="C945" s="342"/>
    </row>
    <row r="946" spans="3:3" s="124" customFormat="1" x14ac:dyDescent="0.2">
      <c r="C946" s="342"/>
    </row>
    <row r="947" spans="3:3" s="124" customFormat="1" x14ac:dyDescent="0.2">
      <c r="C947" s="342"/>
    </row>
    <row r="948" spans="3:3" s="124" customFormat="1" x14ac:dyDescent="0.2">
      <c r="C948" s="342"/>
    </row>
    <row r="949" spans="3:3" s="124" customFormat="1" x14ac:dyDescent="0.2">
      <c r="C949" s="342"/>
    </row>
    <row r="950" spans="3:3" s="124" customFormat="1" x14ac:dyDescent="0.2">
      <c r="C950" s="342"/>
    </row>
    <row r="951" spans="3:3" s="124" customFormat="1" x14ac:dyDescent="0.2">
      <c r="C951" s="342"/>
    </row>
    <row r="952" spans="3:3" s="124" customFormat="1" x14ac:dyDescent="0.2">
      <c r="C952" s="342"/>
    </row>
    <row r="953" spans="3:3" s="124" customFormat="1" x14ac:dyDescent="0.2">
      <c r="C953" s="342"/>
    </row>
    <row r="954" spans="3:3" s="124" customFormat="1" x14ac:dyDescent="0.2">
      <c r="C954" s="342"/>
    </row>
    <row r="955" spans="3:3" s="124" customFormat="1" x14ac:dyDescent="0.2">
      <c r="C955" s="342"/>
    </row>
    <row r="956" spans="3:3" s="124" customFormat="1" x14ac:dyDescent="0.2">
      <c r="C956" s="342"/>
    </row>
    <row r="957" spans="3:3" s="124" customFormat="1" x14ac:dyDescent="0.2">
      <c r="C957" s="342"/>
    </row>
    <row r="958" spans="3:3" s="124" customFormat="1" x14ac:dyDescent="0.2">
      <c r="C958" s="342"/>
    </row>
    <row r="959" spans="3:3" s="124" customFormat="1" x14ac:dyDescent="0.2">
      <c r="C959" s="342"/>
    </row>
    <row r="960" spans="3:3" s="124" customFormat="1" x14ac:dyDescent="0.2">
      <c r="C960" s="342"/>
    </row>
    <row r="961" spans="3:3" s="124" customFormat="1" x14ac:dyDescent="0.2">
      <c r="C961" s="342"/>
    </row>
    <row r="962" spans="3:3" s="124" customFormat="1" x14ac:dyDescent="0.2">
      <c r="C962" s="342"/>
    </row>
    <row r="963" spans="3:3" s="124" customFormat="1" x14ac:dyDescent="0.2">
      <c r="C963" s="342"/>
    </row>
    <row r="964" spans="3:3" s="124" customFormat="1" x14ac:dyDescent="0.2">
      <c r="C964" s="342"/>
    </row>
    <row r="965" spans="3:3" s="124" customFormat="1" x14ac:dyDescent="0.2">
      <c r="C965" s="342"/>
    </row>
    <row r="966" spans="3:3" s="124" customFormat="1" x14ac:dyDescent="0.2">
      <c r="C966" s="342"/>
    </row>
    <row r="967" spans="3:3" s="124" customFormat="1" x14ac:dyDescent="0.2">
      <c r="C967" s="342"/>
    </row>
    <row r="968" spans="3:3" s="124" customFormat="1" x14ac:dyDescent="0.2">
      <c r="C968" s="342"/>
    </row>
    <row r="969" spans="3:3" s="124" customFormat="1" x14ac:dyDescent="0.2">
      <c r="C969" s="342"/>
    </row>
    <row r="970" spans="3:3" s="124" customFormat="1" x14ac:dyDescent="0.2">
      <c r="C970" s="342"/>
    </row>
    <row r="971" spans="3:3" s="124" customFormat="1" x14ac:dyDescent="0.2">
      <c r="C971" s="342"/>
    </row>
    <row r="972" spans="3:3" s="124" customFormat="1" x14ac:dyDescent="0.2">
      <c r="C972" s="342"/>
    </row>
    <row r="973" spans="3:3" s="124" customFormat="1" x14ac:dyDescent="0.2">
      <c r="C973" s="342"/>
    </row>
    <row r="974" spans="3:3" s="124" customFormat="1" x14ac:dyDescent="0.2">
      <c r="C974" s="342"/>
    </row>
    <row r="975" spans="3:3" s="124" customFormat="1" x14ac:dyDescent="0.2">
      <c r="C975" s="342"/>
    </row>
    <row r="976" spans="3:3" s="124" customFormat="1" x14ac:dyDescent="0.2">
      <c r="C976" s="342"/>
    </row>
    <row r="977" spans="3:3" s="124" customFormat="1" x14ac:dyDescent="0.2">
      <c r="C977" s="342"/>
    </row>
    <row r="978" spans="3:3" s="124" customFormat="1" x14ac:dyDescent="0.2">
      <c r="C978" s="342"/>
    </row>
    <row r="979" spans="3:3" s="124" customFormat="1" x14ac:dyDescent="0.2">
      <c r="C979" s="342"/>
    </row>
    <row r="980" spans="3:3" s="124" customFormat="1" x14ac:dyDescent="0.2">
      <c r="C980" s="342"/>
    </row>
    <row r="981" spans="3:3" s="124" customFormat="1" x14ac:dyDescent="0.2">
      <c r="C981" s="342"/>
    </row>
    <row r="982" spans="3:3" s="124" customFormat="1" x14ac:dyDescent="0.2">
      <c r="C982" s="342"/>
    </row>
    <row r="983" spans="3:3" s="124" customFormat="1" x14ac:dyDescent="0.2">
      <c r="C983" s="342"/>
    </row>
    <row r="984" spans="3:3" s="124" customFormat="1" x14ac:dyDescent="0.2">
      <c r="C984" s="342"/>
    </row>
    <row r="985" spans="3:3" s="124" customFormat="1" x14ac:dyDescent="0.2">
      <c r="C985" s="342"/>
    </row>
    <row r="986" spans="3:3" s="124" customFormat="1" x14ac:dyDescent="0.2">
      <c r="C986" s="342"/>
    </row>
    <row r="987" spans="3:3" s="124" customFormat="1" x14ac:dyDescent="0.2">
      <c r="C987" s="342"/>
    </row>
    <row r="988" spans="3:3" s="124" customFormat="1" x14ac:dyDescent="0.2">
      <c r="C988" s="342"/>
    </row>
    <row r="989" spans="3:3" s="124" customFormat="1" x14ac:dyDescent="0.2">
      <c r="C989" s="342"/>
    </row>
    <row r="990" spans="3:3" s="124" customFormat="1" x14ac:dyDescent="0.2">
      <c r="C990" s="342"/>
    </row>
    <row r="991" spans="3:3" s="124" customFormat="1" x14ac:dyDescent="0.2">
      <c r="C991" s="342"/>
    </row>
    <row r="992" spans="3:3" s="124" customFormat="1" x14ac:dyDescent="0.2">
      <c r="C992" s="342"/>
    </row>
    <row r="993" spans="3:3" s="124" customFormat="1" x14ac:dyDescent="0.2">
      <c r="C993" s="342"/>
    </row>
    <row r="994" spans="3:3" s="124" customFormat="1" x14ac:dyDescent="0.2">
      <c r="C994" s="342"/>
    </row>
    <row r="995" spans="3:3" s="124" customFormat="1" x14ac:dyDescent="0.2">
      <c r="C995" s="342"/>
    </row>
    <row r="996" spans="3:3" s="124" customFormat="1" x14ac:dyDescent="0.2">
      <c r="C996" s="342"/>
    </row>
    <row r="997" spans="3:3" s="124" customFormat="1" x14ac:dyDescent="0.2">
      <c r="C997" s="342"/>
    </row>
    <row r="998" spans="3:3" s="124" customFormat="1" x14ac:dyDescent="0.2">
      <c r="C998" s="342"/>
    </row>
    <row r="999" spans="3:3" s="124" customFormat="1" x14ac:dyDescent="0.2">
      <c r="C999" s="342"/>
    </row>
    <row r="1000" spans="3:3" s="124" customFormat="1" x14ac:dyDescent="0.2">
      <c r="C1000" s="342"/>
    </row>
    <row r="1001" spans="3:3" s="124" customFormat="1" x14ac:dyDescent="0.2">
      <c r="C1001" s="342"/>
    </row>
    <row r="1002" spans="3:3" s="124" customFormat="1" x14ac:dyDescent="0.2">
      <c r="C1002" s="342"/>
    </row>
    <row r="1003" spans="3:3" s="124" customFormat="1" x14ac:dyDescent="0.2">
      <c r="C1003" s="342"/>
    </row>
    <row r="1004" spans="3:3" s="124" customFormat="1" x14ac:dyDescent="0.2">
      <c r="C1004" s="342"/>
    </row>
    <row r="1005" spans="3:3" s="124" customFormat="1" x14ac:dyDescent="0.2">
      <c r="C1005" s="342"/>
    </row>
    <row r="1006" spans="3:3" s="124" customFormat="1" x14ac:dyDescent="0.2">
      <c r="C1006" s="342"/>
    </row>
    <row r="1007" spans="3:3" s="124" customFormat="1" x14ac:dyDescent="0.2">
      <c r="C1007" s="342"/>
    </row>
    <row r="1008" spans="3:3" s="124" customFormat="1" x14ac:dyDescent="0.2">
      <c r="C1008" s="342"/>
    </row>
    <row r="1009" spans="3:3" s="124" customFormat="1" x14ac:dyDescent="0.2">
      <c r="C1009" s="342"/>
    </row>
    <row r="1010" spans="3:3" s="124" customFormat="1" x14ac:dyDescent="0.2">
      <c r="C1010" s="342"/>
    </row>
    <row r="1011" spans="3:3" s="124" customFormat="1" x14ac:dyDescent="0.2">
      <c r="C1011" s="342"/>
    </row>
    <row r="1012" spans="3:3" s="124" customFormat="1" x14ac:dyDescent="0.2">
      <c r="C1012" s="342"/>
    </row>
    <row r="1013" spans="3:3" s="124" customFormat="1" x14ac:dyDescent="0.2">
      <c r="C1013" s="342"/>
    </row>
    <row r="1014" spans="3:3" s="124" customFormat="1" x14ac:dyDescent="0.2">
      <c r="C1014" s="342"/>
    </row>
    <row r="1015" spans="3:3" s="124" customFormat="1" x14ac:dyDescent="0.2">
      <c r="C1015" s="342"/>
    </row>
    <row r="1016" spans="3:3" s="124" customFormat="1" x14ac:dyDescent="0.2">
      <c r="C1016" s="342"/>
    </row>
    <row r="1017" spans="3:3" s="124" customFormat="1" x14ac:dyDescent="0.2">
      <c r="C1017" s="342"/>
    </row>
    <row r="1018" spans="3:3" s="124" customFormat="1" x14ac:dyDescent="0.2">
      <c r="C1018" s="342"/>
    </row>
    <row r="1019" spans="3:3" s="124" customFormat="1" x14ac:dyDescent="0.2">
      <c r="C1019" s="342"/>
    </row>
    <row r="1020" spans="3:3" s="124" customFormat="1" x14ac:dyDescent="0.2">
      <c r="C1020" s="342"/>
    </row>
    <row r="1021" spans="3:3" s="124" customFormat="1" x14ac:dyDescent="0.2">
      <c r="C1021" s="342"/>
    </row>
    <row r="1022" spans="3:3" s="124" customFormat="1" x14ac:dyDescent="0.2">
      <c r="C1022" s="342"/>
    </row>
    <row r="1023" spans="3:3" s="124" customFormat="1" x14ac:dyDescent="0.2">
      <c r="C1023" s="342"/>
    </row>
    <row r="1024" spans="3:3" s="124" customFormat="1" x14ac:dyDescent="0.2">
      <c r="C1024" s="342"/>
    </row>
    <row r="1025" spans="3:3" s="124" customFormat="1" x14ac:dyDescent="0.2">
      <c r="C1025" s="342"/>
    </row>
    <row r="1026" spans="3:3" s="124" customFormat="1" x14ac:dyDescent="0.2">
      <c r="C1026" s="342"/>
    </row>
    <row r="1027" spans="3:3" s="124" customFormat="1" x14ac:dyDescent="0.2">
      <c r="C1027" s="342"/>
    </row>
    <row r="1028" spans="3:3" s="124" customFormat="1" x14ac:dyDescent="0.2">
      <c r="C1028" s="342"/>
    </row>
    <row r="1029" spans="3:3" s="124" customFormat="1" x14ac:dyDescent="0.2">
      <c r="C1029" s="342"/>
    </row>
    <row r="1030" spans="3:3" s="124" customFormat="1" x14ac:dyDescent="0.2">
      <c r="C1030" s="342"/>
    </row>
    <row r="1031" spans="3:3" s="124" customFormat="1" x14ac:dyDescent="0.2">
      <c r="C1031" s="342"/>
    </row>
    <row r="1032" spans="3:3" s="124" customFormat="1" x14ac:dyDescent="0.2">
      <c r="C1032" s="342"/>
    </row>
    <row r="1033" spans="3:3" s="124" customFormat="1" x14ac:dyDescent="0.2">
      <c r="C1033" s="342"/>
    </row>
    <row r="1034" spans="3:3" s="124" customFormat="1" x14ac:dyDescent="0.2">
      <c r="C1034" s="342"/>
    </row>
    <row r="1035" spans="3:3" s="124" customFormat="1" x14ac:dyDescent="0.2">
      <c r="C1035" s="342"/>
    </row>
    <row r="1036" spans="3:3" s="124" customFormat="1" x14ac:dyDescent="0.2">
      <c r="C1036" s="342"/>
    </row>
    <row r="1037" spans="3:3" s="124" customFormat="1" x14ac:dyDescent="0.2">
      <c r="C1037" s="342"/>
    </row>
    <row r="1038" spans="3:3" s="124" customFormat="1" x14ac:dyDescent="0.2">
      <c r="C1038" s="342"/>
    </row>
    <row r="1039" spans="3:3" s="124" customFormat="1" x14ac:dyDescent="0.2">
      <c r="C1039" s="342"/>
    </row>
    <row r="1040" spans="3:3" s="124" customFormat="1" x14ac:dyDescent="0.2">
      <c r="C1040" s="342"/>
    </row>
    <row r="1041" spans="3:3" s="124" customFormat="1" x14ac:dyDescent="0.2">
      <c r="C1041" s="342"/>
    </row>
    <row r="1042" spans="3:3" s="124" customFormat="1" x14ac:dyDescent="0.2">
      <c r="C1042" s="342"/>
    </row>
    <row r="1043" spans="3:3" s="124" customFormat="1" x14ac:dyDescent="0.2">
      <c r="C1043" s="342"/>
    </row>
    <row r="1044" spans="3:3" s="124" customFormat="1" x14ac:dyDescent="0.2">
      <c r="C1044" s="342"/>
    </row>
    <row r="1045" spans="3:3" s="124" customFormat="1" x14ac:dyDescent="0.2">
      <c r="C1045" s="342"/>
    </row>
    <row r="1046" spans="3:3" s="124" customFormat="1" x14ac:dyDescent="0.2">
      <c r="C1046" s="342"/>
    </row>
    <row r="1047" spans="3:3" s="124" customFormat="1" x14ac:dyDescent="0.2">
      <c r="C1047" s="342"/>
    </row>
    <row r="1048" spans="3:3" s="124" customFormat="1" x14ac:dyDescent="0.2">
      <c r="C1048" s="342"/>
    </row>
    <row r="1049" spans="3:3" s="124" customFormat="1" x14ac:dyDescent="0.2">
      <c r="C1049" s="342"/>
    </row>
    <row r="1050" spans="3:3" s="124" customFormat="1" x14ac:dyDescent="0.2">
      <c r="C1050" s="342"/>
    </row>
    <row r="1051" spans="3:3" s="124" customFormat="1" x14ac:dyDescent="0.2">
      <c r="C1051" s="342"/>
    </row>
    <row r="1052" spans="3:3" s="124" customFormat="1" x14ac:dyDescent="0.2">
      <c r="C1052" s="342"/>
    </row>
    <row r="1053" spans="3:3" s="124" customFormat="1" x14ac:dyDescent="0.2">
      <c r="C1053" s="342"/>
    </row>
    <row r="1054" spans="3:3" s="124" customFormat="1" x14ac:dyDescent="0.2">
      <c r="C1054" s="342"/>
    </row>
    <row r="1055" spans="3:3" s="124" customFormat="1" x14ac:dyDescent="0.2">
      <c r="C1055" s="342"/>
    </row>
    <row r="1056" spans="3:3" s="124" customFormat="1" x14ac:dyDescent="0.2">
      <c r="C1056" s="342"/>
    </row>
    <row r="1057" spans="3:3" s="124" customFormat="1" x14ac:dyDescent="0.2">
      <c r="C1057" s="342"/>
    </row>
    <row r="1058" spans="3:3" s="124" customFormat="1" x14ac:dyDescent="0.2">
      <c r="C1058" s="342"/>
    </row>
    <row r="1059" spans="3:3" s="124" customFormat="1" x14ac:dyDescent="0.2">
      <c r="C1059" s="342"/>
    </row>
    <row r="1060" spans="3:3" s="124" customFormat="1" x14ac:dyDescent="0.2">
      <c r="C1060" s="342"/>
    </row>
    <row r="1061" spans="3:3" s="124" customFormat="1" x14ac:dyDescent="0.2">
      <c r="C1061" s="342"/>
    </row>
    <row r="1062" spans="3:3" s="124" customFormat="1" x14ac:dyDescent="0.2">
      <c r="C1062" s="342"/>
    </row>
    <row r="1063" spans="3:3" s="124" customFormat="1" x14ac:dyDescent="0.2">
      <c r="C1063" s="342"/>
    </row>
    <row r="1064" spans="3:3" s="124" customFormat="1" x14ac:dyDescent="0.2">
      <c r="C1064" s="342"/>
    </row>
    <row r="1065" spans="3:3" s="124" customFormat="1" x14ac:dyDescent="0.2">
      <c r="C1065" s="342"/>
    </row>
    <row r="1066" spans="3:3" s="124" customFormat="1" x14ac:dyDescent="0.2">
      <c r="C1066" s="342"/>
    </row>
    <row r="1067" spans="3:3" s="124" customFormat="1" x14ac:dyDescent="0.2">
      <c r="C1067" s="342"/>
    </row>
    <row r="1068" spans="3:3" s="124" customFormat="1" x14ac:dyDescent="0.2">
      <c r="C1068" s="342"/>
    </row>
    <row r="1069" spans="3:3" s="124" customFormat="1" x14ac:dyDescent="0.2">
      <c r="C1069" s="342"/>
    </row>
    <row r="1070" spans="3:3" s="124" customFormat="1" x14ac:dyDescent="0.2">
      <c r="C1070" s="342"/>
    </row>
    <row r="1071" spans="3:3" s="124" customFormat="1" x14ac:dyDescent="0.2">
      <c r="C1071" s="342"/>
    </row>
    <row r="1072" spans="3:3" s="124" customFormat="1" x14ac:dyDescent="0.2">
      <c r="C1072" s="342"/>
    </row>
    <row r="1073" spans="3:3" s="124" customFormat="1" x14ac:dyDescent="0.2">
      <c r="C1073" s="342"/>
    </row>
    <row r="1074" spans="3:3" s="124" customFormat="1" x14ac:dyDescent="0.2">
      <c r="C1074" s="342"/>
    </row>
    <row r="1075" spans="3:3" s="124" customFormat="1" x14ac:dyDescent="0.2">
      <c r="C1075" s="342"/>
    </row>
    <row r="1076" spans="3:3" s="124" customFormat="1" x14ac:dyDescent="0.2">
      <c r="C1076" s="342"/>
    </row>
    <row r="1077" spans="3:3" s="124" customFormat="1" x14ac:dyDescent="0.2">
      <c r="C1077" s="342"/>
    </row>
    <row r="1078" spans="3:3" s="124" customFormat="1" x14ac:dyDescent="0.2">
      <c r="C1078" s="342"/>
    </row>
    <row r="1079" spans="3:3" s="124" customFormat="1" x14ac:dyDescent="0.2">
      <c r="C1079" s="342"/>
    </row>
    <row r="1080" spans="3:3" s="124" customFormat="1" x14ac:dyDescent="0.2">
      <c r="C1080" s="342"/>
    </row>
    <row r="1081" spans="3:3" s="124" customFormat="1" x14ac:dyDescent="0.2">
      <c r="C1081" s="342"/>
    </row>
    <row r="1082" spans="3:3" s="124" customFormat="1" x14ac:dyDescent="0.2">
      <c r="C1082" s="342"/>
    </row>
    <row r="1083" spans="3:3" s="124" customFormat="1" x14ac:dyDescent="0.2">
      <c r="C1083" s="342"/>
    </row>
    <row r="1084" spans="3:3" s="124" customFormat="1" x14ac:dyDescent="0.2">
      <c r="C1084" s="342"/>
    </row>
    <row r="1085" spans="3:3" s="124" customFormat="1" x14ac:dyDescent="0.2">
      <c r="C1085" s="342"/>
    </row>
    <row r="1086" spans="3:3" s="124" customFormat="1" x14ac:dyDescent="0.2">
      <c r="C1086" s="342"/>
    </row>
    <row r="1087" spans="3:3" s="124" customFormat="1" x14ac:dyDescent="0.2">
      <c r="C1087" s="342"/>
    </row>
    <row r="1088" spans="3:3" s="124" customFormat="1" x14ac:dyDescent="0.2">
      <c r="C1088" s="342"/>
    </row>
    <row r="1089" spans="3:3" s="124" customFormat="1" x14ac:dyDescent="0.2">
      <c r="C1089" s="342"/>
    </row>
    <row r="1090" spans="3:3" s="124" customFormat="1" x14ac:dyDescent="0.2">
      <c r="C1090" s="342"/>
    </row>
    <row r="1091" spans="3:3" s="124" customFormat="1" x14ac:dyDescent="0.2">
      <c r="C1091" s="342"/>
    </row>
    <row r="1092" spans="3:3" s="124" customFormat="1" x14ac:dyDescent="0.2">
      <c r="C1092" s="342"/>
    </row>
    <row r="1093" spans="3:3" s="124" customFormat="1" x14ac:dyDescent="0.2">
      <c r="C1093" s="342"/>
    </row>
    <row r="1094" spans="3:3" s="124" customFormat="1" x14ac:dyDescent="0.2">
      <c r="C1094" s="342"/>
    </row>
    <row r="1095" spans="3:3" s="124" customFormat="1" x14ac:dyDescent="0.2">
      <c r="C1095" s="342"/>
    </row>
    <row r="1096" spans="3:3" s="124" customFormat="1" x14ac:dyDescent="0.2">
      <c r="C1096" s="342"/>
    </row>
    <row r="1097" spans="3:3" s="124" customFormat="1" x14ac:dyDescent="0.2">
      <c r="C1097" s="342"/>
    </row>
    <row r="1098" spans="3:3" s="124" customFormat="1" x14ac:dyDescent="0.2">
      <c r="C1098" s="342"/>
    </row>
    <row r="1099" spans="3:3" s="124" customFormat="1" x14ac:dyDescent="0.2">
      <c r="C1099" s="342"/>
    </row>
    <row r="1100" spans="3:3" s="124" customFormat="1" x14ac:dyDescent="0.2">
      <c r="C1100" s="342"/>
    </row>
    <row r="1101" spans="3:3" s="124" customFormat="1" x14ac:dyDescent="0.2">
      <c r="C1101" s="342"/>
    </row>
    <row r="1102" spans="3:3" s="124" customFormat="1" x14ac:dyDescent="0.2">
      <c r="C1102" s="342"/>
    </row>
    <row r="1103" spans="3:3" s="124" customFormat="1" x14ac:dyDescent="0.2">
      <c r="C1103" s="342"/>
    </row>
    <row r="1104" spans="3:3" s="124" customFormat="1" x14ac:dyDescent="0.2">
      <c r="C1104" s="342"/>
    </row>
    <row r="1105" spans="3:3" s="124" customFormat="1" x14ac:dyDescent="0.2">
      <c r="C1105" s="342"/>
    </row>
    <row r="1106" spans="3:3" s="124" customFormat="1" x14ac:dyDescent="0.2">
      <c r="C1106" s="342"/>
    </row>
    <row r="1107" spans="3:3" s="124" customFormat="1" x14ac:dyDescent="0.2">
      <c r="C1107" s="342"/>
    </row>
    <row r="1108" spans="3:3" s="124" customFormat="1" x14ac:dyDescent="0.2">
      <c r="C1108" s="342"/>
    </row>
    <row r="1109" spans="3:3" s="124" customFormat="1" x14ac:dyDescent="0.2">
      <c r="C1109" s="342"/>
    </row>
    <row r="1110" spans="3:3" s="124" customFormat="1" x14ac:dyDescent="0.2">
      <c r="C1110" s="342"/>
    </row>
    <row r="1111" spans="3:3" s="124" customFormat="1" x14ac:dyDescent="0.2">
      <c r="C1111" s="342"/>
    </row>
    <row r="1112" spans="3:3" s="124" customFormat="1" x14ac:dyDescent="0.2">
      <c r="C1112" s="342"/>
    </row>
    <row r="1113" spans="3:3" s="124" customFormat="1" x14ac:dyDescent="0.2">
      <c r="C1113" s="342"/>
    </row>
    <row r="1114" spans="3:3" s="124" customFormat="1" x14ac:dyDescent="0.2">
      <c r="C1114" s="342"/>
    </row>
    <row r="1115" spans="3:3" s="124" customFormat="1" x14ac:dyDescent="0.2">
      <c r="C1115" s="342"/>
    </row>
    <row r="1116" spans="3:3" s="124" customFormat="1" x14ac:dyDescent="0.2">
      <c r="C1116" s="342"/>
    </row>
    <row r="1117" spans="3:3" s="124" customFormat="1" x14ac:dyDescent="0.2">
      <c r="C1117" s="342"/>
    </row>
    <row r="1118" spans="3:3" s="124" customFormat="1" x14ac:dyDescent="0.2">
      <c r="C1118" s="342"/>
    </row>
    <row r="1119" spans="3:3" s="124" customFormat="1" x14ac:dyDescent="0.2">
      <c r="C1119" s="342"/>
    </row>
    <row r="1120" spans="3:3" s="124" customFormat="1" x14ac:dyDescent="0.2">
      <c r="C1120" s="342"/>
    </row>
    <row r="1121" spans="3:3" s="124" customFormat="1" x14ac:dyDescent="0.2">
      <c r="C1121" s="342"/>
    </row>
    <row r="1122" spans="3:3" s="124" customFormat="1" x14ac:dyDescent="0.2">
      <c r="C1122" s="342"/>
    </row>
    <row r="1123" spans="3:3" s="124" customFormat="1" x14ac:dyDescent="0.2">
      <c r="C1123" s="342"/>
    </row>
    <row r="1124" spans="3:3" s="124" customFormat="1" x14ac:dyDescent="0.2">
      <c r="C1124" s="342"/>
    </row>
    <row r="1125" spans="3:3" s="124" customFormat="1" x14ac:dyDescent="0.2">
      <c r="C1125" s="342"/>
    </row>
    <row r="1126" spans="3:3" s="124" customFormat="1" x14ac:dyDescent="0.2">
      <c r="C1126" s="342"/>
    </row>
    <row r="1127" spans="3:3" s="124" customFormat="1" x14ac:dyDescent="0.2">
      <c r="C1127" s="342"/>
    </row>
    <row r="1128" spans="3:3" s="124" customFormat="1" x14ac:dyDescent="0.2">
      <c r="C1128" s="342"/>
    </row>
    <row r="1129" spans="3:3" s="124" customFormat="1" x14ac:dyDescent="0.2">
      <c r="C1129" s="342"/>
    </row>
    <row r="1130" spans="3:3" s="124" customFormat="1" x14ac:dyDescent="0.2">
      <c r="C1130" s="342"/>
    </row>
    <row r="1131" spans="3:3" s="124" customFormat="1" x14ac:dyDescent="0.2">
      <c r="C1131" s="342"/>
    </row>
    <row r="1132" spans="3:3" s="124" customFormat="1" x14ac:dyDescent="0.2">
      <c r="C1132" s="342"/>
    </row>
    <row r="1133" spans="3:3" s="124" customFormat="1" x14ac:dyDescent="0.2">
      <c r="C1133" s="342"/>
    </row>
    <row r="1134" spans="3:3" s="124" customFormat="1" x14ac:dyDescent="0.2">
      <c r="C1134" s="342"/>
    </row>
    <row r="1135" spans="3:3" s="124" customFormat="1" x14ac:dyDescent="0.2">
      <c r="C1135" s="342"/>
    </row>
    <row r="1136" spans="3:3" s="124" customFormat="1" x14ac:dyDescent="0.2">
      <c r="C1136" s="342"/>
    </row>
    <row r="1137" spans="3:3" s="124" customFormat="1" x14ac:dyDescent="0.2">
      <c r="C1137" s="342"/>
    </row>
    <row r="1138" spans="3:3" s="124" customFormat="1" x14ac:dyDescent="0.2">
      <c r="C1138" s="342"/>
    </row>
    <row r="1139" spans="3:3" s="124" customFormat="1" x14ac:dyDescent="0.2">
      <c r="C1139" s="342"/>
    </row>
    <row r="1140" spans="3:3" s="124" customFormat="1" x14ac:dyDescent="0.2">
      <c r="C1140" s="342"/>
    </row>
    <row r="1141" spans="3:3" s="124" customFormat="1" x14ac:dyDescent="0.2">
      <c r="C1141" s="342"/>
    </row>
    <row r="1142" spans="3:3" s="124" customFormat="1" x14ac:dyDescent="0.2">
      <c r="C1142" s="342"/>
    </row>
    <row r="1143" spans="3:3" s="124" customFormat="1" x14ac:dyDescent="0.2">
      <c r="C1143" s="342"/>
    </row>
    <row r="1144" spans="3:3" s="124" customFormat="1" x14ac:dyDescent="0.2">
      <c r="C1144" s="342"/>
    </row>
    <row r="1145" spans="3:3" s="124" customFormat="1" x14ac:dyDescent="0.2">
      <c r="C1145" s="342"/>
    </row>
    <row r="1146" spans="3:3" s="124" customFormat="1" x14ac:dyDescent="0.2">
      <c r="C1146" s="342"/>
    </row>
    <row r="1147" spans="3:3" s="124" customFormat="1" x14ac:dyDescent="0.2">
      <c r="C1147" s="342"/>
    </row>
    <row r="1148" spans="3:3" s="124" customFormat="1" x14ac:dyDescent="0.2">
      <c r="C1148" s="342"/>
    </row>
    <row r="1149" spans="3:3" s="124" customFormat="1" x14ac:dyDescent="0.2">
      <c r="C1149" s="342"/>
    </row>
    <row r="1150" spans="3:3" s="124" customFormat="1" x14ac:dyDescent="0.2">
      <c r="C1150" s="342"/>
    </row>
    <row r="1151" spans="3:3" s="124" customFormat="1" x14ac:dyDescent="0.2">
      <c r="C1151" s="342"/>
    </row>
    <row r="1152" spans="3:3" s="124" customFormat="1" x14ac:dyDescent="0.2">
      <c r="C1152" s="342"/>
    </row>
    <row r="1153" spans="3:3" s="124" customFormat="1" x14ac:dyDescent="0.2">
      <c r="C1153" s="342"/>
    </row>
    <row r="1154" spans="3:3" s="124" customFormat="1" x14ac:dyDescent="0.2">
      <c r="C1154" s="342"/>
    </row>
    <row r="1155" spans="3:3" s="124" customFormat="1" x14ac:dyDescent="0.2">
      <c r="C1155" s="342"/>
    </row>
    <row r="1156" spans="3:3" s="124" customFormat="1" x14ac:dyDescent="0.2">
      <c r="C1156" s="342"/>
    </row>
    <row r="1157" spans="3:3" s="124" customFormat="1" x14ac:dyDescent="0.2">
      <c r="C1157" s="342"/>
    </row>
    <row r="1158" spans="3:3" s="124" customFormat="1" x14ac:dyDescent="0.2">
      <c r="C1158" s="342"/>
    </row>
    <row r="1159" spans="3:3" s="124" customFormat="1" x14ac:dyDescent="0.2">
      <c r="C1159" s="342"/>
    </row>
    <row r="1160" spans="3:3" s="124" customFormat="1" x14ac:dyDescent="0.2">
      <c r="C1160" s="342"/>
    </row>
    <row r="1161" spans="3:3" s="124" customFormat="1" x14ac:dyDescent="0.2">
      <c r="C1161" s="342"/>
    </row>
    <row r="1162" spans="3:3" s="124" customFormat="1" x14ac:dyDescent="0.2">
      <c r="C1162" s="342"/>
    </row>
    <row r="1163" spans="3:3" s="124" customFormat="1" x14ac:dyDescent="0.2">
      <c r="C1163" s="342"/>
    </row>
    <row r="1164" spans="3:3" s="124" customFormat="1" x14ac:dyDescent="0.2">
      <c r="C1164" s="342"/>
    </row>
    <row r="1165" spans="3:3" s="124" customFormat="1" x14ac:dyDescent="0.2">
      <c r="C1165" s="342"/>
    </row>
    <row r="1166" spans="3:3" s="124" customFormat="1" x14ac:dyDescent="0.2">
      <c r="C1166" s="342"/>
    </row>
    <row r="1167" spans="3:3" s="124" customFormat="1" x14ac:dyDescent="0.2">
      <c r="C1167" s="342"/>
    </row>
    <row r="1168" spans="3:3" s="124" customFormat="1" x14ac:dyDescent="0.2">
      <c r="C1168" s="342"/>
    </row>
    <row r="1169" spans="3:3" s="124" customFormat="1" x14ac:dyDescent="0.2">
      <c r="C1169" s="342"/>
    </row>
    <row r="1170" spans="3:3" s="124" customFormat="1" x14ac:dyDescent="0.2">
      <c r="C1170" s="342"/>
    </row>
    <row r="1171" spans="3:3" s="124" customFormat="1" x14ac:dyDescent="0.2">
      <c r="C1171" s="342"/>
    </row>
    <row r="1172" spans="3:3" s="124" customFormat="1" x14ac:dyDescent="0.2">
      <c r="C1172" s="342"/>
    </row>
    <row r="1173" spans="3:3" s="124" customFormat="1" x14ac:dyDescent="0.2">
      <c r="C1173" s="342"/>
    </row>
    <row r="1174" spans="3:3" s="124" customFormat="1" x14ac:dyDescent="0.2">
      <c r="C1174" s="342"/>
    </row>
    <row r="1175" spans="3:3" s="124" customFormat="1" x14ac:dyDescent="0.2">
      <c r="C1175" s="342"/>
    </row>
    <row r="1176" spans="3:3" s="124" customFormat="1" x14ac:dyDescent="0.2">
      <c r="C1176" s="342"/>
    </row>
    <row r="1177" spans="3:3" s="124" customFormat="1" x14ac:dyDescent="0.2">
      <c r="C1177" s="342"/>
    </row>
    <row r="1178" spans="3:3" s="124" customFormat="1" x14ac:dyDescent="0.2">
      <c r="C1178" s="342"/>
    </row>
    <row r="1179" spans="3:3" s="124" customFormat="1" x14ac:dyDescent="0.2">
      <c r="C1179" s="342"/>
    </row>
    <row r="1180" spans="3:3" s="124" customFormat="1" x14ac:dyDescent="0.2">
      <c r="C1180" s="342"/>
    </row>
    <row r="1181" spans="3:3" s="124" customFormat="1" x14ac:dyDescent="0.2">
      <c r="C1181" s="342"/>
    </row>
    <row r="1182" spans="3:3" s="124" customFormat="1" x14ac:dyDescent="0.2">
      <c r="C1182" s="342"/>
    </row>
    <row r="1183" spans="3:3" s="124" customFormat="1" x14ac:dyDescent="0.2">
      <c r="C1183" s="342"/>
    </row>
    <row r="1184" spans="3:3" s="124" customFormat="1" x14ac:dyDescent="0.2">
      <c r="C1184" s="342"/>
    </row>
    <row r="1185" spans="3:3" s="124" customFormat="1" x14ac:dyDescent="0.2">
      <c r="C1185" s="342"/>
    </row>
    <row r="1186" spans="3:3" s="124" customFormat="1" x14ac:dyDescent="0.2">
      <c r="C1186" s="342"/>
    </row>
    <row r="1187" spans="3:3" s="124" customFormat="1" x14ac:dyDescent="0.2">
      <c r="C1187" s="342"/>
    </row>
    <row r="1188" spans="3:3" s="124" customFormat="1" x14ac:dyDescent="0.2">
      <c r="C1188" s="342"/>
    </row>
    <row r="1189" spans="3:3" s="124" customFormat="1" x14ac:dyDescent="0.2">
      <c r="C1189" s="342"/>
    </row>
    <row r="1190" spans="3:3" s="124" customFormat="1" x14ac:dyDescent="0.2">
      <c r="C1190" s="342"/>
    </row>
    <row r="1191" spans="3:3" s="124" customFormat="1" x14ac:dyDescent="0.2">
      <c r="C1191" s="342"/>
    </row>
    <row r="1192" spans="3:3" s="124" customFormat="1" x14ac:dyDescent="0.2">
      <c r="C1192" s="342"/>
    </row>
    <row r="1193" spans="3:3" s="124" customFormat="1" x14ac:dyDescent="0.2">
      <c r="C1193" s="342"/>
    </row>
    <row r="1194" spans="3:3" s="124" customFormat="1" x14ac:dyDescent="0.2">
      <c r="C1194" s="342"/>
    </row>
    <row r="1195" spans="3:3" s="124" customFormat="1" x14ac:dyDescent="0.2">
      <c r="C1195" s="342"/>
    </row>
    <row r="1196" spans="3:3" s="124" customFormat="1" x14ac:dyDescent="0.2">
      <c r="C1196" s="342"/>
    </row>
    <row r="1197" spans="3:3" s="124" customFormat="1" x14ac:dyDescent="0.2">
      <c r="C1197" s="342"/>
    </row>
    <row r="1198" spans="3:3" s="124" customFormat="1" x14ac:dyDescent="0.2">
      <c r="C1198" s="342"/>
    </row>
    <row r="1199" spans="3:3" s="124" customFormat="1" x14ac:dyDescent="0.2">
      <c r="C1199" s="342"/>
    </row>
    <row r="1200" spans="3:3" s="124" customFormat="1" x14ac:dyDescent="0.2">
      <c r="C1200" s="342"/>
    </row>
    <row r="1201" spans="3:3" s="124" customFormat="1" x14ac:dyDescent="0.2">
      <c r="C1201" s="342"/>
    </row>
    <row r="1202" spans="3:3" s="124" customFormat="1" x14ac:dyDescent="0.2">
      <c r="C1202" s="342"/>
    </row>
    <row r="1203" spans="3:3" s="124" customFormat="1" x14ac:dyDescent="0.2">
      <c r="C1203" s="342"/>
    </row>
    <row r="1204" spans="3:3" s="124" customFormat="1" x14ac:dyDescent="0.2">
      <c r="C1204" s="342"/>
    </row>
    <row r="1205" spans="3:3" s="124" customFormat="1" x14ac:dyDescent="0.2">
      <c r="C1205" s="342"/>
    </row>
    <row r="1206" spans="3:3" s="124" customFormat="1" x14ac:dyDescent="0.2">
      <c r="C1206" s="342"/>
    </row>
    <row r="1207" spans="3:3" s="124" customFormat="1" x14ac:dyDescent="0.2">
      <c r="C1207" s="342"/>
    </row>
    <row r="1208" spans="3:3" s="124" customFormat="1" x14ac:dyDescent="0.2">
      <c r="C1208" s="342"/>
    </row>
    <row r="1209" spans="3:3" s="124" customFormat="1" x14ac:dyDescent="0.2">
      <c r="C1209" s="342"/>
    </row>
    <row r="1210" spans="3:3" s="124" customFormat="1" x14ac:dyDescent="0.2">
      <c r="C1210" s="342"/>
    </row>
    <row r="1211" spans="3:3" s="124" customFormat="1" x14ac:dyDescent="0.2">
      <c r="C1211" s="342"/>
    </row>
    <row r="1212" spans="3:3" s="124" customFormat="1" x14ac:dyDescent="0.2">
      <c r="C1212" s="342"/>
    </row>
    <row r="1213" spans="3:3" s="124" customFormat="1" x14ac:dyDescent="0.2">
      <c r="C1213" s="342"/>
    </row>
    <row r="1214" spans="3:3" s="124" customFormat="1" x14ac:dyDescent="0.2">
      <c r="C1214" s="342"/>
    </row>
    <row r="1215" spans="3:3" s="124" customFormat="1" x14ac:dyDescent="0.2">
      <c r="C1215" s="342"/>
    </row>
    <row r="1216" spans="3:3" s="124" customFormat="1" x14ac:dyDescent="0.2">
      <c r="C1216" s="342"/>
    </row>
    <row r="1217" spans="3:3" s="124" customFormat="1" x14ac:dyDescent="0.2">
      <c r="C1217" s="342"/>
    </row>
    <row r="1218" spans="3:3" s="124" customFormat="1" x14ac:dyDescent="0.2">
      <c r="C1218" s="342"/>
    </row>
    <row r="1219" spans="3:3" s="124" customFormat="1" x14ac:dyDescent="0.2">
      <c r="C1219" s="342"/>
    </row>
    <row r="1220" spans="3:3" s="124" customFormat="1" x14ac:dyDescent="0.2">
      <c r="C1220" s="342"/>
    </row>
    <row r="1221" spans="3:3" s="124" customFormat="1" x14ac:dyDescent="0.2">
      <c r="C1221" s="342"/>
    </row>
    <row r="1222" spans="3:3" s="124" customFormat="1" x14ac:dyDescent="0.2">
      <c r="C1222" s="342"/>
    </row>
    <row r="1223" spans="3:3" s="124" customFormat="1" x14ac:dyDescent="0.2">
      <c r="C1223" s="342"/>
    </row>
    <row r="1224" spans="3:3" s="124" customFormat="1" x14ac:dyDescent="0.2">
      <c r="C1224" s="342"/>
    </row>
    <row r="1225" spans="3:3" s="124" customFormat="1" x14ac:dyDescent="0.2">
      <c r="C1225" s="342"/>
    </row>
    <row r="1226" spans="3:3" s="124" customFormat="1" x14ac:dyDescent="0.2">
      <c r="C1226" s="342"/>
    </row>
    <row r="1227" spans="3:3" s="124" customFormat="1" x14ac:dyDescent="0.2">
      <c r="C1227" s="342"/>
    </row>
    <row r="1228" spans="3:3" s="124" customFormat="1" x14ac:dyDescent="0.2">
      <c r="C1228" s="342"/>
    </row>
    <row r="1229" spans="3:3" s="124" customFormat="1" x14ac:dyDescent="0.2">
      <c r="C1229" s="342"/>
    </row>
    <row r="1230" spans="3:3" s="124" customFormat="1" x14ac:dyDescent="0.2">
      <c r="C1230" s="342"/>
    </row>
    <row r="1231" spans="3:3" s="124" customFormat="1" x14ac:dyDescent="0.2">
      <c r="C1231" s="342"/>
    </row>
    <row r="1232" spans="3:3" s="124" customFormat="1" x14ac:dyDescent="0.2">
      <c r="C1232" s="342"/>
    </row>
    <row r="1233" spans="3:3" s="124" customFormat="1" x14ac:dyDescent="0.2">
      <c r="C1233" s="342"/>
    </row>
    <row r="1234" spans="3:3" s="124" customFormat="1" x14ac:dyDescent="0.2">
      <c r="C1234" s="342"/>
    </row>
    <row r="1235" spans="3:3" s="124" customFormat="1" x14ac:dyDescent="0.2">
      <c r="C1235" s="342"/>
    </row>
    <row r="1236" spans="3:3" s="124" customFormat="1" x14ac:dyDescent="0.2">
      <c r="C1236" s="342"/>
    </row>
    <row r="1237" spans="3:3" s="124" customFormat="1" x14ac:dyDescent="0.2">
      <c r="C1237" s="342"/>
    </row>
    <row r="1238" spans="3:3" s="124" customFormat="1" x14ac:dyDescent="0.2">
      <c r="C1238" s="342"/>
    </row>
    <row r="1239" spans="3:3" s="124" customFormat="1" x14ac:dyDescent="0.2">
      <c r="C1239" s="342"/>
    </row>
    <row r="1240" spans="3:3" s="124" customFormat="1" x14ac:dyDescent="0.2">
      <c r="C1240" s="342"/>
    </row>
    <row r="1241" spans="3:3" s="124" customFormat="1" x14ac:dyDescent="0.2">
      <c r="C1241" s="342"/>
    </row>
    <row r="1242" spans="3:3" s="124" customFormat="1" x14ac:dyDescent="0.2">
      <c r="C1242" s="342"/>
    </row>
    <row r="1243" spans="3:3" s="124" customFormat="1" x14ac:dyDescent="0.2">
      <c r="C1243" s="342"/>
    </row>
    <row r="1244" spans="3:3" s="124" customFormat="1" x14ac:dyDescent="0.2">
      <c r="C1244" s="342"/>
    </row>
    <row r="1245" spans="3:3" s="124" customFormat="1" x14ac:dyDescent="0.2">
      <c r="C1245" s="342"/>
    </row>
    <row r="1246" spans="3:3" s="124" customFormat="1" x14ac:dyDescent="0.2">
      <c r="C1246" s="342"/>
    </row>
    <row r="1247" spans="3:3" s="124" customFormat="1" x14ac:dyDescent="0.2">
      <c r="C1247" s="342"/>
    </row>
    <row r="1248" spans="3:3" s="124" customFormat="1" x14ac:dyDescent="0.2">
      <c r="C1248" s="342"/>
    </row>
    <row r="1249" spans="3:3" s="124" customFormat="1" x14ac:dyDescent="0.2">
      <c r="C1249" s="342"/>
    </row>
    <row r="1250" spans="3:3" s="124" customFormat="1" x14ac:dyDescent="0.2">
      <c r="C1250" s="342"/>
    </row>
    <row r="1251" spans="3:3" s="124" customFormat="1" x14ac:dyDescent="0.2">
      <c r="C1251" s="342"/>
    </row>
    <row r="1252" spans="3:3" s="124" customFormat="1" x14ac:dyDescent="0.2">
      <c r="C1252" s="342"/>
    </row>
    <row r="1253" spans="3:3" s="124" customFormat="1" x14ac:dyDescent="0.2">
      <c r="C1253" s="342"/>
    </row>
    <row r="1254" spans="3:3" s="124" customFormat="1" x14ac:dyDescent="0.2">
      <c r="C1254" s="342"/>
    </row>
    <row r="1255" spans="3:3" s="124" customFormat="1" x14ac:dyDescent="0.2">
      <c r="C1255" s="342"/>
    </row>
    <row r="1256" spans="3:3" s="124" customFormat="1" x14ac:dyDescent="0.2">
      <c r="C1256" s="342"/>
    </row>
    <row r="1257" spans="3:3" s="124" customFormat="1" x14ac:dyDescent="0.2">
      <c r="C1257" s="342"/>
    </row>
    <row r="1258" spans="3:3" s="124" customFormat="1" x14ac:dyDescent="0.2">
      <c r="C1258" s="342"/>
    </row>
    <row r="1259" spans="3:3" s="124" customFormat="1" x14ac:dyDescent="0.2">
      <c r="C1259" s="342"/>
    </row>
    <row r="1260" spans="3:3" s="124" customFormat="1" x14ac:dyDescent="0.2">
      <c r="C1260" s="342"/>
    </row>
    <row r="1261" spans="3:3" s="124" customFormat="1" x14ac:dyDescent="0.2">
      <c r="C1261" s="342"/>
    </row>
    <row r="1262" spans="3:3" s="124" customFormat="1" x14ac:dyDescent="0.2">
      <c r="C1262" s="342"/>
    </row>
    <row r="1263" spans="3:3" s="124" customFormat="1" x14ac:dyDescent="0.2">
      <c r="C1263" s="342"/>
    </row>
    <row r="1264" spans="3:3" s="124" customFormat="1" x14ac:dyDescent="0.2">
      <c r="C1264" s="342"/>
    </row>
    <row r="1265" spans="3:3" s="124" customFormat="1" x14ac:dyDescent="0.2">
      <c r="C1265" s="342"/>
    </row>
    <row r="1266" spans="3:3" s="124" customFormat="1" x14ac:dyDescent="0.2">
      <c r="C1266" s="342"/>
    </row>
    <row r="1267" spans="3:3" s="124" customFormat="1" x14ac:dyDescent="0.2">
      <c r="C1267" s="342"/>
    </row>
    <row r="1268" spans="3:3" s="124" customFormat="1" x14ac:dyDescent="0.2">
      <c r="C1268" s="342"/>
    </row>
    <row r="1269" spans="3:3" s="124" customFormat="1" x14ac:dyDescent="0.2">
      <c r="C1269" s="342"/>
    </row>
    <row r="1270" spans="3:3" s="124" customFormat="1" x14ac:dyDescent="0.2">
      <c r="C1270" s="342"/>
    </row>
    <row r="1271" spans="3:3" s="124" customFormat="1" x14ac:dyDescent="0.2">
      <c r="C1271" s="342"/>
    </row>
    <row r="1272" spans="3:3" s="124" customFormat="1" x14ac:dyDescent="0.2">
      <c r="C1272" s="342"/>
    </row>
    <row r="1273" spans="3:3" s="124" customFormat="1" x14ac:dyDescent="0.2">
      <c r="C1273" s="342"/>
    </row>
    <row r="1274" spans="3:3" s="124" customFormat="1" x14ac:dyDescent="0.2">
      <c r="C1274" s="342"/>
    </row>
    <row r="1275" spans="3:3" s="124" customFormat="1" x14ac:dyDescent="0.2">
      <c r="C1275" s="342"/>
    </row>
    <row r="1276" spans="3:3" s="124" customFormat="1" x14ac:dyDescent="0.2">
      <c r="C1276" s="342"/>
    </row>
    <row r="1277" spans="3:3" s="124" customFormat="1" x14ac:dyDescent="0.2">
      <c r="C1277" s="342"/>
    </row>
    <row r="1278" spans="3:3" s="124" customFormat="1" x14ac:dyDescent="0.2">
      <c r="C1278" s="342"/>
    </row>
    <row r="1279" spans="3:3" s="124" customFormat="1" x14ac:dyDescent="0.2">
      <c r="C1279" s="342"/>
    </row>
    <row r="1280" spans="3:3" s="124" customFormat="1" x14ac:dyDescent="0.2">
      <c r="C1280" s="342"/>
    </row>
    <row r="1281" spans="3:3" s="124" customFormat="1" x14ac:dyDescent="0.2">
      <c r="C1281" s="342"/>
    </row>
    <row r="1282" spans="3:3" s="124" customFormat="1" x14ac:dyDescent="0.2">
      <c r="C1282" s="342"/>
    </row>
    <row r="1283" spans="3:3" s="124" customFormat="1" x14ac:dyDescent="0.2">
      <c r="C1283" s="342"/>
    </row>
    <row r="1284" spans="3:3" s="124" customFormat="1" x14ac:dyDescent="0.2">
      <c r="C1284" s="342"/>
    </row>
    <row r="1285" spans="3:3" s="124" customFormat="1" x14ac:dyDescent="0.2">
      <c r="C1285" s="342"/>
    </row>
    <row r="1286" spans="3:3" s="124" customFormat="1" x14ac:dyDescent="0.2">
      <c r="C1286" s="342"/>
    </row>
    <row r="1287" spans="3:3" s="124" customFormat="1" x14ac:dyDescent="0.2">
      <c r="C1287" s="342"/>
    </row>
    <row r="1288" spans="3:3" s="124" customFormat="1" x14ac:dyDescent="0.2">
      <c r="C1288" s="342"/>
    </row>
    <row r="1289" spans="3:3" s="124" customFormat="1" x14ac:dyDescent="0.2">
      <c r="C1289" s="342"/>
    </row>
    <row r="1290" spans="3:3" s="124" customFormat="1" x14ac:dyDescent="0.2">
      <c r="C1290" s="342"/>
    </row>
    <row r="1291" spans="3:3" s="124" customFormat="1" x14ac:dyDescent="0.2">
      <c r="C1291" s="342"/>
    </row>
    <row r="1292" spans="3:3" s="124" customFormat="1" x14ac:dyDescent="0.2">
      <c r="C1292" s="342"/>
    </row>
    <row r="1293" spans="3:3" s="124" customFormat="1" x14ac:dyDescent="0.2">
      <c r="C1293" s="342"/>
    </row>
    <row r="1294" spans="3:3" s="124" customFormat="1" x14ac:dyDescent="0.2">
      <c r="C1294" s="342"/>
    </row>
    <row r="1295" spans="3:3" s="124" customFormat="1" x14ac:dyDescent="0.2">
      <c r="C1295" s="342"/>
    </row>
    <row r="1296" spans="3:3" s="124" customFormat="1" x14ac:dyDescent="0.2">
      <c r="C1296" s="342"/>
    </row>
    <row r="1297" spans="3:3" s="124" customFormat="1" x14ac:dyDescent="0.2">
      <c r="C1297" s="342"/>
    </row>
    <row r="1298" spans="3:3" s="124" customFormat="1" x14ac:dyDescent="0.2">
      <c r="C1298" s="342"/>
    </row>
    <row r="1299" spans="3:3" s="124" customFormat="1" x14ac:dyDescent="0.2">
      <c r="C1299" s="342"/>
    </row>
    <row r="1300" spans="3:3" s="124" customFormat="1" x14ac:dyDescent="0.2">
      <c r="C1300" s="342"/>
    </row>
    <row r="1301" spans="3:3" s="124" customFormat="1" x14ac:dyDescent="0.2">
      <c r="C1301" s="342"/>
    </row>
    <row r="1302" spans="3:3" s="124" customFormat="1" x14ac:dyDescent="0.2">
      <c r="C1302" s="342"/>
    </row>
    <row r="1303" spans="3:3" s="124" customFormat="1" x14ac:dyDescent="0.2">
      <c r="C1303" s="342"/>
    </row>
    <row r="1304" spans="3:3" s="124" customFormat="1" x14ac:dyDescent="0.2">
      <c r="C1304" s="342"/>
    </row>
    <row r="1305" spans="3:3" s="124" customFormat="1" x14ac:dyDescent="0.2">
      <c r="C1305" s="342"/>
    </row>
    <row r="1306" spans="3:3" s="124" customFormat="1" x14ac:dyDescent="0.2">
      <c r="C1306" s="342"/>
    </row>
    <row r="1307" spans="3:3" s="124" customFormat="1" x14ac:dyDescent="0.2">
      <c r="C1307" s="342"/>
    </row>
    <row r="1308" spans="3:3" s="124" customFormat="1" x14ac:dyDescent="0.2">
      <c r="C1308" s="342"/>
    </row>
    <row r="1309" spans="3:3" s="124" customFormat="1" x14ac:dyDescent="0.2">
      <c r="C1309" s="342"/>
    </row>
    <row r="1310" spans="3:3" s="124" customFormat="1" x14ac:dyDescent="0.2">
      <c r="C1310" s="342"/>
    </row>
    <row r="1311" spans="3:3" s="124" customFormat="1" x14ac:dyDescent="0.2">
      <c r="C1311" s="342"/>
    </row>
    <row r="1312" spans="3:3" s="124" customFormat="1" x14ac:dyDescent="0.2">
      <c r="C1312" s="342"/>
    </row>
    <row r="1313" spans="3:3" s="124" customFormat="1" x14ac:dyDescent="0.2">
      <c r="C1313" s="342"/>
    </row>
    <row r="1314" spans="3:3" s="124" customFormat="1" x14ac:dyDescent="0.2">
      <c r="C1314" s="342"/>
    </row>
    <row r="1315" spans="3:3" s="124" customFormat="1" x14ac:dyDescent="0.2">
      <c r="C1315" s="342"/>
    </row>
    <row r="1316" spans="3:3" s="124" customFormat="1" x14ac:dyDescent="0.2">
      <c r="C1316" s="342"/>
    </row>
    <row r="1317" spans="3:3" s="124" customFormat="1" x14ac:dyDescent="0.2">
      <c r="C1317" s="342"/>
    </row>
    <row r="1318" spans="3:3" s="124" customFormat="1" x14ac:dyDescent="0.2">
      <c r="C1318" s="342"/>
    </row>
    <row r="1319" spans="3:3" s="124" customFormat="1" x14ac:dyDescent="0.2">
      <c r="C1319" s="342"/>
    </row>
    <row r="1320" spans="3:3" s="124" customFormat="1" x14ac:dyDescent="0.2">
      <c r="C1320" s="342"/>
    </row>
    <row r="1321" spans="3:3" s="124" customFormat="1" x14ac:dyDescent="0.2">
      <c r="C1321" s="342"/>
    </row>
    <row r="1322" spans="3:3" s="124" customFormat="1" x14ac:dyDescent="0.2">
      <c r="C1322" s="342"/>
    </row>
    <row r="1323" spans="3:3" s="124" customFormat="1" x14ac:dyDescent="0.2">
      <c r="C1323" s="342"/>
    </row>
    <row r="1324" spans="3:3" s="124" customFormat="1" x14ac:dyDescent="0.2">
      <c r="C1324" s="342"/>
    </row>
    <row r="1325" spans="3:3" s="124" customFormat="1" x14ac:dyDescent="0.2">
      <c r="C1325" s="342"/>
    </row>
    <row r="1326" spans="3:3" s="124" customFormat="1" x14ac:dyDescent="0.2">
      <c r="C1326" s="342"/>
    </row>
    <row r="1327" spans="3:3" s="124" customFormat="1" x14ac:dyDescent="0.2">
      <c r="C1327" s="342"/>
    </row>
    <row r="1328" spans="3:3" s="124" customFormat="1" x14ac:dyDescent="0.2">
      <c r="C1328" s="342"/>
    </row>
    <row r="1329" spans="3:3" s="124" customFormat="1" x14ac:dyDescent="0.2">
      <c r="C1329" s="342"/>
    </row>
    <row r="1330" spans="3:3" s="124" customFormat="1" x14ac:dyDescent="0.2">
      <c r="C1330" s="342"/>
    </row>
    <row r="1331" spans="3:3" s="124" customFormat="1" x14ac:dyDescent="0.2">
      <c r="C1331" s="342"/>
    </row>
    <row r="1332" spans="3:3" s="124" customFormat="1" x14ac:dyDescent="0.2">
      <c r="C1332" s="342"/>
    </row>
    <row r="1333" spans="3:3" s="124" customFormat="1" x14ac:dyDescent="0.2">
      <c r="C1333" s="342"/>
    </row>
    <row r="1334" spans="3:3" s="124" customFormat="1" x14ac:dyDescent="0.2">
      <c r="C1334" s="342"/>
    </row>
    <row r="1335" spans="3:3" s="124" customFormat="1" x14ac:dyDescent="0.2">
      <c r="C1335" s="342"/>
    </row>
    <row r="1336" spans="3:3" s="124" customFormat="1" x14ac:dyDescent="0.2">
      <c r="C1336" s="342"/>
    </row>
    <row r="1337" spans="3:3" s="124" customFormat="1" x14ac:dyDescent="0.2">
      <c r="C1337" s="342"/>
    </row>
    <row r="1338" spans="3:3" s="124" customFormat="1" x14ac:dyDescent="0.2">
      <c r="C1338" s="342"/>
    </row>
    <row r="1339" spans="3:3" s="124" customFormat="1" x14ac:dyDescent="0.2">
      <c r="C1339" s="342"/>
    </row>
    <row r="1340" spans="3:3" s="124" customFormat="1" x14ac:dyDescent="0.2">
      <c r="C1340" s="342"/>
    </row>
    <row r="1341" spans="3:3" s="124" customFormat="1" x14ac:dyDescent="0.2">
      <c r="C1341" s="342"/>
    </row>
    <row r="1342" spans="3:3" s="124" customFormat="1" x14ac:dyDescent="0.2">
      <c r="C1342" s="342"/>
    </row>
    <row r="1343" spans="3:3" s="124" customFormat="1" x14ac:dyDescent="0.2">
      <c r="C1343" s="342"/>
    </row>
    <row r="1344" spans="3:3" s="124" customFormat="1" x14ac:dyDescent="0.2">
      <c r="C1344" s="342"/>
    </row>
    <row r="1345" spans="3:3" s="124" customFormat="1" x14ac:dyDescent="0.2">
      <c r="C1345" s="342"/>
    </row>
    <row r="1346" spans="3:3" s="124" customFormat="1" x14ac:dyDescent="0.2">
      <c r="C1346" s="342"/>
    </row>
    <row r="1347" spans="3:3" s="124" customFormat="1" x14ac:dyDescent="0.2">
      <c r="C1347" s="342"/>
    </row>
    <row r="1348" spans="3:3" s="124" customFormat="1" x14ac:dyDescent="0.2">
      <c r="C1348" s="342"/>
    </row>
    <row r="1349" spans="3:3" s="124" customFormat="1" x14ac:dyDescent="0.2">
      <c r="C1349" s="342"/>
    </row>
    <row r="1350" spans="3:3" s="124" customFormat="1" x14ac:dyDescent="0.2">
      <c r="C1350" s="342"/>
    </row>
    <row r="1351" spans="3:3" s="124" customFormat="1" x14ac:dyDescent="0.2">
      <c r="C1351" s="342"/>
    </row>
    <row r="1352" spans="3:3" s="124" customFormat="1" x14ac:dyDescent="0.2">
      <c r="C1352" s="342"/>
    </row>
    <row r="1353" spans="3:3" s="124" customFormat="1" x14ac:dyDescent="0.2">
      <c r="C1353" s="342"/>
    </row>
    <row r="1354" spans="3:3" s="124" customFormat="1" x14ac:dyDescent="0.2">
      <c r="C1354" s="342"/>
    </row>
    <row r="1355" spans="3:3" s="124" customFormat="1" x14ac:dyDescent="0.2">
      <c r="C1355" s="342"/>
    </row>
    <row r="1356" spans="3:3" s="124" customFormat="1" x14ac:dyDescent="0.2">
      <c r="C1356" s="342"/>
    </row>
    <row r="1357" spans="3:3" s="124" customFormat="1" x14ac:dyDescent="0.2">
      <c r="C1357" s="342"/>
    </row>
    <row r="1358" spans="3:3" s="124" customFormat="1" x14ac:dyDescent="0.2">
      <c r="C1358" s="342"/>
    </row>
    <row r="1359" spans="3:3" s="124" customFormat="1" x14ac:dyDescent="0.2">
      <c r="C1359" s="342"/>
    </row>
    <row r="1360" spans="3:3" s="124" customFormat="1" x14ac:dyDescent="0.2">
      <c r="C1360" s="342"/>
    </row>
    <row r="1361" spans="3:3" s="124" customFormat="1" x14ac:dyDescent="0.2">
      <c r="C1361" s="342"/>
    </row>
    <row r="1362" spans="3:3" s="124" customFormat="1" x14ac:dyDescent="0.2">
      <c r="C1362" s="342"/>
    </row>
    <row r="1363" spans="3:3" s="124" customFormat="1" x14ac:dyDescent="0.2">
      <c r="C1363" s="342"/>
    </row>
    <row r="1364" spans="3:3" s="124" customFormat="1" x14ac:dyDescent="0.2">
      <c r="C1364" s="342"/>
    </row>
    <row r="1365" spans="3:3" s="124" customFormat="1" x14ac:dyDescent="0.2">
      <c r="C1365" s="342"/>
    </row>
    <row r="1366" spans="3:3" s="124" customFormat="1" x14ac:dyDescent="0.2">
      <c r="C1366" s="342"/>
    </row>
    <row r="1367" spans="3:3" s="124" customFormat="1" x14ac:dyDescent="0.2">
      <c r="C1367" s="342"/>
    </row>
    <row r="1368" spans="3:3" s="124" customFormat="1" x14ac:dyDescent="0.2">
      <c r="C1368" s="342"/>
    </row>
    <row r="1369" spans="3:3" s="124" customFormat="1" x14ac:dyDescent="0.2">
      <c r="C1369" s="342"/>
    </row>
    <row r="1370" spans="3:3" s="124" customFormat="1" x14ac:dyDescent="0.2">
      <c r="C1370" s="342"/>
    </row>
    <row r="1371" spans="3:3" s="124" customFormat="1" x14ac:dyDescent="0.2">
      <c r="C1371" s="342"/>
    </row>
    <row r="1372" spans="3:3" s="124" customFormat="1" x14ac:dyDescent="0.2">
      <c r="C1372" s="342"/>
    </row>
    <row r="1373" spans="3:3" s="124" customFormat="1" x14ac:dyDescent="0.2">
      <c r="C1373" s="342"/>
    </row>
    <row r="1374" spans="3:3" s="124" customFormat="1" x14ac:dyDescent="0.2">
      <c r="C1374" s="342"/>
    </row>
    <row r="1375" spans="3:3" s="124" customFormat="1" x14ac:dyDescent="0.2">
      <c r="C1375" s="342"/>
    </row>
    <row r="1376" spans="3:3" s="124" customFormat="1" x14ac:dyDescent="0.2">
      <c r="C1376" s="342"/>
    </row>
    <row r="1377" spans="3:3" s="124" customFormat="1" x14ac:dyDescent="0.2">
      <c r="C1377" s="342"/>
    </row>
    <row r="1378" spans="3:3" s="124" customFormat="1" x14ac:dyDescent="0.2">
      <c r="C1378" s="342"/>
    </row>
    <row r="1379" spans="3:3" s="124" customFormat="1" x14ac:dyDescent="0.2">
      <c r="C1379" s="342"/>
    </row>
    <row r="1380" spans="3:3" s="124" customFormat="1" x14ac:dyDescent="0.2">
      <c r="C1380" s="342"/>
    </row>
    <row r="1381" spans="3:3" s="124" customFormat="1" x14ac:dyDescent="0.2">
      <c r="C1381" s="342"/>
    </row>
    <row r="1382" spans="3:3" s="124" customFormat="1" x14ac:dyDescent="0.2">
      <c r="C1382" s="342"/>
    </row>
    <row r="1383" spans="3:3" s="124" customFormat="1" x14ac:dyDescent="0.2">
      <c r="C1383" s="342"/>
    </row>
    <row r="1384" spans="3:3" s="124" customFormat="1" x14ac:dyDescent="0.2">
      <c r="C1384" s="342"/>
    </row>
    <row r="1385" spans="3:3" s="124" customFormat="1" x14ac:dyDescent="0.2">
      <c r="C1385" s="342"/>
    </row>
    <row r="1386" spans="3:3" s="124" customFormat="1" x14ac:dyDescent="0.2">
      <c r="C1386" s="342"/>
    </row>
    <row r="1387" spans="3:3" s="124" customFormat="1" x14ac:dyDescent="0.2">
      <c r="C1387" s="342"/>
    </row>
    <row r="1388" spans="3:3" s="124" customFormat="1" x14ac:dyDescent="0.2">
      <c r="C1388" s="342"/>
    </row>
    <row r="1389" spans="3:3" s="124" customFormat="1" x14ac:dyDescent="0.2">
      <c r="C1389" s="342"/>
    </row>
    <row r="1390" spans="3:3" s="124" customFormat="1" x14ac:dyDescent="0.2">
      <c r="C1390" s="342"/>
    </row>
    <row r="1391" spans="3:3" s="124" customFormat="1" x14ac:dyDescent="0.2">
      <c r="C1391" s="342"/>
    </row>
    <row r="1392" spans="3:3" s="124" customFormat="1" x14ac:dyDescent="0.2">
      <c r="C1392" s="342"/>
    </row>
    <row r="1393" spans="3:3" s="124" customFormat="1" x14ac:dyDescent="0.2">
      <c r="C1393" s="342"/>
    </row>
    <row r="1394" spans="3:3" s="124" customFormat="1" x14ac:dyDescent="0.2">
      <c r="C1394" s="342"/>
    </row>
    <row r="1395" spans="3:3" s="124" customFormat="1" x14ac:dyDescent="0.2">
      <c r="C1395" s="342"/>
    </row>
    <row r="1396" spans="3:3" s="124" customFormat="1" x14ac:dyDescent="0.2">
      <c r="C1396" s="342"/>
    </row>
    <row r="1397" spans="3:3" s="124" customFormat="1" x14ac:dyDescent="0.2">
      <c r="C1397" s="342"/>
    </row>
    <row r="1398" spans="3:3" s="124" customFormat="1" x14ac:dyDescent="0.2">
      <c r="C1398" s="342"/>
    </row>
    <row r="1399" spans="3:3" s="124" customFormat="1" x14ac:dyDescent="0.2">
      <c r="C1399" s="342"/>
    </row>
    <row r="1400" spans="3:3" s="124" customFormat="1" x14ac:dyDescent="0.2">
      <c r="C1400" s="342"/>
    </row>
    <row r="1401" spans="3:3" s="124" customFormat="1" x14ac:dyDescent="0.2">
      <c r="C1401" s="342"/>
    </row>
    <row r="1402" spans="3:3" s="124" customFormat="1" x14ac:dyDescent="0.2">
      <c r="C1402" s="342"/>
    </row>
    <row r="1403" spans="3:3" s="124" customFormat="1" x14ac:dyDescent="0.2">
      <c r="C1403" s="342"/>
    </row>
    <row r="1404" spans="3:3" s="124" customFormat="1" x14ac:dyDescent="0.2">
      <c r="C1404" s="342"/>
    </row>
    <row r="1405" spans="3:3" s="124" customFormat="1" x14ac:dyDescent="0.2">
      <c r="C1405" s="342"/>
    </row>
    <row r="1406" spans="3:3" s="124" customFormat="1" x14ac:dyDescent="0.2">
      <c r="C1406" s="342"/>
    </row>
    <row r="1407" spans="3:3" s="124" customFormat="1" x14ac:dyDescent="0.2">
      <c r="C1407" s="342"/>
    </row>
    <row r="1408" spans="3:3" s="124" customFormat="1" x14ac:dyDescent="0.2">
      <c r="C1408" s="342"/>
    </row>
    <row r="1409" spans="3:3" s="124" customFormat="1" x14ac:dyDescent="0.2">
      <c r="C1409" s="342"/>
    </row>
    <row r="1410" spans="3:3" s="124" customFormat="1" x14ac:dyDescent="0.2">
      <c r="C1410" s="342"/>
    </row>
    <row r="1411" spans="3:3" s="124" customFormat="1" x14ac:dyDescent="0.2">
      <c r="C1411" s="342"/>
    </row>
    <row r="1412" spans="3:3" s="124" customFormat="1" x14ac:dyDescent="0.2">
      <c r="C1412" s="342"/>
    </row>
    <row r="1413" spans="3:3" s="124" customFormat="1" x14ac:dyDescent="0.2">
      <c r="C1413" s="342"/>
    </row>
    <row r="1414" spans="3:3" s="124" customFormat="1" x14ac:dyDescent="0.2">
      <c r="C1414" s="342"/>
    </row>
    <row r="1415" spans="3:3" s="124" customFormat="1" x14ac:dyDescent="0.2">
      <c r="C1415" s="342"/>
    </row>
    <row r="1416" spans="3:3" s="124" customFormat="1" x14ac:dyDescent="0.2">
      <c r="C1416" s="342"/>
    </row>
    <row r="1417" spans="3:3" s="124" customFormat="1" x14ac:dyDescent="0.2">
      <c r="C1417" s="342"/>
    </row>
    <row r="1418" spans="3:3" s="124" customFormat="1" x14ac:dyDescent="0.2">
      <c r="C1418" s="342"/>
    </row>
    <row r="1419" spans="3:3" s="124" customFormat="1" x14ac:dyDescent="0.2">
      <c r="C1419" s="342"/>
    </row>
    <row r="1420" spans="3:3" s="124" customFormat="1" x14ac:dyDescent="0.2">
      <c r="C1420" s="342"/>
    </row>
    <row r="1421" spans="3:3" s="124" customFormat="1" x14ac:dyDescent="0.2">
      <c r="C1421" s="342"/>
    </row>
    <row r="1422" spans="3:3" s="124" customFormat="1" x14ac:dyDescent="0.2">
      <c r="C1422" s="342"/>
    </row>
    <row r="1423" spans="3:3" s="124" customFormat="1" x14ac:dyDescent="0.2">
      <c r="C1423" s="342"/>
    </row>
    <row r="1424" spans="3:3" s="124" customFormat="1" x14ac:dyDescent="0.2">
      <c r="C1424" s="342"/>
    </row>
    <row r="1425" spans="3:3" s="124" customFormat="1" x14ac:dyDescent="0.2">
      <c r="C1425" s="342"/>
    </row>
    <row r="1426" spans="3:3" s="124" customFormat="1" x14ac:dyDescent="0.2">
      <c r="C1426" s="342"/>
    </row>
    <row r="1427" spans="3:3" s="124" customFormat="1" x14ac:dyDescent="0.2">
      <c r="C1427" s="342"/>
    </row>
    <row r="1428" spans="3:3" s="124" customFormat="1" x14ac:dyDescent="0.2">
      <c r="C1428" s="342"/>
    </row>
    <row r="1429" spans="3:3" s="124" customFormat="1" x14ac:dyDescent="0.2">
      <c r="C1429" s="342"/>
    </row>
    <row r="1430" spans="3:3" s="124" customFormat="1" x14ac:dyDescent="0.2">
      <c r="C1430" s="342"/>
    </row>
    <row r="1431" spans="3:3" s="124" customFormat="1" x14ac:dyDescent="0.2">
      <c r="C1431" s="342"/>
    </row>
    <row r="1432" spans="3:3" s="124" customFormat="1" x14ac:dyDescent="0.2">
      <c r="C1432" s="342"/>
    </row>
    <row r="1433" spans="3:3" s="124" customFormat="1" x14ac:dyDescent="0.2">
      <c r="C1433" s="342"/>
    </row>
    <row r="1434" spans="3:3" s="124" customFormat="1" x14ac:dyDescent="0.2">
      <c r="C1434" s="342"/>
    </row>
    <row r="1435" spans="3:3" s="124" customFormat="1" x14ac:dyDescent="0.2">
      <c r="C1435" s="342"/>
    </row>
    <row r="1436" spans="3:3" s="124" customFormat="1" x14ac:dyDescent="0.2">
      <c r="C1436" s="342"/>
    </row>
    <row r="1437" spans="3:3" s="124" customFormat="1" x14ac:dyDescent="0.2">
      <c r="C1437" s="342"/>
    </row>
    <row r="1438" spans="3:3" s="124" customFormat="1" x14ac:dyDescent="0.2">
      <c r="C1438" s="342"/>
    </row>
    <row r="1439" spans="3:3" s="124" customFormat="1" x14ac:dyDescent="0.2">
      <c r="C1439" s="342"/>
    </row>
    <row r="1440" spans="3:3" s="124" customFormat="1" x14ac:dyDescent="0.2">
      <c r="C1440" s="342"/>
    </row>
    <row r="1441" spans="3:3" s="124" customFormat="1" x14ac:dyDescent="0.2">
      <c r="C1441" s="342"/>
    </row>
    <row r="1442" spans="3:3" s="124" customFormat="1" x14ac:dyDescent="0.2">
      <c r="C1442" s="342"/>
    </row>
    <row r="1443" spans="3:3" s="124" customFormat="1" x14ac:dyDescent="0.2">
      <c r="C1443" s="342"/>
    </row>
    <row r="1444" spans="3:3" s="124" customFormat="1" x14ac:dyDescent="0.2">
      <c r="C1444" s="342"/>
    </row>
    <row r="1445" spans="3:3" s="124" customFormat="1" x14ac:dyDescent="0.2">
      <c r="C1445" s="342"/>
    </row>
    <row r="1446" spans="3:3" s="124" customFormat="1" x14ac:dyDescent="0.2">
      <c r="C1446" s="342"/>
    </row>
    <row r="1447" spans="3:3" s="124" customFormat="1" x14ac:dyDescent="0.2">
      <c r="C1447" s="342"/>
    </row>
    <row r="1448" spans="3:3" s="124" customFormat="1" x14ac:dyDescent="0.2">
      <c r="C1448" s="342"/>
    </row>
    <row r="1449" spans="3:3" s="124" customFormat="1" x14ac:dyDescent="0.2">
      <c r="C1449" s="342"/>
    </row>
    <row r="1450" spans="3:3" s="124" customFormat="1" x14ac:dyDescent="0.2">
      <c r="C1450" s="342"/>
    </row>
    <row r="1451" spans="3:3" s="124" customFormat="1" x14ac:dyDescent="0.2">
      <c r="C1451" s="342"/>
    </row>
    <row r="1452" spans="3:3" s="124" customFormat="1" x14ac:dyDescent="0.2">
      <c r="C1452" s="342"/>
    </row>
    <row r="1453" spans="3:3" s="124" customFormat="1" x14ac:dyDescent="0.2">
      <c r="C1453" s="342"/>
    </row>
    <row r="1454" spans="3:3" s="124" customFormat="1" x14ac:dyDescent="0.2">
      <c r="C1454" s="342"/>
    </row>
    <row r="1455" spans="3:3" s="124" customFormat="1" x14ac:dyDescent="0.2">
      <c r="C1455" s="342"/>
    </row>
    <row r="1456" spans="3:3" s="124" customFormat="1" x14ac:dyDescent="0.2">
      <c r="C1456" s="342"/>
    </row>
    <row r="1457" spans="3:3" s="124" customFormat="1" x14ac:dyDescent="0.2">
      <c r="C1457" s="342"/>
    </row>
    <row r="1458" spans="3:3" s="124" customFormat="1" x14ac:dyDescent="0.2">
      <c r="C1458" s="342"/>
    </row>
    <row r="1459" spans="3:3" s="124" customFormat="1" x14ac:dyDescent="0.2">
      <c r="C1459" s="342"/>
    </row>
    <row r="1460" spans="3:3" s="124" customFormat="1" x14ac:dyDescent="0.2">
      <c r="C1460" s="342"/>
    </row>
    <row r="1461" spans="3:3" s="124" customFormat="1" x14ac:dyDescent="0.2">
      <c r="C1461" s="342"/>
    </row>
    <row r="1462" spans="3:3" s="124" customFormat="1" x14ac:dyDescent="0.2">
      <c r="C1462" s="342"/>
    </row>
    <row r="1463" spans="3:3" s="124" customFormat="1" x14ac:dyDescent="0.2">
      <c r="C1463" s="342"/>
    </row>
    <row r="1464" spans="3:3" s="124" customFormat="1" x14ac:dyDescent="0.2">
      <c r="C1464" s="342"/>
    </row>
    <row r="1465" spans="3:3" s="124" customFormat="1" x14ac:dyDescent="0.2">
      <c r="C1465" s="342"/>
    </row>
    <row r="1466" spans="3:3" s="124" customFormat="1" x14ac:dyDescent="0.2">
      <c r="C1466" s="342"/>
    </row>
    <row r="1467" spans="3:3" s="124" customFormat="1" x14ac:dyDescent="0.2">
      <c r="C1467" s="342"/>
    </row>
    <row r="1468" spans="3:3" s="124" customFormat="1" x14ac:dyDescent="0.2">
      <c r="C1468" s="342"/>
    </row>
    <row r="1469" spans="3:3" s="124" customFormat="1" x14ac:dyDescent="0.2">
      <c r="C1469" s="342"/>
    </row>
    <row r="1470" spans="3:3" s="124" customFormat="1" x14ac:dyDescent="0.2">
      <c r="C1470" s="342"/>
    </row>
    <row r="1471" spans="3:3" s="124" customFormat="1" x14ac:dyDescent="0.2">
      <c r="C1471" s="342"/>
    </row>
    <row r="1472" spans="3:3" s="124" customFormat="1" x14ac:dyDescent="0.2">
      <c r="C1472" s="342"/>
    </row>
    <row r="1473" spans="3:3" s="124" customFormat="1" x14ac:dyDescent="0.2">
      <c r="C1473" s="342"/>
    </row>
    <row r="1474" spans="3:3" s="124" customFormat="1" x14ac:dyDescent="0.2">
      <c r="C1474" s="342"/>
    </row>
    <row r="1475" spans="3:3" s="124" customFormat="1" x14ac:dyDescent="0.2">
      <c r="C1475" s="342"/>
    </row>
    <row r="1476" spans="3:3" s="124" customFormat="1" x14ac:dyDescent="0.2">
      <c r="C1476" s="342"/>
    </row>
    <row r="1477" spans="3:3" s="124" customFormat="1" x14ac:dyDescent="0.2">
      <c r="C1477" s="342"/>
    </row>
    <row r="1478" spans="3:3" s="124" customFormat="1" x14ac:dyDescent="0.2">
      <c r="C1478" s="342"/>
    </row>
    <row r="1479" spans="3:3" s="124" customFormat="1" x14ac:dyDescent="0.2">
      <c r="C1479" s="342"/>
    </row>
    <row r="1480" spans="3:3" s="124" customFormat="1" x14ac:dyDescent="0.2">
      <c r="C1480" s="342"/>
    </row>
    <row r="1481" spans="3:3" s="124" customFormat="1" x14ac:dyDescent="0.2">
      <c r="C1481" s="342"/>
    </row>
    <row r="1482" spans="3:3" s="124" customFormat="1" x14ac:dyDescent="0.2">
      <c r="C1482" s="342"/>
    </row>
    <row r="1483" spans="3:3" s="124" customFormat="1" x14ac:dyDescent="0.2">
      <c r="C1483" s="342"/>
    </row>
    <row r="1484" spans="3:3" s="124" customFormat="1" x14ac:dyDescent="0.2">
      <c r="C1484" s="342"/>
    </row>
    <row r="1485" spans="3:3" s="124" customFormat="1" x14ac:dyDescent="0.2">
      <c r="C1485" s="342"/>
    </row>
    <row r="1486" spans="3:3" s="124" customFormat="1" x14ac:dyDescent="0.2">
      <c r="C1486" s="342"/>
    </row>
    <row r="1487" spans="3:3" s="124" customFormat="1" x14ac:dyDescent="0.2">
      <c r="C1487" s="342"/>
    </row>
    <row r="1488" spans="3:3" s="124" customFormat="1" x14ac:dyDescent="0.2">
      <c r="C1488" s="342"/>
    </row>
    <row r="1489" spans="3:3" s="124" customFormat="1" x14ac:dyDescent="0.2">
      <c r="C1489" s="342"/>
    </row>
    <row r="1490" spans="3:3" s="124" customFormat="1" x14ac:dyDescent="0.2">
      <c r="C1490" s="342"/>
    </row>
    <row r="1491" spans="3:3" s="124" customFormat="1" x14ac:dyDescent="0.2">
      <c r="C1491" s="342"/>
    </row>
    <row r="1492" spans="3:3" s="124" customFormat="1" x14ac:dyDescent="0.2">
      <c r="C1492" s="342"/>
    </row>
    <row r="1493" spans="3:3" s="124" customFormat="1" x14ac:dyDescent="0.2">
      <c r="C1493" s="342"/>
    </row>
    <row r="1494" spans="3:3" s="124" customFormat="1" x14ac:dyDescent="0.2">
      <c r="C1494" s="342"/>
    </row>
    <row r="1495" spans="3:3" s="124" customFormat="1" x14ac:dyDescent="0.2">
      <c r="C1495" s="342"/>
    </row>
    <row r="1496" spans="3:3" s="124" customFormat="1" x14ac:dyDescent="0.2">
      <c r="C1496" s="342"/>
    </row>
    <row r="1497" spans="3:3" s="124" customFormat="1" x14ac:dyDescent="0.2">
      <c r="C1497" s="342"/>
    </row>
    <row r="1498" spans="3:3" s="124" customFormat="1" x14ac:dyDescent="0.2">
      <c r="C1498" s="342"/>
    </row>
    <row r="1499" spans="3:3" s="124" customFormat="1" x14ac:dyDescent="0.2">
      <c r="C1499" s="342"/>
    </row>
    <row r="1500" spans="3:3" s="124" customFormat="1" x14ac:dyDescent="0.2">
      <c r="C1500" s="342"/>
    </row>
    <row r="1501" spans="3:3" s="124" customFormat="1" x14ac:dyDescent="0.2">
      <c r="C1501" s="342"/>
    </row>
    <row r="1502" spans="3:3" s="124" customFormat="1" x14ac:dyDescent="0.2">
      <c r="C1502" s="342"/>
    </row>
    <row r="1503" spans="3:3" s="124" customFormat="1" x14ac:dyDescent="0.2">
      <c r="C1503" s="342"/>
    </row>
    <row r="1504" spans="3:3" s="124" customFormat="1" x14ac:dyDescent="0.2">
      <c r="C1504" s="342"/>
    </row>
    <row r="1505" spans="3:3" s="124" customFormat="1" x14ac:dyDescent="0.2">
      <c r="C1505" s="342"/>
    </row>
    <row r="1506" spans="3:3" s="124" customFormat="1" x14ac:dyDescent="0.2">
      <c r="C1506" s="342"/>
    </row>
    <row r="1507" spans="3:3" s="124" customFormat="1" x14ac:dyDescent="0.2">
      <c r="C1507" s="342"/>
    </row>
    <row r="1508" spans="3:3" s="124" customFormat="1" x14ac:dyDescent="0.2">
      <c r="C1508" s="342"/>
    </row>
    <row r="1509" spans="3:3" s="124" customFormat="1" x14ac:dyDescent="0.2">
      <c r="C1509" s="342"/>
    </row>
    <row r="1510" spans="3:3" s="124" customFormat="1" x14ac:dyDescent="0.2">
      <c r="C1510" s="342"/>
    </row>
    <row r="1511" spans="3:3" s="124" customFormat="1" x14ac:dyDescent="0.2">
      <c r="C1511" s="342"/>
    </row>
    <row r="1512" spans="3:3" s="124" customFormat="1" x14ac:dyDescent="0.2">
      <c r="C1512" s="342"/>
    </row>
    <row r="1513" spans="3:3" s="124" customFormat="1" x14ac:dyDescent="0.2">
      <c r="C1513" s="342"/>
    </row>
    <row r="1514" spans="3:3" s="124" customFormat="1" x14ac:dyDescent="0.2">
      <c r="C1514" s="342"/>
    </row>
    <row r="1515" spans="3:3" s="124" customFormat="1" x14ac:dyDescent="0.2">
      <c r="C1515" s="342"/>
    </row>
    <row r="1516" spans="3:3" s="124" customFormat="1" x14ac:dyDescent="0.2">
      <c r="C1516" s="342"/>
    </row>
    <row r="1517" spans="3:3" s="124" customFormat="1" x14ac:dyDescent="0.2">
      <c r="C1517" s="342"/>
    </row>
    <row r="1518" spans="3:3" s="124" customFormat="1" x14ac:dyDescent="0.2">
      <c r="C1518" s="342"/>
    </row>
    <row r="1519" spans="3:3" s="124" customFormat="1" x14ac:dyDescent="0.2">
      <c r="C1519" s="342"/>
    </row>
    <row r="1520" spans="3:3" s="124" customFormat="1" x14ac:dyDescent="0.2">
      <c r="C1520" s="342"/>
    </row>
    <row r="1521" spans="3:3" s="124" customFormat="1" x14ac:dyDescent="0.2">
      <c r="C1521" s="342"/>
    </row>
    <row r="1522" spans="3:3" s="124" customFormat="1" x14ac:dyDescent="0.2">
      <c r="C1522" s="342"/>
    </row>
    <row r="1523" spans="3:3" s="124" customFormat="1" x14ac:dyDescent="0.2">
      <c r="C1523" s="342"/>
    </row>
    <row r="1524" spans="3:3" s="124" customFormat="1" x14ac:dyDescent="0.2">
      <c r="C1524" s="342"/>
    </row>
    <row r="1525" spans="3:3" s="124" customFormat="1" x14ac:dyDescent="0.2">
      <c r="C1525" s="342"/>
    </row>
    <row r="1526" spans="3:3" s="124" customFormat="1" x14ac:dyDescent="0.2">
      <c r="C1526" s="342"/>
    </row>
    <row r="1527" spans="3:3" s="124" customFormat="1" x14ac:dyDescent="0.2">
      <c r="C1527" s="342"/>
    </row>
    <row r="1528" spans="3:3" s="124" customFormat="1" x14ac:dyDescent="0.2">
      <c r="C1528" s="342"/>
    </row>
    <row r="1529" spans="3:3" s="124" customFormat="1" x14ac:dyDescent="0.2">
      <c r="C1529" s="342"/>
    </row>
    <row r="1530" spans="3:3" s="124" customFormat="1" x14ac:dyDescent="0.2">
      <c r="C1530" s="342"/>
    </row>
    <row r="1531" spans="3:3" s="124" customFormat="1" x14ac:dyDescent="0.2">
      <c r="C1531" s="342"/>
    </row>
    <row r="1532" spans="3:3" s="124" customFormat="1" x14ac:dyDescent="0.2">
      <c r="C1532" s="342"/>
    </row>
    <row r="1533" spans="3:3" s="124" customFormat="1" x14ac:dyDescent="0.2">
      <c r="C1533" s="342"/>
    </row>
    <row r="1534" spans="3:3" s="124" customFormat="1" x14ac:dyDescent="0.2">
      <c r="C1534" s="342"/>
    </row>
    <row r="1535" spans="3:3" s="124" customFormat="1" x14ac:dyDescent="0.2">
      <c r="C1535" s="342"/>
    </row>
    <row r="1536" spans="3:3" s="124" customFormat="1" x14ac:dyDescent="0.2">
      <c r="C1536" s="342"/>
    </row>
    <row r="1537" spans="3:3" s="124" customFormat="1" x14ac:dyDescent="0.2">
      <c r="C1537" s="342"/>
    </row>
    <row r="1538" spans="3:3" s="124" customFormat="1" x14ac:dyDescent="0.2">
      <c r="C1538" s="342"/>
    </row>
    <row r="1539" spans="3:3" s="124" customFormat="1" x14ac:dyDescent="0.2">
      <c r="C1539" s="342"/>
    </row>
    <row r="1540" spans="3:3" s="124" customFormat="1" x14ac:dyDescent="0.2">
      <c r="C1540" s="342"/>
    </row>
    <row r="1541" spans="3:3" s="124" customFormat="1" x14ac:dyDescent="0.2">
      <c r="C1541" s="342"/>
    </row>
    <row r="1542" spans="3:3" s="124" customFormat="1" x14ac:dyDescent="0.2">
      <c r="C1542" s="342"/>
    </row>
    <row r="1543" spans="3:3" s="124" customFormat="1" x14ac:dyDescent="0.2">
      <c r="C1543" s="342"/>
    </row>
    <row r="1544" spans="3:3" s="124" customFormat="1" x14ac:dyDescent="0.2">
      <c r="C1544" s="342"/>
    </row>
    <row r="1545" spans="3:3" s="124" customFormat="1" x14ac:dyDescent="0.2">
      <c r="C1545" s="342"/>
    </row>
    <row r="1546" spans="3:3" s="124" customFormat="1" x14ac:dyDescent="0.2">
      <c r="C1546" s="342"/>
    </row>
    <row r="1547" spans="3:3" s="124" customFormat="1" x14ac:dyDescent="0.2">
      <c r="C1547" s="342"/>
    </row>
    <row r="1548" spans="3:3" s="124" customFormat="1" x14ac:dyDescent="0.2">
      <c r="C1548" s="342"/>
    </row>
    <row r="1549" spans="3:3" s="124" customFormat="1" x14ac:dyDescent="0.2">
      <c r="C1549" s="342"/>
    </row>
    <row r="1550" spans="3:3" s="124" customFormat="1" x14ac:dyDescent="0.2">
      <c r="C1550" s="342"/>
    </row>
    <row r="1551" spans="3:3" s="124" customFormat="1" x14ac:dyDescent="0.2">
      <c r="C1551" s="342"/>
    </row>
    <row r="1552" spans="3:3" s="124" customFormat="1" x14ac:dyDescent="0.2">
      <c r="C1552" s="342"/>
    </row>
    <row r="1553" spans="3:3" s="124" customFormat="1" x14ac:dyDescent="0.2">
      <c r="C1553" s="342"/>
    </row>
    <row r="1554" spans="3:3" s="124" customFormat="1" x14ac:dyDescent="0.2">
      <c r="C1554" s="342"/>
    </row>
    <row r="1555" spans="3:3" s="124" customFormat="1" x14ac:dyDescent="0.2">
      <c r="C1555" s="342"/>
    </row>
    <row r="1556" spans="3:3" s="124" customFormat="1" x14ac:dyDescent="0.2">
      <c r="C1556" s="342"/>
    </row>
    <row r="1557" spans="3:3" s="124" customFormat="1" x14ac:dyDescent="0.2">
      <c r="C1557" s="342"/>
    </row>
    <row r="1558" spans="3:3" s="124" customFormat="1" x14ac:dyDescent="0.2">
      <c r="C1558" s="342"/>
    </row>
    <row r="1559" spans="3:3" s="124" customFormat="1" x14ac:dyDescent="0.2">
      <c r="C1559" s="342"/>
    </row>
    <row r="1560" spans="3:3" s="124" customFormat="1" x14ac:dyDescent="0.2">
      <c r="C1560" s="342"/>
    </row>
    <row r="1561" spans="3:3" s="124" customFormat="1" x14ac:dyDescent="0.2">
      <c r="C1561" s="342"/>
    </row>
    <row r="1562" spans="3:3" s="124" customFormat="1" x14ac:dyDescent="0.2">
      <c r="C1562" s="342"/>
    </row>
    <row r="1563" spans="3:3" s="124" customFormat="1" x14ac:dyDescent="0.2">
      <c r="C1563" s="342"/>
    </row>
    <row r="1564" spans="3:3" s="124" customFormat="1" x14ac:dyDescent="0.2">
      <c r="C1564" s="342"/>
    </row>
    <row r="1565" spans="3:3" s="124" customFormat="1" x14ac:dyDescent="0.2">
      <c r="C1565" s="342"/>
    </row>
    <row r="1566" spans="3:3" s="124" customFormat="1" x14ac:dyDescent="0.2">
      <c r="C1566" s="342"/>
    </row>
    <row r="1567" spans="3:3" s="124" customFormat="1" x14ac:dyDescent="0.2">
      <c r="C1567" s="342"/>
    </row>
    <row r="1568" spans="3:3" s="124" customFormat="1" x14ac:dyDescent="0.2">
      <c r="C1568" s="342"/>
    </row>
    <row r="1569" spans="3:3" s="124" customFormat="1" x14ac:dyDescent="0.2">
      <c r="C1569" s="342"/>
    </row>
    <row r="1570" spans="3:3" s="124" customFormat="1" x14ac:dyDescent="0.2">
      <c r="C1570" s="342"/>
    </row>
    <row r="1571" spans="3:3" s="124" customFormat="1" x14ac:dyDescent="0.2">
      <c r="C1571" s="342"/>
    </row>
    <row r="1572" spans="3:3" s="124" customFormat="1" x14ac:dyDescent="0.2">
      <c r="C1572" s="342"/>
    </row>
    <row r="1573" spans="3:3" s="124" customFormat="1" x14ac:dyDescent="0.2">
      <c r="C1573" s="342"/>
    </row>
    <row r="1574" spans="3:3" s="124" customFormat="1" x14ac:dyDescent="0.2">
      <c r="C1574" s="342"/>
    </row>
    <row r="1575" spans="3:3" s="124" customFormat="1" x14ac:dyDescent="0.2">
      <c r="C1575" s="342"/>
    </row>
    <row r="1576" spans="3:3" s="124" customFormat="1" x14ac:dyDescent="0.2">
      <c r="C1576" s="342"/>
    </row>
    <row r="1577" spans="3:3" s="124" customFormat="1" x14ac:dyDescent="0.2">
      <c r="C1577" s="342"/>
    </row>
    <row r="1578" spans="3:3" s="124" customFormat="1" x14ac:dyDescent="0.2">
      <c r="C1578" s="342"/>
    </row>
    <row r="1579" spans="3:3" s="124" customFormat="1" x14ac:dyDescent="0.2">
      <c r="C1579" s="342"/>
    </row>
    <row r="1580" spans="3:3" s="124" customFormat="1" x14ac:dyDescent="0.2">
      <c r="C1580" s="342"/>
    </row>
    <row r="1581" spans="3:3" s="124" customFormat="1" x14ac:dyDescent="0.2">
      <c r="C1581" s="342"/>
    </row>
    <row r="1582" spans="3:3" s="124" customFormat="1" x14ac:dyDescent="0.2">
      <c r="C1582" s="342"/>
    </row>
    <row r="1583" spans="3:3" s="124" customFormat="1" x14ac:dyDescent="0.2">
      <c r="C1583" s="342"/>
    </row>
    <row r="1584" spans="3:3" s="124" customFormat="1" x14ac:dyDescent="0.2">
      <c r="C1584" s="342"/>
    </row>
    <row r="1585" spans="3:3" s="124" customFormat="1" x14ac:dyDescent="0.2">
      <c r="C1585" s="342"/>
    </row>
    <row r="1586" spans="3:3" s="124" customFormat="1" x14ac:dyDescent="0.2">
      <c r="C1586" s="342"/>
    </row>
    <row r="1587" spans="3:3" s="124" customFormat="1" x14ac:dyDescent="0.2">
      <c r="C1587" s="342"/>
    </row>
    <row r="1588" spans="3:3" s="124" customFormat="1" x14ac:dyDescent="0.2">
      <c r="C1588" s="342"/>
    </row>
    <row r="1589" spans="3:3" s="124" customFormat="1" x14ac:dyDescent="0.2">
      <c r="C1589" s="342"/>
    </row>
    <row r="1590" spans="3:3" s="124" customFormat="1" x14ac:dyDescent="0.2">
      <c r="C1590" s="342"/>
    </row>
    <row r="1591" spans="3:3" s="124" customFormat="1" x14ac:dyDescent="0.2">
      <c r="C1591" s="342"/>
    </row>
    <row r="1592" spans="3:3" s="124" customFormat="1" x14ac:dyDescent="0.2">
      <c r="C1592" s="342"/>
    </row>
    <row r="1593" spans="3:3" s="124" customFormat="1" x14ac:dyDescent="0.2">
      <c r="C1593" s="342"/>
    </row>
    <row r="1594" spans="3:3" s="124" customFormat="1" x14ac:dyDescent="0.2">
      <c r="C1594" s="342"/>
    </row>
    <row r="1595" spans="3:3" s="124" customFormat="1" x14ac:dyDescent="0.2">
      <c r="C1595" s="342"/>
    </row>
    <row r="1596" spans="3:3" s="124" customFormat="1" x14ac:dyDescent="0.2">
      <c r="C1596" s="342"/>
    </row>
    <row r="1597" spans="3:3" s="124" customFormat="1" x14ac:dyDescent="0.2">
      <c r="C1597" s="342"/>
    </row>
    <row r="1598" spans="3:3" s="124" customFormat="1" x14ac:dyDescent="0.2">
      <c r="C1598" s="342"/>
    </row>
    <row r="1599" spans="3:3" s="124" customFormat="1" x14ac:dyDescent="0.2">
      <c r="C1599" s="342"/>
    </row>
    <row r="1600" spans="3:3" s="124" customFormat="1" x14ac:dyDescent="0.2">
      <c r="C1600" s="342"/>
    </row>
    <row r="1601" spans="3:3" s="124" customFormat="1" x14ac:dyDescent="0.2">
      <c r="C1601" s="342"/>
    </row>
    <row r="1602" spans="3:3" s="124" customFormat="1" x14ac:dyDescent="0.2">
      <c r="C1602" s="342"/>
    </row>
    <row r="1603" spans="3:3" s="124" customFormat="1" x14ac:dyDescent="0.2">
      <c r="C1603" s="342"/>
    </row>
    <row r="1604" spans="3:3" s="124" customFormat="1" x14ac:dyDescent="0.2">
      <c r="C1604" s="342"/>
    </row>
    <row r="1605" spans="3:3" s="124" customFormat="1" x14ac:dyDescent="0.2">
      <c r="C1605" s="342"/>
    </row>
    <row r="1606" spans="3:3" s="124" customFormat="1" x14ac:dyDescent="0.2">
      <c r="C1606" s="342"/>
    </row>
    <row r="1607" spans="3:3" s="124" customFormat="1" x14ac:dyDescent="0.2">
      <c r="C1607" s="342"/>
    </row>
    <row r="1608" spans="3:3" s="124" customFormat="1" x14ac:dyDescent="0.2">
      <c r="C1608" s="342"/>
    </row>
    <row r="1609" spans="3:3" s="124" customFormat="1" x14ac:dyDescent="0.2">
      <c r="C1609" s="342"/>
    </row>
    <row r="1610" spans="3:3" s="124" customFormat="1" x14ac:dyDescent="0.2">
      <c r="C1610" s="342"/>
    </row>
    <row r="1611" spans="3:3" s="124" customFormat="1" x14ac:dyDescent="0.2">
      <c r="C1611" s="342"/>
    </row>
    <row r="1612" spans="3:3" s="124" customFormat="1" x14ac:dyDescent="0.2">
      <c r="C1612" s="342"/>
    </row>
    <row r="1613" spans="3:3" s="124" customFormat="1" x14ac:dyDescent="0.2">
      <c r="C1613" s="342"/>
    </row>
    <row r="1614" spans="3:3" s="124" customFormat="1" x14ac:dyDescent="0.2">
      <c r="C1614" s="342"/>
    </row>
    <row r="1615" spans="3:3" s="124" customFormat="1" x14ac:dyDescent="0.2">
      <c r="C1615" s="342"/>
    </row>
    <row r="1616" spans="3:3" s="124" customFormat="1" x14ac:dyDescent="0.2">
      <c r="C1616" s="342"/>
    </row>
    <row r="1617" spans="3:3" s="124" customFormat="1" x14ac:dyDescent="0.2">
      <c r="C1617" s="342"/>
    </row>
    <row r="1618" spans="3:3" s="124" customFormat="1" x14ac:dyDescent="0.2">
      <c r="C1618" s="342"/>
    </row>
    <row r="1619" spans="3:3" s="124" customFormat="1" x14ac:dyDescent="0.2">
      <c r="C1619" s="342"/>
    </row>
    <row r="1620" spans="3:3" s="124" customFormat="1" x14ac:dyDescent="0.2">
      <c r="C1620" s="342"/>
    </row>
    <row r="1621" spans="3:3" s="124" customFormat="1" x14ac:dyDescent="0.2">
      <c r="C1621" s="342"/>
    </row>
    <row r="1622" spans="3:3" s="124" customFormat="1" x14ac:dyDescent="0.2">
      <c r="C1622" s="342"/>
    </row>
    <row r="1623" spans="3:3" s="124" customFormat="1" x14ac:dyDescent="0.2">
      <c r="C1623" s="342"/>
    </row>
    <row r="1624" spans="3:3" s="124" customFormat="1" x14ac:dyDescent="0.2">
      <c r="C1624" s="342"/>
    </row>
    <row r="1625" spans="3:3" s="124" customFormat="1" x14ac:dyDescent="0.2">
      <c r="C1625" s="342"/>
    </row>
    <row r="1626" spans="3:3" s="124" customFormat="1" x14ac:dyDescent="0.2">
      <c r="C1626" s="342"/>
    </row>
    <row r="1627" spans="3:3" s="124" customFormat="1" x14ac:dyDescent="0.2">
      <c r="C1627" s="342"/>
    </row>
    <row r="1628" spans="3:3" s="124" customFormat="1" x14ac:dyDescent="0.2">
      <c r="C1628" s="342"/>
    </row>
    <row r="1629" spans="3:3" s="124" customFormat="1" x14ac:dyDescent="0.2">
      <c r="C1629" s="342"/>
    </row>
    <row r="1630" spans="3:3" s="124" customFormat="1" x14ac:dyDescent="0.2">
      <c r="C1630" s="342"/>
    </row>
    <row r="1631" spans="3:3" s="124" customFormat="1" x14ac:dyDescent="0.2">
      <c r="C1631" s="342"/>
    </row>
    <row r="1632" spans="3:3" s="124" customFormat="1" x14ac:dyDescent="0.2">
      <c r="C1632" s="342"/>
    </row>
    <row r="1633" spans="3:3" s="124" customFormat="1" x14ac:dyDescent="0.2">
      <c r="C1633" s="342"/>
    </row>
    <row r="1634" spans="3:3" s="124" customFormat="1" x14ac:dyDescent="0.2">
      <c r="C1634" s="342"/>
    </row>
    <row r="1635" spans="3:3" s="124" customFormat="1" x14ac:dyDescent="0.2">
      <c r="C1635" s="342"/>
    </row>
    <row r="1636" spans="3:3" s="124" customFormat="1" x14ac:dyDescent="0.2">
      <c r="C1636" s="342"/>
    </row>
    <row r="1637" spans="3:3" s="124" customFormat="1" x14ac:dyDescent="0.2">
      <c r="C1637" s="342"/>
    </row>
    <row r="1638" spans="3:3" s="124" customFormat="1" x14ac:dyDescent="0.2">
      <c r="C1638" s="342"/>
    </row>
    <row r="1639" spans="3:3" s="124" customFormat="1" x14ac:dyDescent="0.2">
      <c r="C1639" s="342"/>
    </row>
    <row r="1640" spans="3:3" s="124" customFormat="1" x14ac:dyDescent="0.2">
      <c r="C1640" s="342"/>
    </row>
    <row r="1641" spans="3:3" s="124" customFormat="1" x14ac:dyDescent="0.2">
      <c r="C1641" s="342"/>
    </row>
    <row r="1642" spans="3:3" s="124" customFormat="1" x14ac:dyDescent="0.2">
      <c r="C1642" s="342"/>
    </row>
    <row r="1643" spans="3:3" s="124" customFormat="1" x14ac:dyDescent="0.2">
      <c r="C1643" s="342"/>
    </row>
    <row r="1644" spans="3:3" s="124" customFormat="1" x14ac:dyDescent="0.2">
      <c r="C1644" s="342"/>
    </row>
    <row r="1645" spans="3:3" s="124" customFormat="1" x14ac:dyDescent="0.2">
      <c r="C1645" s="342"/>
    </row>
    <row r="1646" spans="3:3" s="124" customFormat="1" x14ac:dyDescent="0.2">
      <c r="C1646" s="342"/>
    </row>
    <row r="1647" spans="3:3" s="124" customFormat="1" x14ac:dyDescent="0.2">
      <c r="C1647" s="342"/>
    </row>
    <row r="1648" spans="3:3" s="124" customFormat="1" x14ac:dyDescent="0.2">
      <c r="C1648" s="342"/>
    </row>
    <row r="1649" spans="3:3" s="124" customFormat="1" x14ac:dyDescent="0.2">
      <c r="C1649" s="342"/>
    </row>
    <row r="1650" spans="3:3" s="124" customFormat="1" x14ac:dyDescent="0.2">
      <c r="C1650" s="342"/>
    </row>
    <row r="1651" spans="3:3" s="124" customFormat="1" x14ac:dyDescent="0.2">
      <c r="C1651" s="342"/>
    </row>
    <row r="1652" spans="3:3" s="124" customFormat="1" x14ac:dyDescent="0.2">
      <c r="C1652" s="342"/>
    </row>
    <row r="1653" spans="3:3" s="124" customFormat="1" x14ac:dyDescent="0.2">
      <c r="C1653" s="342"/>
    </row>
    <row r="1654" spans="3:3" s="124" customFormat="1" x14ac:dyDescent="0.2">
      <c r="C1654" s="342"/>
    </row>
    <row r="1655" spans="3:3" s="124" customFormat="1" x14ac:dyDescent="0.2">
      <c r="C1655" s="342"/>
    </row>
    <row r="1656" spans="3:3" s="124" customFormat="1" x14ac:dyDescent="0.2">
      <c r="C1656" s="342"/>
    </row>
    <row r="1657" spans="3:3" s="124" customFormat="1" x14ac:dyDescent="0.2">
      <c r="C1657" s="342"/>
    </row>
    <row r="1658" spans="3:3" s="124" customFormat="1" x14ac:dyDescent="0.2">
      <c r="C1658" s="342"/>
    </row>
    <row r="1659" spans="3:3" s="124" customFormat="1" x14ac:dyDescent="0.2">
      <c r="C1659" s="342"/>
    </row>
    <row r="1660" spans="3:3" s="124" customFormat="1" x14ac:dyDescent="0.2">
      <c r="C1660" s="342"/>
    </row>
    <row r="1661" spans="3:3" s="124" customFormat="1" x14ac:dyDescent="0.2">
      <c r="C1661" s="342"/>
    </row>
    <row r="1662" spans="3:3" s="124" customFormat="1" x14ac:dyDescent="0.2">
      <c r="C1662" s="342"/>
    </row>
    <row r="1663" spans="3:3" s="124" customFormat="1" x14ac:dyDescent="0.2">
      <c r="C1663" s="342"/>
    </row>
    <row r="1664" spans="3:3" s="124" customFormat="1" x14ac:dyDescent="0.2">
      <c r="C1664" s="342"/>
    </row>
    <row r="1665" spans="3:3" s="124" customFormat="1" x14ac:dyDescent="0.2">
      <c r="C1665" s="342"/>
    </row>
    <row r="1666" spans="3:3" s="124" customFormat="1" x14ac:dyDescent="0.2">
      <c r="C1666" s="342"/>
    </row>
    <row r="1667" spans="3:3" s="124" customFormat="1" x14ac:dyDescent="0.2">
      <c r="C1667" s="342"/>
    </row>
    <row r="1668" spans="3:3" s="124" customFormat="1" x14ac:dyDescent="0.2">
      <c r="C1668" s="342"/>
    </row>
    <row r="1669" spans="3:3" s="124" customFormat="1" x14ac:dyDescent="0.2">
      <c r="C1669" s="342"/>
    </row>
    <row r="1670" spans="3:3" s="124" customFormat="1" x14ac:dyDescent="0.2">
      <c r="C1670" s="342"/>
    </row>
    <row r="1671" spans="3:3" s="124" customFormat="1" x14ac:dyDescent="0.2">
      <c r="C1671" s="342"/>
    </row>
    <row r="1672" spans="3:3" s="124" customFormat="1" x14ac:dyDescent="0.2">
      <c r="C1672" s="342"/>
    </row>
    <row r="1673" spans="3:3" s="124" customFormat="1" x14ac:dyDescent="0.2">
      <c r="C1673" s="342"/>
    </row>
    <row r="1674" spans="3:3" s="124" customFormat="1" x14ac:dyDescent="0.2">
      <c r="C1674" s="342"/>
    </row>
    <row r="1675" spans="3:3" s="124" customFormat="1" x14ac:dyDescent="0.2">
      <c r="C1675" s="342"/>
    </row>
    <row r="1676" spans="3:3" s="124" customFormat="1" x14ac:dyDescent="0.2">
      <c r="C1676" s="342"/>
    </row>
    <row r="1677" spans="3:3" s="124" customFormat="1" x14ac:dyDescent="0.2">
      <c r="C1677" s="342"/>
    </row>
    <row r="1678" spans="3:3" s="124" customFormat="1" x14ac:dyDescent="0.2">
      <c r="C1678" s="342"/>
    </row>
    <row r="1679" spans="3:3" s="124" customFormat="1" x14ac:dyDescent="0.2">
      <c r="C1679" s="342"/>
    </row>
    <row r="1680" spans="3:3" s="124" customFormat="1" x14ac:dyDescent="0.2">
      <c r="C1680" s="342"/>
    </row>
    <row r="1681" spans="3:3" s="124" customFormat="1" x14ac:dyDescent="0.2">
      <c r="C1681" s="342"/>
    </row>
    <row r="1682" spans="3:3" s="124" customFormat="1" x14ac:dyDescent="0.2">
      <c r="C1682" s="342"/>
    </row>
    <row r="1683" spans="3:3" s="124" customFormat="1" x14ac:dyDescent="0.2">
      <c r="C1683" s="342"/>
    </row>
    <row r="1684" spans="3:3" s="124" customFormat="1" x14ac:dyDescent="0.2">
      <c r="C1684" s="342"/>
    </row>
    <row r="1685" spans="3:3" s="124" customFormat="1" x14ac:dyDescent="0.2">
      <c r="C1685" s="342"/>
    </row>
    <row r="1686" spans="3:3" s="124" customFormat="1" x14ac:dyDescent="0.2">
      <c r="C1686" s="342"/>
    </row>
    <row r="1687" spans="3:3" s="124" customFormat="1" x14ac:dyDescent="0.2">
      <c r="C1687" s="342"/>
    </row>
    <row r="1688" spans="3:3" s="124" customFormat="1" x14ac:dyDescent="0.2">
      <c r="C1688" s="342"/>
    </row>
    <row r="1689" spans="3:3" s="124" customFormat="1" x14ac:dyDescent="0.2">
      <c r="C1689" s="342"/>
    </row>
    <row r="1690" spans="3:3" s="124" customFormat="1" x14ac:dyDescent="0.2">
      <c r="C1690" s="342"/>
    </row>
    <row r="1691" spans="3:3" s="124" customFormat="1" x14ac:dyDescent="0.2">
      <c r="C1691" s="342"/>
    </row>
    <row r="1692" spans="3:3" s="124" customFormat="1" x14ac:dyDescent="0.2">
      <c r="C1692" s="342"/>
    </row>
    <row r="1693" spans="3:3" s="124" customFormat="1" x14ac:dyDescent="0.2">
      <c r="C1693" s="342"/>
    </row>
    <row r="1694" spans="3:3" s="124" customFormat="1" x14ac:dyDescent="0.2">
      <c r="C1694" s="342"/>
    </row>
    <row r="1695" spans="3:3" s="124" customFormat="1" x14ac:dyDescent="0.2">
      <c r="C1695" s="342"/>
    </row>
    <row r="1696" spans="3:3" s="124" customFormat="1" x14ac:dyDescent="0.2">
      <c r="C1696" s="342"/>
    </row>
    <row r="1697" spans="3:3" s="124" customFormat="1" x14ac:dyDescent="0.2">
      <c r="C1697" s="342"/>
    </row>
    <row r="1698" spans="3:3" s="124" customFormat="1" x14ac:dyDescent="0.2">
      <c r="C1698" s="342"/>
    </row>
    <row r="1699" spans="3:3" s="124" customFormat="1" x14ac:dyDescent="0.2">
      <c r="C1699" s="342"/>
    </row>
    <row r="1700" spans="3:3" s="124" customFormat="1" x14ac:dyDescent="0.2">
      <c r="C1700" s="342"/>
    </row>
    <row r="1701" spans="3:3" s="124" customFormat="1" x14ac:dyDescent="0.2">
      <c r="C1701" s="342"/>
    </row>
    <row r="1702" spans="3:3" s="124" customFormat="1" x14ac:dyDescent="0.2">
      <c r="C1702" s="342"/>
    </row>
    <row r="1703" spans="3:3" s="124" customFormat="1" x14ac:dyDescent="0.2">
      <c r="C1703" s="342"/>
    </row>
    <row r="1704" spans="3:3" s="124" customFormat="1" x14ac:dyDescent="0.2">
      <c r="C1704" s="342"/>
    </row>
    <row r="1705" spans="3:3" s="124" customFormat="1" x14ac:dyDescent="0.2">
      <c r="C1705" s="342"/>
    </row>
    <row r="1706" spans="3:3" s="124" customFormat="1" x14ac:dyDescent="0.2">
      <c r="C1706" s="342"/>
    </row>
    <row r="1707" spans="3:3" s="124" customFormat="1" x14ac:dyDescent="0.2">
      <c r="C1707" s="342"/>
    </row>
    <row r="1708" spans="3:3" s="124" customFormat="1" x14ac:dyDescent="0.2">
      <c r="C1708" s="342"/>
    </row>
    <row r="1709" spans="3:3" s="124" customFormat="1" x14ac:dyDescent="0.2">
      <c r="C1709" s="342"/>
    </row>
    <row r="1710" spans="3:3" s="124" customFormat="1" x14ac:dyDescent="0.2">
      <c r="C1710" s="342"/>
    </row>
    <row r="1711" spans="3:3" s="124" customFormat="1" x14ac:dyDescent="0.2">
      <c r="C1711" s="342"/>
    </row>
    <row r="1712" spans="3:3" s="124" customFormat="1" x14ac:dyDescent="0.2">
      <c r="C1712" s="342"/>
    </row>
    <row r="1713" spans="3:3" s="124" customFormat="1" x14ac:dyDescent="0.2">
      <c r="C1713" s="342"/>
    </row>
    <row r="1714" spans="3:3" s="124" customFormat="1" x14ac:dyDescent="0.2">
      <c r="C1714" s="342"/>
    </row>
    <row r="1715" spans="3:3" s="124" customFormat="1" x14ac:dyDescent="0.2">
      <c r="C1715" s="342"/>
    </row>
    <row r="1716" spans="3:3" s="124" customFormat="1" x14ac:dyDescent="0.2">
      <c r="C1716" s="342"/>
    </row>
    <row r="1717" spans="3:3" s="124" customFormat="1" x14ac:dyDescent="0.2">
      <c r="C1717" s="342"/>
    </row>
    <row r="1718" spans="3:3" s="124" customFormat="1" x14ac:dyDescent="0.2">
      <c r="C1718" s="342"/>
    </row>
    <row r="1719" spans="3:3" s="124" customFormat="1" x14ac:dyDescent="0.2">
      <c r="C1719" s="342"/>
    </row>
    <row r="1720" spans="3:3" s="124" customFormat="1" x14ac:dyDescent="0.2">
      <c r="C1720" s="342"/>
    </row>
    <row r="1721" spans="3:3" s="124" customFormat="1" x14ac:dyDescent="0.2">
      <c r="C1721" s="342"/>
    </row>
    <row r="1722" spans="3:3" s="124" customFormat="1" x14ac:dyDescent="0.2">
      <c r="C1722" s="342"/>
    </row>
    <row r="1723" spans="3:3" s="124" customFormat="1" x14ac:dyDescent="0.2">
      <c r="C1723" s="342"/>
    </row>
    <row r="1724" spans="3:3" s="124" customFormat="1" x14ac:dyDescent="0.2">
      <c r="C1724" s="342"/>
    </row>
    <row r="1725" spans="3:3" s="124" customFormat="1" x14ac:dyDescent="0.2">
      <c r="C1725" s="342"/>
    </row>
    <row r="1726" spans="3:3" s="124" customFormat="1" x14ac:dyDescent="0.2">
      <c r="C1726" s="342"/>
    </row>
    <row r="1727" spans="3:3" s="124" customFormat="1" x14ac:dyDescent="0.2">
      <c r="C1727" s="342"/>
    </row>
    <row r="1728" spans="3:3" s="124" customFormat="1" x14ac:dyDescent="0.2">
      <c r="C1728" s="342"/>
    </row>
    <row r="1729" spans="3:3" s="124" customFormat="1" x14ac:dyDescent="0.2">
      <c r="C1729" s="342"/>
    </row>
    <row r="1730" spans="3:3" s="124" customFormat="1" x14ac:dyDescent="0.2">
      <c r="C1730" s="342"/>
    </row>
    <row r="1731" spans="3:3" s="124" customFormat="1" x14ac:dyDescent="0.2">
      <c r="C1731" s="342"/>
    </row>
    <row r="1732" spans="3:3" s="124" customFormat="1" x14ac:dyDescent="0.2">
      <c r="C1732" s="342"/>
    </row>
    <row r="1733" spans="3:3" s="124" customFormat="1" x14ac:dyDescent="0.2">
      <c r="C1733" s="342"/>
    </row>
    <row r="1734" spans="3:3" s="124" customFormat="1" x14ac:dyDescent="0.2">
      <c r="C1734" s="342"/>
    </row>
    <row r="1735" spans="3:3" s="124" customFormat="1" x14ac:dyDescent="0.2">
      <c r="C1735" s="342"/>
    </row>
    <row r="1736" spans="3:3" s="124" customFormat="1" x14ac:dyDescent="0.2">
      <c r="C1736" s="342"/>
    </row>
    <row r="1737" spans="3:3" s="124" customFormat="1" x14ac:dyDescent="0.2">
      <c r="C1737" s="342"/>
    </row>
    <row r="1738" spans="3:3" s="124" customFormat="1" x14ac:dyDescent="0.2">
      <c r="C1738" s="342"/>
    </row>
    <row r="1739" spans="3:3" s="124" customFormat="1" x14ac:dyDescent="0.2">
      <c r="C1739" s="342"/>
    </row>
    <row r="1740" spans="3:3" s="124" customFormat="1" x14ac:dyDescent="0.2">
      <c r="C1740" s="342"/>
    </row>
    <row r="1741" spans="3:3" s="124" customFormat="1" x14ac:dyDescent="0.2">
      <c r="C1741" s="342"/>
    </row>
    <row r="1742" spans="3:3" s="124" customFormat="1" x14ac:dyDescent="0.2">
      <c r="C1742" s="342"/>
    </row>
    <row r="1743" spans="3:3" s="124" customFormat="1" x14ac:dyDescent="0.2">
      <c r="C1743" s="342"/>
    </row>
    <row r="1744" spans="3:3" s="124" customFormat="1" x14ac:dyDescent="0.2">
      <c r="C1744" s="342"/>
    </row>
    <row r="1745" spans="3:3" s="124" customFormat="1" x14ac:dyDescent="0.2">
      <c r="C1745" s="342"/>
    </row>
    <row r="1746" spans="3:3" s="124" customFormat="1" x14ac:dyDescent="0.2">
      <c r="C1746" s="342"/>
    </row>
    <row r="1747" spans="3:3" s="124" customFormat="1" x14ac:dyDescent="0.2">
      <c r="C1747" s="342"/>
    </row>
    <row r="1748" spans="3:3" s="124" customFormat="1" x14ac:dyDescent="0.2">
      <c r="C1748" s="342"/>
    </row>
    <row r="1749" spans="3:3" s="124" customFormat="1" x14ac:dyDescent="0.2">
      <c r="C1749" s="342"/>
    </row>
    <row r="1750" spans="3:3" s="124" customFormat="1" x14ac:dyDescent="0.2">
      <c r="C1750" s="342"/>
    </row>
    <row r="1751" spans="3:3" s="124" customFormat="1" x14ac:dyDescent="0.2">
      <c r="C1751" s="342"/>
    </row>
    <row r="1752" spans="3:3" s="124" customFormat="1" x14ac:dyDescent="0.2">
      <c r="C1752" s="342"/>
    </row>
    <row r="1753" spans="3:3" s="124" customFormat="1" x14ac:dyDescent="0.2">
      <c r="C1753" s="342"/>
    </row>
    <row r="1754" spans="3:3" s="124" customFormat="1" x14ac:dyDescent="0.2">
      <c r="C1754" s="342"/>
    </row>
    <row r="1755" spans="3:3" s="124" customFormat="1" x14ac:dyDescent="0.2">
      <c r="C1755" s="342"/>
    </row>
    <row r="1756" spans="3:3" s="124" customFormat="1" x14ac:dyDescent="0.2">
      <c r="C1756" s="342"/>
    </row>
    <row r="1757" spans="3:3" s="124" customFormat="1" x14ac:dyDescent="0.2">
      <c r="C1757" s="342"/>
    </row>
    <row r="1758" spans="3:3" s="124" customFormat="1" x14ac:dyDescent="0.2">
      <c r="C1758" s="342"/>
    </row>
    <row r="1759" spans="3:3" s="124" customFormat="1" x14ac:dyDescent="0.2">
      <c r="C1759" s="342"/>
    </row>
    <row r="1760" spans="3:3" s="124" customFormat="1" x14ac:dyDescent="0.2">
      <c r="C1760" s="342"/>
    </row>
    <row r="1761" spans="3:3" s="124" customFormat="1" x14ac:dyDescent="0.2">
      <c r="C1761" s="342"/>
    </row>
    <row r="1762" spans="3:3" s="124" customFormat="1" x14ac:dyDescent="0.2">
      <c r="C1762" s="342"/>
    </row>
    <row r="1763" spans="3:3" s="124" customFormat="1" x14ac:dyDescent="0.2">
      <c r="C1763" s="342"/>
    </row>
    <row r="1764" spans="3:3" s="124" customFormat="1" x14ac:dyDescent="0.2">
      <c r="C1764" s="342"/>
    </row>
    <row r="1765" spans="3:3" s="124" customFormat="1" x14ac:dyDescent="0.2">
      <c r="C1765" s="342"/>
    </row>
    <row r="1766" spans="3:3" s="124" customFormat="1" x14ac:dyDescent="0.2">
      <c r="C1766" s="342"/>
    </row>
    <row r="1767" spans="3:3" s="124" customFormat="1" x14ac:dyDescent="0.2">
      <c r="C1767" s="342"/>
    </row>
    <row r="1768" spans="3:3" s="124" customFormat="1" x14ac:dyDescent="0.2">
      <c r="C1768" s="342"/>
    </row>
    <row r="1769" spans="3:3" s="124" customFormat="1" x14ac:dyDescent="0.2">
      <c r="C1769" s="342"/>
    </row>
    <row r="1770" spans="3:3" s="124" customFormat="1" x14ac:dyDescent="0.2">
      <c r="C1770" s="342"/>
    </row>
    <row r="1771" spans="3:3" s="124" customFormat="1" x14ac:dyDescent="0.2">
      <c r="C1771" s="342"/>
    </row>
    <row r="1772" spans="3:3" s="124" customFormat="1" x14ac:dyDescent="0.2">
      <c r="C1772" s="342"/>
    </row>
    <row r="1773" spans="3:3" s="124" customFormat="1" x14ac:dyDescent="0.2">
      <c r="C1773" s="342"/>
    </row>
    <row r="1774" spans="3:3" s="124" customFormat="1" x14ac:dyDescent="0.2">
      <c r="C1774" s="342"/>
    </row>
    <row r="1775" spans="3:3" s="124" customFormat="1" x14ac:dyDescent="0.2">
      <c r="C1775" s="342"/>
    </row>
    <row r="1776" spans="3:3" s="124" customFormat="1" x14ac:dyDescent="0.2">
      <c r="C1776" s="342"/>
    </row>
    <row r="1777" spans="3:3" s="124" customFormat="1" x14ac:dyDescent="0.2">
      <c r="C1777" s="342"/>
    </row>
    <row r="1778" spans="3:3" s="124" customFormat="1" x14ac:dyDescent="0.2">
      <c r="C1778" s="342"/>
    </row>
    <row r="1779" spans="3:3" s="124" customFormat="1" x14ac:dyDescent="0.2">
      <c r="C1779" s="342"/>
    </row>
    <row r="1780" spans="3:3" s="124" customFormat="1" x14ac:dyDescent="0.2">
      <c r="C1780" s="342"/>
    </row>
    <row r="1781" spans="3:3" s="124" customFormat="1" x14ac:dyDescent="0.2">
      <c r="C1781" s="342"/>
    </row>
    <row r="1782" spans="3:3" s="124" customFormat="1" x14ac:dyDescent="0.2">
      <c r="C1782" s="342"/>
    </row>
    <row r="1783" spans="3:3" s="124" customFormat="1" x14ac:dyDescent="0.2">
      <c r="C1783" s="342"/>
    </row>
    <row r="1784" spans="3:3" s="124" customFormat="1" x14ac:dyDescent="0.2">
      <c r="C1784" s="342"/>
    </row>
    <row r="1785" spans="3:3" s="124" customFormat="1" x14ac:dyDescent="0.2">
      <c r="C1785" s="342"/>
    </row>
    <row r="1786" spans="3:3" s="124" customFormat="1" x14ac:dyDescent="0.2">
      <c r="C1786" s="342"/>
    </row>
    <row r="1787" spans="3:3" s="124" customFormat="1" x14ac:dyDescent="0.2">
      <c r="C1787" s="342"/>
    </row>
    <row r="1788" spans="3:3" s="124" customFormat="1" x14ac:dyDescent="0.2">
      <c r="C1788" s="342"/>
    </row>
    <row r="1789" spans="3:3" s="124" customFormat="1" x14ac:dyDescent="0.2">
      <c r="C1789" s="342"/>
    </row>
    <row r="1790" spans="3:3" s="124" customFormat="1" x14ac:dyDescent="0.2">
      <c r="C1790" s="342"/>
    </row>
    <row r="1791" spans="3:3" s="124" customFormat="1" x14ac:dyDescent="0.2">
      <c r="C1791" s="342"/>
    </row>
    <row r="1792" spans="3:3" s="124" customFormat="1" x14ac:dyDescent="0.2">
      <c r="C1792" s="342"/>
    </row>
    <row r="1793" spans="3:3" s="124" customFormat="1" x14ac:dyDescent="0.2">
      <c r="C1793" s="342"/>
    </row>
    <row r="1794" spans="3:3" s="124" customFormat="1" x14ac:dyDescent="0.2">
      <c r="C1794" s="342"/>
    </row>
    <row r="1795" spans="3:3" s="124" customFormat="1" x14ac:dyDescent="0.2">
      <c r="C1795" s="342"/>
    </row>
    <row r="1796" spans="3:3" s="124" customFormat="1" x14ac:dyDescent="0.2">
      <c r="C1796" s="342"/>
    </row>
    <row r="1797" spans="3:3" s="124" customFormat="1" x14ac:dyDescent="0.2">
      <c r="C1797" s="342"/>
    </row>
    <row r="1798" spans="3:3" s="124" customFormat="1" x14ac:dyDescent="0.2">
      <c r="C1798" s="342"/>
    </row>
    <row r="1799" spans="3:3" s="124" customFormat="1" x14ac:dyDescent="0.2">
      <c r="C1799" s="342"/>
    </row>
    <row r="1800" spans="3:3" s="124" customFormat="1" x14ac:dyDescent="0.2">
      <c r="C1800" s="342"/>
    </row>
    <row r="1801" spans="3:3" s="124" customFormat="1" x14ac:dyDescent="0.2">
      <c r="C1801" s="342"/>
    </row>
    <row r="1802" spans="3:3" s="124" customFormat="1" x14ac:dyDescent="0.2">
      <c r="C1802" s="342"/>
    </row>
    <row r="1803" spans="3:3" s="124" customFormat="1" x14ac:dyDescent="0.2">
      <c r="C1803" s="342"/>
    </row>
    <row r="1804" spans="3:3" s="124" customFormat="1" x14ac:dyDescent="0.2">
      <c r="C1804" s="342"/>
    </row>
    <row r="1805" spans="3:3" s="124" customFormat="1" x14ac:dyDescent="0.2">
      <c r="C1805" s="342"/>
    </row>
    <row r="1806" spans="3:3" s="124" customFormat="1" x14ac:dyDescent="0.2">
      <c r="C1806" s="342"/>
    </row>
    <row r="1807" spans="3:3" s="124" customFormat="1" x14ac:dyDescent="0.2">
      <c r="C1807" s="342"/>
    </row>
    <row r="1808" spans="3:3" s="124" customFormat="1" x14ac:dyDescent="0.2">
      <c r="C1808" s="342"/>
    </row>
    <row r="1809" spans="3:3" s="124" customFormat="1" x14ac:dyDescent="0.2">
      <c r="C1809" s="342"/>
    </row>
    <row r="1810" spans="3:3" s="124" customFormat="1" x14ac:dyDescent="0.2">
      <c r="C1810" s="342"/>
    </row>
    <row r="1811" spans="3:3" s="124" customFormat="1" x14ac:dyDescent="0.2">
      <c r="C1811" s="342"/>
    </row>
    <row r="1812" spans="3:3" s="124" customFormat="1" x14ac:dyDescent="0.2">
      <c r="C1812" s="342"/>
    </row>
    <row r="1813" spans="3:3" s="124" customFormat="1" x14ac:dyDescent="0.2">
      <c r="C1813" s="342"/>
    </row>
    <row r="1814" spans="3:3" s="124" customFormat="1" x14ac:dyDescent="0.2">
      <c r="C1814" s="342"/>
    </row>
    <row r="1815" spans="3:3" s="124" customFormat="1" x14ac:dyDescent="0.2">
      <c r="C1815" s="342"/>
    </row>
    <row r="1816" spans="3:3" s="124" customFormat="1" x14ac:dyDescent="0.2">
      <c r="C1816" s="342"/>
    </row>
    <row r="1817" spans="3:3" s="124" customFormat="1" x14ac:dyDescent="0.2">
      <c r="C1817" s="342"/>
    </row>
    <row r="1818" spans="3:3" s="124" customFormat="1" x14ac:dyDescent="0.2">
      <c r="C1818" s="342"/>
    </row>
    <row r="1819" spans="3:3" s="124" customFormat="1" x14ac:dyDescent="0.2">
      <c r="C1819" s="342"/>
    </row>
    <row r="1820" spans="3:3" s="124" customFormat="1" x14ac:dyDescent="0.2">
      <c r="C1820" s="342"/>
    </row>
    <row r="1821" spans="3:3" s="124" customFormat="1" x14ac:dyDescent="0.2">
      <c r="C1821" s="342"/>
    </row>
    <row r="1822" spans="3:3" s="124" customFormat="1" x14ac:dyDescent="0.2">
      <c r="C1822" s="342"/>
    </row>
    <row r="1823" spans="3:3" s="124" customFormat="1" x14ac:dyDescent="0.2">
      <c r="C1823" s="342"/>
    </row>
    <row r="1824" spans="3:3" s="124" customFormat="1" x14ac:dyDescent="0.2">
      <c r="C1824" s="342"/>
    </row>
    <row r="1825" spans="3:3" s="124" customFormat="1" x14ac:dyDescent="0.2">
      <c r="C1825" s="342"/>
    </row>
    <row r="1826" spans="3:3" s="124" customFormat="1" x14ac:dyDescent="0.2">
      <c r="C1826" s="342"/>
    </row>
    <row r="1827" spans="3:3" s="124" customFormat="1" x14ac:dyDescent="0.2">
      <c r="C1827" s="342"/>
    </row>
    <row r="1828" spans="3:3" s="124" customFormat="1" x14ac:dyDescent="0.2">
      <c r="C1828" s="342"/>
    </row>
    <row r="1829" spans="3:3" s="124" customFormat="1" x14ac:dyDescent="0.2">
      <c r="C1829" s="342"/>
    </row>
    <row r="1830" spans="3:3" s="124" customFormat="1" x14ac:dyDescent="0.2">
      <c r="C1830" s="342"/>
    </row>
    <row r="1831" spans="3:3" s="124" customFormat="1" x14ac:dyDescent="0.2">
      <c r="C1831" s="342"/>
    </row>
    <row r="1832" spans="3:3" s="124" customFormat="1" x14ac:dyDescent="0.2">
      <c r="C1832" s="342"/>
    </row>
    <row r="1833" spans="3:3" s="124" customFormat="1" x14ac:dyDescent="0.2">
      <c r="C1833" s="342"/>
    </row>
    <row r="1834" spans="3:3" s="124" customFormat="1" x14ac:dyDescent="0.2">
      <c r="C1834" s="342"/>
    </row>
    <row r="1835" spans="3:3" s="124" customFormat="1" x14ac:dyDescent="0.2">
      <c r="C1835" s="342"/>
    </row>
    <row r="1836" spans="3:3" s="124" customFormat="1" x14ac:dyDescent="0.2">
      <c r="C1836" s="342"/>
    </row>
    <row r="1837" spans="3:3" s="124" customFormat="1" x14ac:dyDescent="0.2">
      <c r="C1837" s="342"/>
    </row>
    <row r="1838" spans="3:3" s="124" customFormat="1" x14ac:dyDescent="0.2">
      <c r="C1838" s="342"/>
    </row>
    <row r="1839" spans="3:3" s="124" customFormat="1" x14ac:dyDescent="0.2">
      <c r="C1839" s="342"/>
    </row>
    <row r="1840" spans="3:3" s="124" customFormat="1" x14ac:dyDescent="0.2">
      <c r="C1840" s="342"/>
    </row>
    <row r="1841" spans="3:3" s="124" customFormat="1" x14ac:dyDescent="0.2">
      <c r="C1841" s="342"/>
    </row>
    <row r="1842" spans="3:3" s="124" customFormat="1" x14ac:dyDescent="0.2">
      <c r="C1842" s="342"/>
    </row>
    <row r="1843" spans="3:3" s="124" customFormat="1" x14ac:dyDescent="0.2">
      <c r="C1843" s="342"/>
    </row>
    <row r="1844" spans="3:3" s="124" customFormat="1" x14ac:dyDescent="0.2">
      <c r="C1844" s="342"/>
    </row>
    <row r="1845" spans="3:3" s="124" customFormat="1" x14ac:dyDescent="0.2">
      <c r="C1845" s="342"/>
    </row>
    <row r="1846" spans="3:3" s="124" customFormat="1" x14ac:dyDescent="0.2">
      <c r="C1846" s="342"/>
    </row>
    <row r="1847" spans="3:3" s="124" customFormat="1" x14ac:dyDescent="0.2">
      <c r="C1847" s="342"/>
    </row>
    <row r="1848" spans="3:3" s="124" customFormat="1" x14ac:dyDescent="0.2">
      <c r="C1848" s="342"/>
    </row>
    <row r="1849" spans="3:3" s="124" customFormat="1" x14ac:dyDescent="0.2">
      <c r="C1849" s="342"/>
    </row>
    <row r="1850" spans="3:3" s="124" customFormat="1" x14ac:dyDescent="0.2">
      <c r="C1850" s="342"/>
    </row>
    <row r="1851" spans="3:3" s="124" customFormat="1" x14ac:dyDescent="0.2">
      <c r="C1851" s="342"/>
    </row>
    <row r="1852" spans="3:3" s="124" customFormat="1" x14ac:dyDescent="0.2">
      <c r="C1852" s="342"/>
    </row>
    <row r="1853" spans="3:3" s="124" customFormat="1" x14ac:dyDescent="0.2">
      <c r="C1853" s="342"/>
    </row>
    <row r="1854" spans="3:3" s="124" customFormat="1" x14ac:dyDescent="0.2">
      <c r="C1854" s="342"/>
    </row>
    <row r="1855" spans="3:3" s="124" customFormat="1" x14ac:dyDescent="0.2">
      <c r="C1855" s="342"/>
    </row>
    <row r="1856" spans="3:3" s="124" customFormat="1" x14ac:dyDescent="0.2">
      <c r="C1856" s="342"/>
    </row>
    <row r="1857" spans="3:3" s="124" customFormat="1" x14ac:dyDescent="0.2">
      <c r="C1857" s="342"/>
    </row>
    <row r="1858" spans="3:3" s="124" customFormat="1" x14ac:dyDescent="0.2">
      <c r="C1858" s="342"/>
    </row>
    <row r="1859" spans="3:3" s="124" customFormat="1" x14ac:dyDescent="0.2">
      <c r="C1859" s="342"/>
    </row>
    <row r="1860" spans="3:3" s="124" customFormat="1" x14ac:dyDescent="0.2">
      <c r="C1860" s="342"/>
    </row>
    <row r="1861" spans="3:3" s="124" customFormat="1" x14ac:dyDescent="0.2">
      <c r="C1861" s="342"/>
    </row>
    <row r="1862" spans="3:3" s="124" customFormat="1" x14ac:dyDescent="0.2">
      <c r="C1862" s="342"/>
    </row>
    <row r="1863" spans="3:3" s="124" customFormat="1" x14ac:dyDescent="0.2">
      <c r="C1863" s="342"/>
    </row>
    <row r="1864" spans="3:3" s="124" customFormat="1" x14ac:dyDescent="0.2">
      <c r="C1864" s="342"/>
    </row>
    <row r="1865" spans="3:3" s="124" customFormat="1" x14ac:dyDescent="0.2">
      <c r="C1865" s="342"/>
    </row>
    <row r="1866" spans="3:3" s="124" customFormat="1" x14ac:dyDescent="0.2">
      <c r="C1866" s="342"/>
    </row>
    <row r="1867" spans="3:3" s="124" customFormat="1" x14ac:dyDescent="0.2">
      <c r="C1867" s="342"/>
    </row>
    <row r="1868" spans="3:3" s="124" customFormat="1" x14ac:dyDescent="0.2">
      <c r="C1868" s="342"/>
    </row>
    <row r="1869" spans="3:3" s="124" customFormat="1" x14ac:dyDescent="0.2">
      <c r="C1869" s="342"/>
    </row>
    <row r="1870" spans="3:3" s="124" customFormat="1" x14ac:dyDescent="0.2">
      <c r="C1870" s="342"/>
    </row>
    <row r="1871" spans="3:3" s="124" customFormat="1" x14ac:dyDescent="0.2">
      <c r="C1871" s="342"/>
    </row>
    <row r="1872" spans="3:3" s="124" customFormat="1" x14ac:dyDescent="0.2">
      <c r="C1872" s="342"/>
    </row>
    <row r="1873" spans="3:3" s="124" customFormat="1" x14ac:dyDescent="0.2">
      <c r="C1873" s="342"/>
    </row>
    <row r="1874" spans="3:3" s="124" customFormat="1" x14ac:dyDescent="0.2">
      <c r="C1874" s="342"/>
    </row>
    <row r="1875" spans="3:3" s="124" customFormat="1" x14ac:dyDescent="0.2">
      <c r="C1875" s="342"/>
    </row>
    <row r="1876" spans="3:3" s="124" customFormat="1" x14ac:dyDescent="0.2">
      <c r="C1876" s="342"/>
    </row>
    <row r="1877" spans="3:3" s="124" customFormat="1" x14ac:dyDescent="0.2">
      <c r="C1877" s="342"/>
    </row>
    <row r="1878" spans="3:3" s="124" customFormat="1" x14ac:dyDescent="0.2">
      <c r="C1878" s="342"/>
    </row>
    <row r="1879" spans="3:3" s="124" customFormat="1" x14ac:dyDescent="0.2">
      <c r="C1879" s="342"/>
    </row>
    <row r="1880" spans="3:3" s="124" customFormat="1" x14ac:dyDescent="0.2">
      <c r="C1880" s="342"/>
    </row>
    <row r="1881" spans="3:3" s="124" customFormat="1" x14ac:dyDescent="0.2">
      <c r="C1881" s="342"/>
    </row>
    <row r="1882" spans="3:3" s="124" customFormat="1" x14ac:dyDescent="0.2">
      <c r="C1882" s="342"/>
    </row>
    <row r="1883" spans="3:3" s="124" customFormat="1" x14ac:dyDescent="0.2">
      <c r="C1883" s="342"/>
    </row>
    <row r="1884" spans="3:3" s="124" customFormat="1" x14ac:dyDescent="0.2">
      <c r="C1884" s="342"/>
    </row>
    <row r="1885" spans="3:3" s="124" customFormat="1" x14ac:dyDescent="0.2">
      <c r="C1885" s="342"/>
    </row>
    <row r="1886" spans="3:3" s="124" customFormat="1" x14ac:dyDescent="0.2">
      <c r="C1886" s="342"/>
    </row>
    <row r="1887" spans="3:3" s="124" customFormat="1" x14ac:dyDescent="0.2">
      <c r="C1887" s="342"/>
    </row>
    <row r="1888" spans="3:3" s="124" customFormat="1" x14ac:dyDescent="0.2">
      <c r="C1888" s="342"/>
    </row>
    <row r="1889" spans="3:3" s="124" customFormat="1" x14ac:dyDescent="0.2">
      <c r="C1889" s="342"/>
    </row>
    <row r="1890" spans="3:3" s="124" customFormat="1" x14ac:dyDescent="0.2">
      <c r="C1890" s="342"/>
    </row>
    <row r="1891" spans="3:3" s="124" customFormat="1" x14ac:dyDescent="0.2">
      <c r="C1891" s="342"/>
    </row>
    <row r="1892" spans="3:3" s="124" customFormat="1" x14ac:dyDescent="0.2">
      <c r="C1892" s="342"/>
    </row>
    <row r="1893" spans="3:3" s="124" customFormat="1" x14ac:dyDescent="0.2">
      <c r="C1893" s="342"/>
    </row>
    <row r="1894" spans="3:3" s="124" customFormat="1" x14ac:dyDescent="0.2">
      <c r="C1894" s="342"/>
    </row>
    <row r="1895" spans="3:3" s="124" customFormat="1" x14ac:dyDescent="0.2">
      <c r="C1895" s="342"/>
    </row>
    <row r="1896" spans="3:3" s="124" customFormat="1" x14ac:dyDescent="0.2">
      <c r="C1896" s="342"/>
    </row>
    <row r="1897" spans="3:3" s="124" customFormat="1" x14ac:dyDescent="0.2">
      <c r="C1897" s="342"/>
    </row>
    <row r="1898" spans="3:3" s="124" customFormat="1" x14ac:dyDescent="0.2">
      <c r="C1898" s="342"/>
    </row>
    <row r="1899" spans="3:3" s="124" customFormat="1" x14ac:dyDescent="0.2">
      <c r="C1899" s="342"/>
    </row>
    <row r="1900" spans="3:3" s="124" customFormat="1" x14ac:dyDescent="0.2">
      <c r="C1900" s="342"/>
    </row>
    <row r="1901" spans="3:3" s="124" customFormat="1" x14ac:dyDescent="0.2">
      <c r="C1901" s="342"/>
    </row>
    <row r="1902" spans="3:3" s="124" customFormat="1" x14ac:dyDescent="0.2">
      <c r="C1902" s="342"/>
    </row>
    <row r="1903" spans="3:3" s="124" customFormat="1" x14ac:dyDescent="0.2">
      <c r="C1903" s="342"/>
    </row>
    <row r="1904" spans="3:3" s="124" customFormat="1" x14ac:dyDescent="0.2">
      <c r="C1904" s="342"/>
    </row>
    <row r="1905" spans="3:3" s="124" customFormat="1" x14ac:dyDescent="0.2">
      <c r="C1905" s="342"/>
    </row>
    <row r="1906" spans="3:3" s="124" customFormat="1" x14ac:dyDescent="0.2">
      <c r="C1906" s="342"/>
    </row>
    <row r="1907" spans="3:3" s="124" customFormat="1" x14ac:dyDescent="0.2">
      <c r="C1907" s="342"/>
    </row>
    <row r="1908" spans="3:3" s="124" customFormat="1" x14ac:dyDescent="0.2">
      <c r="C1908" s="342"/>
    </row>
    <row r="1909" spans="3:3" s="124" customFormat="1" x14ac:dyDescent="0.2">
      <c r="C1909" s="342"/>
    </row>
    <row r="1910" spans="3:3" s="124" customFormat="1" x14ac:dyDescent="0.2">
      <c r="C1910" s="342"/>
    </row>
    <row r="1911" spans="3:3" s="124" customFormat="1" x14ac:dyDescent="0.2">
      <c r="C1911" s="342"/>
    </row>
    <row r="1912" spans="3:3" s="124" customFormat="1" x14ac:dyDescent="0.2">
      <c r="C1912" s="342"/>
    </row>
    <row r="1913" spans="3:3" s="124" customFormat="1" x14ac:dyDescent="0.2">
      <c r="C1913" s="342"/>
    </row>
    <row r="1914" spans="3:3" s="124" customFormat="1" x14ac:dyDescent="0.2">
      <c r="C1914" s="342"/>
    </row>
    <row r="1915" spans="3:3" s="124" customFormat="1" x14ac:dyDescent="0.2">
      <c r="C1915" s="342"/>
    </row>
    <row r="1916" spans="3:3" s="124" customFormat="1" x14ac:dyDescent="0.2">
      <c r="C1916" s="342"/>
    </row>
    <row r="1917" spans="3:3" s="124" customFormat="1" x14ac:dyDescent="0.2">
      <c r="C1917" s="342"/>
    </row>
    <row r="1918" spans="3:3" s="124" customFormat="1" x14ac:dyDescent="0.2">
      <c r="C1918" s="342"/>
    </row>
    <row r="1919" spans="3:3" s="124" customFormat="1" x14ac:dyDescent="0.2">
      <c r="C1919" s="342"/>
    </row>
    <row r="1920" spans="3:3" s="124" customFormat="1" x14ac:dyDescent="0.2">
      <c r="C1920" s="342"/>
    </row>
    <row r="1921" spans="3:3" s="124" customFormat="1" x14ac:dyDescent="0.2">
      <c r="C1921" s="342"/>
    </row>
    <row r="1922" spans="3:3" s="124" customFormat="1" x14ac:dyDescent="0.2">
      <c r="C1922" s="342"/>
    </row>
    <row r="1923" spans="3:3" s="124" customFormat="1" x14ac:dyDescent="0.2">
      <c r="C1923" s="342"/>
    </row>
    <row r="1924" spans="3:3" s="124" customFormat="1" x14ac:dyDescent="0.2">
      <c r="C1924" s="342"/>
    </row>
    <row r="1925" spans="3:3" s="124" customFormat="1" x14ac:dyDescent="0.2">
      <c r="C1925" s="342"/>
    </row>
    <row r="1926" spans="3:3" s="124" customFormat="1" x14ac:dyDescent="0.2">
      <c r="C1926" s="342"/>
    </row>
    <row r="1927" spans="3:3" s="124" customFormat="1" x14ac:dyDescent="0.2">
      <c r="C1927" s="342"/>
    </row>
    <row r="1928" spans="3:3" s="124" customFormat="1" x14ac:dyDescent="0.2">
      <c r="C1928" s="342"/>
    </row>
    <row r="1929" spans="3:3" s="124" customFormat="1" x14ac:dyDescent="0.2">
      <c r="C1929" s="342"/>
    </row>
    <row r="1930" spans="3:3" s="124" customFormat="1" x14ac:dyDescent="0.2">
      <c r="C1930" s="342"/>
    </row>
    <row r="1931" spans="3:3" s="124" customFormat="1" x14ac:dyDescent="0.2">
      <c r="C1931" s="342"/>
    </row>
    <row r="1932" spans="3:3" s="124" customFormat="1" x14ac:dyDescent="0.2">
      <c r="C1932" s="342"/>
    </row>
    <row r="1933" spans="3:3" s="124" customFormat="1" x14ac:dyDescent="0.2">
      <c r="C1933" s="342"/>
    </row>
    <row r="1934" spans="3:3" s="124" customFormat="1" x14ac:dyDescent="0.2">
      <c r="C1934" s="342"/>
    </row>
    <row r="1935" spans="3:3" s="124" customFormat="1" x14ac:dyDescent="0.2">
      <c r="C1935" s="342"/>
    </row>
    <row r="1936" spans="3:3" s="124" customFormat="1" x14ac:dyDescent="0.2">
      <c r="C1936" s="342"/>
    </row>
    <row r="1937" spans="3:3" s="124" customFormat="1" x14ac:dyDescent="0.2">
      <c r="C1937" s="342"/>
    </row>
    <row r="1938" spans="3:3" s="124" customFormat="1" x14ac:dyDescent="0.2">
      <c r="C1938" s="342"/>
    </row>
    <row r="1939" spans="3:3" s="124" customFormat="1" x14ac:dyDescent="0.2">
      <c r="C1939" s="342"/>
    </row>
    <row r="1940" spans="3:3" s="124" customFormat="1" x14ac:dyDescent="0.2">
      <c r="C1940" s="342"/>
    </row>
    <row r="1941" spans="3:3" s="124" customFormat="1" x14ac:dyDescent="0.2">
      <c r="C1941" s="342"/>
    </row>
    <row r="1942" spans="3:3" s="124" customFormat="1" x14ac:dyDescent="0.2">
      <c r="C1942" s="342"/>
    </row>
    <row r="1943" spans="3:3" s="124" customFormat="1" x14ac:dyDescent="0.2">
      <c r="C1943" s="342"/>
    </row>
    <row r="1944" spans="3:3" s="124" customFormat="1" x14ac:dyDescent="0.2">
      <c r="C1944" s="342"/>
    </row>
    <row r="1945" spans="3:3" s="124" customFormat="1" x14ac:dyDescent="0.2">
      <c r="C1945" s="342"/>
    </row>
    <row r="1946" spans="3:3" s="124" customFormat="1" x14ac:dyDescent="0.2">
      <c r="C1946" s="342"/>
    </row>
    <row r="1947" spans="3:3" s="124" customFormat="1" x14ac:dyDescent="0.2">
      <c r="C1947" s="342"/>
    </row>
    <row r="1948" spans="3:3" s="124" customFormat="1" x14ac:dyDescent="0.2">
      <c r="C1948" s="342"/>
    </row>
    <row r="1949" spans="3:3" s="124" customFormat="1" x14ac:dyDescent="0.2">
      <c r="C1949" s="342"/>
    </row>
    <row r="1950" spans="3:3" s="124" customFormat="1" x14ac:dyDescent="0.2">
      <c r="C1950" s="342"/>
    </row>
    <row r="1951" spans="3:3" s="124" customFormat="1" x14ac:dyDescent="0.2">
      <c r="C1951" s="342"/>
    </row>
    <row r="1952" spans="3:3" s="124" customFormat="1" x14ac:dyDescent="0.2">
      <c r="C1952" s="342"/>
    </row>
    <row r="1953" spans="3:3" s="124" customFormat="1" x14ac:dyDescent="0.2">
      <c r="C1953" s="342"/>
    </row>
    <row r="1954" spans="3:3" s="124" customFormat="1" x14ac:dyDescent="0.2">
      <c r="C1954" s="342"/>
    </row>
    <row r="1955" spans="3:3" s="124" customFormat="1" x14ac:dyDescent="0.2">
      <c r="C1955" s="342"/>
    </row>
    <row r="1956" spans="3:3" s="124" customFormat="1" x14ac:dyDescent="0.2">
      <c r="C1956" s="342"/>
    </row>
    <row r="1957" spans="3:3" s="124" customFormat="1" x14ac:dyDescent="0.2">
      <c r="C1957" s="342"/>
    </row>
    <row r="1958" spans="3:3" s="124" customFormat="1" x14ac:dyDescent="0.2">
      <c r="C1958" s="342"/>
    </row>
    <row r="1959" spans="3:3" s="124" customFormat="1" x14ac:dyDescent="0.2">
      <c r="C1959" s="342"/>
    </row>
    <row r="1960" spans="3:3" s="124" customFormat="1" x14ac:dyDescent="0.2">
      <c r="C1960" s="342"/>
    </row>
    <row r="1961" spans="3:3" s="124" customFormat="1" x14ac:dyDescent="0.2">
      <c r="C1961" s="342"/>
    </row>
    <row r="1962" spans="3:3" s="124" customFormat="1" x14ac:dyDescent="0.2">
      <c r="C1962" s="342"/>
    </row>
    <row r="1963" spans="3:3" s="124" customFormat="1" x14ac:dyDescent="0.2">
      <c r="C1963" s="342"/>
    </row>
    <row r="1964" spans="3:3" s="124" customFormat="1" x14ac:dyDescent="0.2">
      <c r="C1964" s="342"/>
    </row>
    <row r="1965" spans="3:3" s="124" customFormat="1" x14ac:dyDescent="0.2">
      <c r="C1965" s="342"/>
    </row>
    <row r="1966" spans="3:3" s="124" customFormat="1" x14ac:dyDescent="0.2">
      <c r="C1966" s="342"/>
    </row>
    <row r="1967" spans="3:3" s="124" customFormat="1" x14ac:dyDescent="0.2">
      <c r="C1967" s="342"/>
    </row>
    <row r="1968" spans="3:3" s="124" customFormat="1" x14ac:dyDescent="0.2">
      <c r="C1968" s="342"/>
    </row>
    <row r="1969" spans="3:3" s="124" customFormat="1" x14ac:dyDescent="0.2">
      <c r="C1969" s="342"/>
    </row>
    <row r="1970" spans="3:3" s="124" customFormat="1" x14ac:dyDescent="0.2">
      <c r="C1970" s="342"/>
    </row>
    <row r="1971" spans="3:3" s="124" customFormat="1" x14ac:dyDescent="0.2">
      <c r="C1971" s="342"/>
    </row>
    <row r="1972" spans="3:3" s="124" customFormat="1" x14ac:dyDescent="0.2">
      <c r="C1972" s="342"/>
    </row>
    <row r="1973" spans="3:3" s="124" customFormat="1" x14ac:dyDescent="0.2">
      <c r="C1973" s="342"/>
    </row>
    <row r="1974" spans="3:3" s="124" customFormat="1" x14ac:dyDescent="0.2">
      <c r="C1974" s="342"/>
    </row>
    <row r="1975" spans="3:3" s="124" customFormat="1" x14ac:dyDescent="0.2">
      <c r="C1975" s="342"/>
    </row>
    <row r="1976" spans="3:3" s="124" customFormat="1" x14ac:dyDescent="0.2">
      <c r="C1976" s="342"/>
    </row>
    <row r="1977" spans="3:3" s="124" customFormat="1" x14ac:dyDescent="0.2">
      <c r="C1977" s="342"/>
    </row>
    <row r="1978" spans="3:3" s="124" customFormat="1" x14ac:dyDescent="0.2">
      <c r="C1978" s="342"/>
    </row>
    <row r="1979" spans="3:3" s="124" customFormat="1" x14ac:dyDescent="0.2">
      <c r="C1979" s="342"/>
    </row>
    <row r="1980" spans="3:3" s="124" customFormat="1" x14ac:dyDescent="0.2">
      <c r="C1980" s="342"/>
    </row>
    <row r="1981" spans="3:3" s="124" customFormat="1" x14ac:dyDescent="0.2">
      <c r="C1981" s="342"/>
    </row>
    <row r="1982" spans="3:3" s="124" customFormat="1" x14ac:dyDescent="0.2">
      <c r="C1982" s="342"/>
    </row>
    <row r="1983" spans="3:3" s="124" customFormat="1" x14ac:dyDescent="0.2">
      <c r="C1983" s="342"/>
    </row>
    <row r="1984" spans="3:3" s="124" customFormat="1" x14ac:dyDescent="0.2">
      <c r="C1984" s="342"/>
    </row>
    <row r="1985" spans="3:3" s="124" customFormat="1" x14ac:dyDescent="0.2">
      <c r="C1985" s="342"/>
    </row>
    <row r="1986" spans="3:3" s="124" customFormat="1" x14ac:dyDescent="0.2">
      <c r="C1986" s="342"/>
    </row>
    <row r="1987" spans="3:3" s="124" customFormat="1" x14ac:dyDescent="0.2">
      <c r="C1987" s="342"/>
    </row>
    <row r="1988" spans="3:3" s="124" customFormat="1" x14ac:dyDescent="0.2">
      <c r="C1988" s="342"/>
    </row>
    <row r="1989" spans="3:3" s="124" customFormat="1" x14ac:dyDescent="0.2">
      <c r="C1989" s="342"/>
    </row>
    <row r="1990" spans="3:3" s="124" customFormat="1" x14ac:dyDescent="0.2">
      <c r="C1990" s="342"/>
    </row>
    <row r="1991" spans="3:3" s="124" customFormat="1" x14ac:dyDescent="0.2">
      <c r="C1991" s="342"/>
    </row>
    <row r="1992" spans="3:3" s="124" customFormat="1" x14ac:dyDescent="0.2">
      <c r="C1992" s="342"/>
    </row>
    <row r="1993" spans="3:3" s="124" customFormat="1" x14ac:dyDescent="0.2">
      <c r="C1993" s="342"/>
    </row>
    <row r="1994" spans="3:3" s="124" customFormat="1" x14ac:dyDescent="0.2">
      <c r="C1994" s="342"/>
    </row>
    <row r="1995" spans="3:3" s="124" customFormat="1" x14ac:dyDescent="0.2">
      <c r="C1995" s="342"/>
    </row>
    <row r="1996" spans="3:3" s="124" customFormat="1" x14ac:dyDescent="0.2">
      <c r="C1996" s="342"/>
    </row>
    <row r="1997" spans="3:3" s="124" customFormat="1" x14ac:dyDescent="0.2">
      <c r="C1997" s="342"/>
    </row>
    <row r="1998" spans="3:3" s="124" customFormat="1" x14ac:dyDescent="0.2">
      <c r="C1998" s="342"/>
    </row>
    <row r="1999" spans="3:3" s="124" customFormat="1" x14ac:dyDescent="0.2">
      <c r="C1999" s="342"/>
    </row>
    <row r="2000" spans="3:3" s="124" customFormat="1" x14ac:dyDescent="0.2">
      <c r="C2000" s="342"/>
    </row>
    <row r="2001" spans="3:3" s="124" customFormat="1" x14ac:dyDescent="0.2">
      <c r="C2001" s="342"/>
    </row>
    <row r="2002" spans="3:3" s="124" customFormat="1" x14ac:dyDescent="0.2">
      <c r="C2002" s="342"/>
    </row>
    <row r="2003" spans="3:3" s="124" customFormat="1" x14ac:dyDescent="0.2">
      <c r="C2003" s="342"/>
    </row>
    <row r="2004" spans="3:3" s="124" customFormat="1" x14ac:dyDescent="0.2">
      <c r="C2004" s="342"/>
    </row>
    <row r="2005" spans="3:3" s="124" customFormat="1" x14ac:dyDescent="0.2">
      <c r="C2005" s="342"/>
    </row>
    <row r="2006" spans="3:3" s="124" customFormat="1" x14ac:dyDescent="0.2">
      <c r="C2006" s="342"/>
    </row>
    <row r="2007" spans="3:3" s="124" customFormat="1" x14ac:dyDescent="0.2">
      <c r="C2007" s="342"/>
    </row>
    <row r="2008" spans="3:3" s="124" customFormat="1" x14ac:dyDescent="0.2">
      <c r="C2008" s="342"/>
    </row>
    <row r="2009" spans="3:3" s="124" customFormat="1" x14ac:dyDescent="0.2">
      <c r="C2009" s="342"/>
    </row>
    <row r="2010" spans="3:3" s="124" customFormat="1" x14ac:dyDescent="0.2">
      <c r="C2010" s="342"/>
    </row>
    <row r="2011" spans="3:3" s="124" customFormat="1" x14ac:dyDescent="0.2">
      <c r="C2011" s="342"/>
    </row>
    <row r="2012" spans="3:3" s="124" customFormat="1" x14ac:dyDescent="0.2">
      <c r="C2012" s="342"/>
    </row>
    <row r="2013" spans="3:3" s="124" customFormat="1" x14ac:dyDescent="0.2">
      <c r="C2013" s="342"/>
    </row>
    <row r="2014" spans="3:3" s="124" customFormat="1" x14ac:dyDescent="0.2">
      <c r="C2014" s="342"/>
    </row>
    <row r="2015" spans="3:3" s="124" customFormat="1" x14ac:dyDescent="0.2">
      <c r="C2015" s="342"/>
    </row>
    <row r="2016" spans="3:3" s="124" customFormat="1" x14ac:dyDescent="0.2">
      <c r="C2016" s="342"/>
    </row>
    <row r="2017" spans="3:3" s="124" customFormat="1" x14ac:dyDescent="0.2">
      <c r="C2017" s="342"/>
    </row>
    <row r="2018" spans="3:3" s="124" customFormat="1" x14ac:dyDescent="0.2">
      <c r="C2018" s="342"/>
    </row>
    <row r="2019" spans="3:3" s="124" customFormat="1" x14ac:dyDescent="0.2">
      <c r="C2019" s="342"/>
    </row>
    <row r="2020" spans="3:3" s="124" customFormat="1" x14ac:dyDescent="0.2">
      <c r="C2020" s="342"/>
    </row>
    <row r="2021" spans="3:3" s="124" customFormat="1" x14ac:dyDescent="0.2">
      <c r="C2021" s="342"/>
    </row>
    <row r="2022" spans="3:3" s="124" customFormat="1" x14ac:dyDescent="0.2">
      <c r="C2022" s="342"/>
    </row>
    <row r="2023" spans="3:3" s="124" customFormat="1" x14ac:dyDescent="0.2">
      <c r="C2023" s="342"/>
    </row>
    <row r="2024" spans="3:3" s="124" customFormat="1" x14ac:dyDescent="0.2">
      <c r="C2024" s="342"/>
    </row>
    <row r="2025" spans="3:3" s="124" customFormat="1" x14ac:dyDescent="0.2">
      <c r="C2025" s="342"/>
    </row>
    <row r="2026" spans="3:3" s="124" customFormat="1" x14ac:dyDescent="0.2">
      <c r="C2026" s="342"/>
    </row>
    <row r="2027" spans="3:3" s="124" customFormat="1" x14ac:dyDescent="0.2">
      <c r="C2027" s="342"/>
    </row>
    <row r="2028" spans="3:3" s="124" customFormat="1" x14ac:dyDescent="0.2">
      <c r="C2028" s="342"/>
    </row>
    <row r="2029" spans="3:3" s="124" customFormat="1" x14ac:dyDescent="0.2">
      <c r="C2029" s="342"/>
    </row>
    <row r="2030" spans="3:3" s="124" customFormat="1" x14ac:dyDescent="0.2">
      <c r="C2030" s="342"/>
    </row>
    <row r="2031" spans="3:3" s="124" customFormat="1" x14ac:dyDescent="0.2">
      <c r="C2031" s="342"/>
    </row>
    <row r="2032" spans="3:3" s="124" customFormat="1" x14ac:dyDescent="0.2">
      <c r="C2032" s="342"/>
    </row>
    <row r="2033" spans="3:3" s="124" customFormat="1" x14ac:dyDescent="0.2">
      <c r="C2033" s="342"/>
    </row>
    <row r="2034" spans="3:3" s="124" customFormat="1" x14ac:dyDescent="0.2">
      <c r="C2034" s="342"/>
    </row>
    <row r="2035" spans="3:3" s="124" customFormat="1" x14ac:dyDescent="0.2">
      <c r="C2035" s="342"/>
    </row>
    <row r="2036" spans="3:3" s="124" customFormat="1" x14ac:dyDescent="0.2">
      <c r="C2036" s="342"/>
    </row>
    <row r="2037" spans="3:3" s="124" customFormat="1" x14ac:dyDescent="0.2">
      <c r="C2037" s="342"/>
    </row>
    <row r="2038" spans="3:3" s="124" customFormat="1" x14ac:dyDescent="0.2">
      <c r="C2038" s="342"/>
    </row>
    <row r="2039" spans="3:3" s="124" customFormat="1" x14ac:dyDescent="0.2">
      <c r="C2039" s="342"/>
    </row>
    <row r="2040" spans="3:3" s="124" customFormat="1" x14ac:dyDescent="0.2">
      <c r="C2040" s="342"/>
    </row>
    <row r="2041" spans="3:3" s="124" customFormat="1" x14ac:dyDescent="0.2">
      <c r="C2041" s="342"/>
    </row>
    <row r="2042" spans="3:3" s="124" customFormat="1" x14ac:dyDescent="0.2">
      <c r="C2042" s="342"/>
    </row>
    <row r="2043" spans="3:3" s="124" customFormat="1" x14ac:dyDescent="0.2">
      <c r="C2043" s="342"/>
    </row>
    <row r="2044" spans="3:3" s="124" customFormat="1" x14ac:dyDescent="0.2">
      <c r="C2044" s="342"/>
    </row>
    <row r="2045" spans="3:3" s="124" customFormat="1" x14ac:dyDescent="0.2">
      <c r="C2045" s="342"/>
    </row>
    <row r="2046" spans="3:3" s="124" customFormat="1" x14ac:dyDescent="0.2">
      <c r="C2046" s="342"/>
    </row>
    <row r="2047" spans="3:3" s="124" customFormat="1" x14ac:dyDescent="0.2">
      <c r="C2047" s="342"/>
    </row>
    <row r="2048" spans="3:3" s="124" customFormat="1" x14ac:dyDescent="0.2">
      <c r="C2048" s="342"/>
    </row>
    <row r="2049" spans="3:3" s="124" customFormat="1" x14ac:dyDescent="0.2">
      <c r="C2049" s="342"/>
    </row>
    <row r="2050" spans="3:3" s="124" customFormat="1" x14ac:dyDescent="0.2">
      <c r="C2050" s="342"/>
    </row>
    <row r="2051" spans="3:3" s="124" customFormat="1" x14ac:dyDescent="0.2">
      <c r="C2051" s="342"/>
    </row>
    <row r="2052" spans="3:3" s="124" customFormat="1" x14ac:dyDescent="0.2">
      <c r="C2052" s="342"/>
    </row>
    <row r="2053" spans="3:3" s="124" customFormat="1" x14ac:dyDescent="0.2">
      <c r="C2053" s="342"/>
    </row>
    <row r="2054" spans="3:3" s="124" customFormat="1" x14ac:dyDescent="0.2">
      <c r="C2054" s="342"/>
    </row>
    <row r="2055" spans="3:3" s="124" customFormat="1" x14ac:dyDescent="0.2">
      <c r="C2055" s="342"/>
    </row>
    <row r="2056" spans="3:3" s="124" customFormat="1" x14ac:dyDescent="0.2">
      <c r="C2056" s="342"/>
    </row>
    <row r="2057" spans="3:3" s="124" customFormat="1" x14ac:dyDescent="0.2">
      <c r="C2057" s="342"/>
    </row>
    <row r="2058" spans="3:3" s="124" customFormat="1" x14ac:dyDescent="0.2">
      <c r="C2058" s="342"/>
    </row>
    <row r="2059" spans="3:3" s="124" customFormat="1" x14ac:dyDescent="0.2">
      <c r="C2059" s="342"/>
    </row>
    <row r="2060" spans="3:3" s="124" customFormat="1" x14ac:dyDescent="0.2">
      <c r="C2060" s="342"/>
    </row>
    <row r="2061" spans="3:3" s="124" customFormat="1" x14ac:dyDescent="0.2">
      <c r="C2061" s="342"/>
    </row>
    <row r="2062" spans="3:3" s="124" customFormat="1" x14ac:dyDescent="0.2">
      <c r="C2062" s="342"/>
    </row>
    <row r="2063" spans="3:3" s="124" customFormat="1" x14ac:dyDescent="0.2">
      <c r="C2063" s="342"/>
    </row>
    <row r="2064" spans="3:3" s="124" customFormat="1" x14ac:dyDescent="0.2">
      <c r="C2064" s="342"/>
    </row>
    <row r="2065" spans="3:3" s="124" customFormat="1" x14ac:dyDescent="0.2">
      <c r="C2065" s="342"/>
    </row>
    <row r="2066" spans="3:3" s="124" customFormat="1" x14ac:dyDescent="0.2">
      <c r="C2066" s="342"/>
    </row>
    <row r="2067" spans="3:3" s="124" customFormat="1" x14ac:dyDescent="0.2">
      <c r="C2067" s="342"/>
    </row>
    <row r="2068" spans="3:3" s="124" customFormat="1" x14ac:dyDescent="0.2">
      <c r="C2068" s="342"/>
    </row>
    <row r="2069" spans="3:3" s="124" customFormat="1" x14ac:dyDescent="0.2">
      <c r="C2069" s="342"/>
    </row>
    <row r="2070" spans="3:3" s="124" customFormat="1" x14ac:dyDescent="0.2">
      <c r="C2070" s="342"/>
    </row>
    <row r="2071" spans="3:3" s="124" customFormat="1" x14ac:dyDescent="0.2">
      <c r="C2071" s="342"/>
    </row>
    <row r="2072" spans="3:3" s="124" customFormat="1" x14ac:dyDescent="0.2">
      <c r="C2072" s="342"/>
    </row>
    <row r="2073" spans="3:3" s="124" customFormat="1" x14ac:dyDescent="0.2">
      <c r="C2073" s="342"/>
    </row>
    <row r="2074" spans="3:3" s="124" customFormat="1" x14ac:dyDescent="0.2">
      <c r="C2074" s="342"/>
    </row>
    <row r="2075" spans="3:3" s="124" customFormat="1" x14ac:dyDescent="0.2">
      <c r="C2075" s="342"/>
    </row>
    <row r="2076" spans="3:3" s="124" customFormat="1" x14ac:dyDescent="0.2">
      <c r="C2076" s="342"/>
    </row>
    <row r="2077" spans="3:3" s="124" customFormat="1" x14ac:dyDescent="0.2">
      <c r="C2077" s="342"/>
    </row>
    <row r="2078" spans="3:3" s="124" customFormat="1" x14ac:dyDescent="0.2">
      <c r="C2078" s="342"/>
    </row>
    <row r="2079" spans="3:3" s="124" customFormat="1" x14ac:dyDescent="0.2">
      <c r="C2079" s="342"/>
    </row>
    <row r="2080" spans="3:3" s="124" customFormat="1" x14ac:dyDescent="0.2">
      <c r="C2080" s="342"/>
    </row>
    <row r="2081" spans="3:3" s="124" customFormat="1" x14ac:dyDescent="0.2">
      <c r="C2081" s="342"/>
    </row>
    <row r="2082" spans="3:3" s="124" customFormat="1" x14ac:dyDescent="0.2">
      <c r="C2082" s="342"/>
    </row>
    <row r="2083" spans="3:3" s="124" customFormat="1" x14ac:dyDescent="0.2">
      <c r="C2083" s="342"/>
    </row>
    <row r="2084" spans="3:3" s="124" customFormat="1" x14ac:dyDescent="0.2">
      <c r="C2084" s="342"/>
    </row>
    <row r="2085" spans="3:3" s="124" customFormat="1" x14ac:dyDescent="0.2">
      <c r="C2085" s="342"/>
    </row>
    <row r="2086" spans="3:3" s="124" customFormat="1" x14ac:dyDescent="0.2">
      <c r="C2086" s="342"/>
    </row>
    <row r="2087" spans="3:3" s="124" customFormat="1" x14ac:dyDescent="0.2">
      <c r="C2087" s="342"/>
    </row>
    <row r="2088" spans="3:3" s="124" customFormat="1" x14ac:dyDescent="0.2">
      <c r="C2088" s="342"/>
    </row>
    <row r="2089" spans="3:3" s="124" customFormat="1" x14ac:dyDescent="0.2">
      <c r="C2089" s="342"/>
    </row>
    <row r="2090" spans="3:3" s="124" customFormat="1" x14ac:dyDescent="0.2">
      <c r="C2090" s="342"/>
    </row>
    <row r="2091" spans="3:3" s="124" customFormat="1" x14ac:dyDescent="0.2">
      <c r="C2091" s="342"/>
    </row>
    <row r="2092" spans="3:3" s="124" customFormat="1" x14ac:dyDescent="0.2">
      <c r="C2092" s="342"/>
    </row>
    <row r="2093" spans="3:3" s="124" customFormat="1" x14ac:dyDescent="0.2">
      <c r="C2093" s="342"/>
    </row>
    <row r="2094" spans="3:3" s="124" customFormat="1" x14ac:dyDescent="0.2">
      <c r="C2094" s="342"/>
    </row>
    <row r="2095" spans="3:3" s="124" customFormat="1" x14ac:dyDescent="0.2">
      <c r="C2095" s="342"/>
    </row>
    <row r="2096" spans="3:3" s="124" customFormat="1" x14ac:dyDescent="0.2">
      <c r="C2096" s="342"/>
    </row>
    <row r="2097" spans="3:3" s="124" customFormat="1" x14ac:dyDescent="0.2">
      <c r="C2097" s="342"/>
    </row>
    <row r="2098" spans="3:3" s="124" customFormat="1" x14ac:dyDescent="0.2">
      <c r="C2098" s="342"/>
    </row>
    <row r="2099" spans="3:3" s="124" customFormat="1" x14ac:dyDescent="0.2">
      <c r="C2099" s="342"/>
    </row>
    <row r="2100" spans="3:3" s="124" customFormat="1" x14ac:dyDescent="0.2">
      <c r="C2100" s="342"/>
    </row>
    <row r="2101" spans="3:3" s="124" customFormat="1" x14ac:dyDescent="0.2">
      <c r="C2101" s="342"/>
    </row>
    <row r="2102" spans="3:3" s="124" customFormat="1" x14ac:dyDescent="0.2">
      <c r="C2102" s="342"/>
    </row>
    <row r="2103" spans="3:3" s="124" customFormat="1" x14ac:dyDescent="0.2">
      <c r="C2103" s="342"/>
    </row>
    <row r="2104" spans="3:3" s="124" customFormat="1" x14ac:dyDescent="0.2">
      <c r="C2104" s="342"/>
    </row>
    <row r="2105" spans="3:3" s="124" customFormat="1" x14ac:dyDescent="0.2">
      <c r="C2105" s="342"/>
    </row>
    <row r="2106" spans="3:3" s="124" customFormat="1" x14ac:dyDescent="0.2">
      <c r="C2106" s="342"/>
    </row>
    <row r="2107" spans="3:3" s="124" customFormat="1" x14ac:dyDescent="0.2">
      <c r="C2107" s="342"/>
    </row>
    <row r="2108" spans="3:3" s="124" customFormat="1" x14ac:dyDescent="0.2">
      <c r="C2108" s="342"/>
    </row>
    <row r="2109" spans="3:3" s="124" customFormat="1" x14ac:dyDescent="0.2">
      <c r="C2109" s="342"/>
    </row>
    <row r="2110" spans="3:3" s="124" customFormat="1" x14ac:dyDescent="0.2">
      <c r="C2110" s="342"/>
    </row>
    <row r="2111" spans="3:3" s="124" customFormat="1" x14ac:dyDescent="0.2">
      <c r="C2111" s="342"/>
    </row>
    <row r="2112" spans="3:3" s="124" customFormat="1" x14ac:dyDescent="0.2">
      <c r="C2112" s="342"/>
    </row>
    <row r="2113" spans="3:3" s="124" customFormat="1" x14ac:dyDescent="0.2">
      <c r="C2113" s="342"/>
    </row>
    <row r="2114" spans="3:3" s="124" customFormat="1" x14ac:dyDescent="0.2">
      <c r="C2114" s="342"/>
    </row>
    <row r="2115" spans="3:3" s="124" customFormat="1" x14ac:dyDescent="0.2">
      <c r="C2115" s="342"/>
    </row>
    <row r="2116" spans="3:3" s="124" customFormat="1" x14ac:dyDescent="0.2">
      <c r="C2116" s="342"/>
    </row>
    <row r="2117" spans="3:3" s="124" customFormat="1" x14ac:dyDescent="0.2">
      <c r="C2117" s="342"/>
    </row>
    <row r="2118" spans="3:3" s="124" customFormat="1" x14ac:dyDescent="0.2">
      <c r="C2118" s="342"/>
    </row>
    <row r="2119" spans="3:3" s="124" customFormat="1" x14ac:dyDescent="0.2">
      <c r="C2119" s="342"/>
    </row>
    <row r="2120" spans="3:3" s="124" customFormat="1" x14ac:dyDescent="0.2">
      <c r="C2120" s="342"/>
    </row>
    <row r="2121" spans="3:3" s="124" customFormat="1" x14ac:dyDescent="0.2">
      <c r="C2121" s="342"/>
    </row>
    <row r="2122" spans="3:3" s="124" customFormat="1" x14ac:dyDescent="0.2">
      <c r="C2122" s="342"/>
    </row>
    <row r="2123" spans="3:3" s="124" customFormat="1" x14ac:dyDescent="0.2">
      <c r="C2123" s="342"/>
    </row>
    <row r="2124" spans="3:3" s="124" customFormat="1" x14ac:dyDescent="0.2">
      <c r="C2124" s="342"/>
    </row>
    <row r="2125" spans="3:3" s="124" customFormat="1" x14ac:dyDescent="0.2">
      <c r="C2125" s="342"/>
    </row>
    <row r="2126" spans="3:3" s="124" customFormat="1" x14ac:dyDescent="0.2">
      <c r="C2126" s="342"/>
    </row>
    <row r="2127" spans="3:3" s="124" customFormat="1" x14ac:dyDescent="0.2">
      <c r="C2127" s="342"/>
    </row>
    <row r="2128" spans="3:3" s="124" customFormat="1" x14ac:dyDescent="0.2">
      <c r="C2128" s="342"/>
    </row>
    <row r="2129" spans="3:3" s="124" customFormat="1" x14ac:dyDescent="0.2">
      <c r="C2129" s="342"/>
    </row>
    <row r="2130" spans="3:3" s="124" customFormat="1" x14ac:dyDescent="0.2">
      <c r="C2130" s="342"/>
    </row>
    <row r="2131" spans="3:3" s="124" customFormat="1" x14ac:dyDescent="0.2">
      <c r="C2131" s="342"/>
    </row>
    <row r="2132" spans="3:3" s="124" customFormat="1" x14ac:dyDescent="0.2">
      <c r="C2132" s="342"/>
    </row>
    <row r="2133" spans="3:3" s="124" customFormat="1" x14ac:dyDescent="0.2">
      <c r="C2133" s="342"/>
    </row>
    <row r="2134" spans="3:3" s="124" customFormat="1" x14ac:dyDescent="0.2">
      <c r="C2134" s="342"/>
    </row>
    <row r="2135" spans="3:3" s="124" customFormat="1" x14ac:dyDescent="0.2">
      <c r="C2135" s="342"/>
    </row>
    <row r="2136" spans="3:3" s="124" customFormat="1" x14ac:dyDescent="0.2">
      <c r="C2136" s="342"/>
    </row>
    <row r="2137" spans="3:3" s="124" customFormat="1" x14ac:dyDescent="0.2">
      <c r="C2137" s="342"/>
    </row>
    <row r="2138" spans="3:3" s="124" customFormat="1" x14ac:dyDescent="0.2">
      <c r="C2138" s="342"/>
    </row>
    <row r="2139" spans="3:3" s="124" customFormat="1" x14ac:dyDescent="0.2">
      <c r="C2139" s="342"/>
    </row>
    <row r="2140" spans="3:3" s="124" customFormat="1" x14ac:dyDescent="0.2">
      <c r="C2140" s="342"/>
    </row>
    <row r="2141" spans="3:3" s="124" customFormat="1" x14ac:dyDescent="0.2">
      <c r="C2141" s="342"/>
    </row>
    <row r="2142" spans="3:3" s="124" customFormat="1" x14ac:dyDescent="0.2">
      <c r="C2142" s="342"/>
    </row>
    <row r="2143" spans="3:3" s="124" customFormat="1" x14ac:dyDescent="0.2">
      <c r="C2143" s="342"/>
    </row>
    <row r="2144" spans="3:3" s="124" customFormat="1" x14ac:dyDescent="0.2">
      <c r="C2144" s="342"/>
    </row>
    <row r="2145" spans="3:3" s="124" customFormat="1" x14ac:dyDescent="0.2">
      <c r="C2145" s="342"/>
    </row>
    <row r="2146" spans="3:3" s="124" customFormat="1" x14ac:dyDescent="0.2">
      <c r="C2146" s="342"/>
    </row>
    <row r="2147" spans="3:3" s="124" customFormat="1" x14ac:dyDescent="0.2">
      <c r="C2147" s="342"/>
    </row>
    <row r="2148" spans="3:3" s="124" customFormat="1" x14ac:dyDescent="0.2">
      <c r="C2148" s="342"/>
    </row>
    <row r="2149" spans="3:3" s="124" customFormat="1" x14ac:dyDescent="0.2">
      <c r="C2149" s="342"/>
    </row>
    <row r="2150" spans="3:3" s="124" customFormat="1" x14ac:dyDescent="0.2">
      <c r="C2150" s="342"/>
    </row>
    <row r="2151" spans="3:3" s="124" customFormat="1" x14ac:dyDescent="0.2">
      <c r="C2151" s="342"/>
    </row>
    <row r="2152" spans="3:3" s="124" customFormat="1" x14ac:dyDescent="0.2">
      <c r="C2152" s="342"/>
    </row>
    <row r="2153" spans="3:3" s="124" customFormat="1" x14ac:dyDescent="0.2">
      <c r="C2153" s="342"/>
    </row>
    <row r="2154" spans="3:3" s="124" customFormat="1" x14ac:dyDescent="0.2">
      <c r="C2154" s="342"/>
    </row>
    <row r="2155" spans="3:3" s="124" customFormat="1" x14ac:dyDescent="0.2">
      <c r="C2155" s="342"/>
    </row>
    <row r="2156" spans="3:3" s="124" customFormat="1" x14ac:dyDescent="0.2">
      <c r="C2156" s="342"/>
    </row>
    <row r="2157" spans="3:3" s="124" customFormat="1" x14ac:dyDescent="0.2">
      <c r="C2157" s="342"/>
    </row>
    <row r="2158" spans="3:3" s="124" customFormat="1" x14ac:dyDescent="0.2">
      <c r="C2158" s="342"/>
    </row>
    <row r="2159" spans="3:3" s="124" customFormat="1" x14ac:dyDescent="0.2">
      <c r="C2159" s="342"/>
    </row>
    <row r="2160" spans="3:3" s="124" customFormat="1" x14ac:dyDescent="0.2">
      <c r="C2160" s="342"/>
    </row>
    <row r="2161" spans="3:3" s="124" customFormat="1" x14ac:dyDescent="0.2">
      <c r="C2161" s="342"/>
    </row>
    <row r="2162" spans="3:3" s="124" customFormat="1" x14ac:dyDescent="0.2">
      <c r="C2162" s="342"/>
    </row>
    <row r="2163" spans="3:3" s="124" customFormat="1" x14ac:dyDescent="0.2">
      <c r="C2163" s="342"/>
    </row>
    <row r="2164" spans="3:3" s="124" customFormat="1" x14ac:dyDescent="0.2">
      <c r="C2164" s="342"/>
    </row>
    <row r="2165" spans="3:3" s="124" customFormat="1" x14ac:dyDescent="0.2">
      <c r="C2165" s="342"/>
    </row>
    <row r="2166" spans="3:3" s="124" customFormat="1" x14ac:dyDescent="0.2">
      <c r="C2166" s="342"/>
    </row>
    <row r="2167" spans="3:3" s="124" customFormat="1" x14ac:dyDescent="0.2">
      <c r="C2167" s="342"/>
    </row>
    <row r="2168" spans="3:3" s="124" customFormat="1" x14ac:dyDescent="0.2">
      <c r="C2168" s="342"/>
    </row>
    <row r="2169" spans="3:3" s="124" customFormat="1" x14ac:dyDescent="0.2">
      <c r="C2169" s="342"/>
    </row>
    <row r="2170" spans="3:3" s="124" customFormat="1" x14ac:dyDescent="0.2">
      <c r="C2170" s="342"/>
    </row>
    <row r="2171" spans="3:3" s="124" customFormat="1" x14ac:dyDescent="0.2">
      <c r="C2171" s="342"/>
    </row>
    <row r="2172" spans="3:3" s="124" customFormat="1" x14ac:dyDescent="0.2">
      <c r="C2172" s="342"/>
    </row>
    <row r="2173" spans="3:3" s="124" customFormat="1" x14ac:dyDescent="0.2">
      <c r="C2173" s="342"/>
    </row>
    <row r="2174" spans="3:3" s="124" customFormat="1" x14ac:dyDescent="0.2">
      <c r="C2174" s="342"/>
    </row>
    <row r="2175" spans="3:3" s="124" customFormat="1" x14ac:dyDescent="0.2">
      <c r="C2175" s="342"/>
    </row>
    <row r="2176" spans="3:3" s="124" customFormat="1" x14ac:dyDescent="0.2">
      <c r="C2176" s="342"/>
    </row>
    <row r="2177" spans="3:3" s="124" customFormat="1" x14ac:dyDescent="0.2">
      <c r="C2177" s="342"/>
    </row>
    <row r="2178" spans="3:3" s="124" customFormat="1" x14ac:dyDescent="0.2">
      <c r="C2178" s="342"/>
    </row>
    <row r="2179" spans="3:3" s="124" customFormat="1" x14ac:dyDescent="0.2">
      <c r="C2179" s="342"/>
    </row>
    <row r="2180" spans="3:3" s="124" customFormat="1" x14ac:dyDescent="0.2">
      <c r="C2180" s="342"/>
    </row>
    <row r="2181" spans="3:3" s="124" customFormat="1" x14ac:dyDescent="0.2">
      <c r="C2181" s="342"/>
    </row>
    <row r="2182" spans="3:3" s="124" customFormat="1" x14ac:dyDescent="0.2">
      <c r="C2182" s="342"/>
    </row>
    <row r="2183" spans="3:3" s="124" customFormat="1" x14ac:dyDescent="0.2">
      <c r="C2183" s="342"/>
    </row>
    <row r="2184" spans="3:3" s="124" customFormat="1" x14ac:dyDescent="0.2">
      <c r="C2184" s="342"/>
    </row>
    <row r="2185" spans="3:3" s="124" customFormat="1" x14ac:dyDescent="0.2">
      <c r="C2185" s="342"/>
    </row>
    <row r="2186" spans="3:3" s="124" customFormat="1" x14ac:dyDescent="0.2">
      <c r="C2186" s="342"/>
    </row>
    <row r="2187" spans="3:3" s="124" customFormat="1" x14ac:dyDescent="0.2">
      <c r="C2187" s="342"/>
    </row>
    <row r="2188" spans="3:3" s="124" customFormat="1" x14ac:dyDescent="0.2">
      <c r="C2188" s="342"/>
    </row>
    <row r="2189" spans="3:3" s="124" customFormat="1" x14ac:dyDescent="0.2">
      <c r="C2189" s="342"/>
    </row>
    <row r="2190" spans="3:3" s="124" customFormat="1" x14ac:dyDescent="0.2">
      <c r="C2190" s="342"/>
    </row>
    <row r="2191" spans="3:3" s="124" customFormat="1" x14ac:dyDescent="0.2">
      <c r="C2191" s="342"/>
    </row>
    <row r="2192" spans="3:3" s="124" customFormat="1" x14ac:dyDescent="0.2">
      <c r="C2192" s="342"/>
    </row>
    <row r="2193" spans="3:3" s="124" customFormat="1" x14ac:dyDescent="0.2">
      <c r="C2193" s="342"/>
    </row>
    <row r="2194" spans="3:3" s="124" customFormat="1" x14ac:dyDescent="0.2">
      <c r="C2194" s="342"/>
    </row>
    <row r="2195" spans="3:3" s="124" customFormat="1" x14ac:dyDescent="0.2">
      <c r="C2195" s="342"/>
    </row>
    <row r="2196" spans="3:3" s="124" customFormat="1" x14ac:dyDescent="0.2">
      <c r="C2196" s="342"/>
    </row>
    <row r="2197" spans="3:3" s="124" customFormat="1" x14ac:dyDescent="0.2">
      <c r="C2197" s="342"/>
    </row>
    <row r="2198" spans="3:3" s="124" customFormat="1" x14ac:dyDescent="0.2">
      <c r="C2198" s="342"/>
    </row>
    <row r="2199" spans="3:3" s="124" customFormat="1" x14ac:dyDescent="0.2">
      <c r="C2199" s="342"/>
    </row>
    <row r="2200" spans="3:3" s="124" customFormat="1" x14ac:dyDescent="0.2">
      <c r="C2200" s="342"/>
    </row>
    <row r="2201" spans="3:3" s="124" customFormat="1" x14ac:dyDescent="0.2">
      <c r="C2201" s="342"/>
    </row>
    <row r="2202" spans="3:3" s="124" customFormat="1" x14ac:dyDescent="0.2">
      <c r="C2202" s="342"/>
    </row>
    <row r="2203" spans="3:3" s="124" customFormat="1" x14ac:dyDescent="0.2">
      <c r="C2203" s="342"/>
    </row>
    <row r="2204" spans="3:3" s="124" customFormat="1" x14ac:dyDescent="0.2">
      <c r="C2204" s="342"/>
    </row>
    <row r="2205" spans="3:3" s="124" customFormat="1" x14ac:dyDescent="0.2">
      <c r="C2205" s="342"/>
    </row>
    <row r="2206" spans="3:3" s="124" customFormat="1" x14ac:dyDescent="0.2">
      <c r="C2206" s="342"/>
    </row>
    <row r="2207" spans="3:3" s="124" customFormat="1" x14ac:dyDescent="0.2">
      <c r="C2207" s="342"/>
    </row>
    <row r="2208" spans="3:3" s="124" customFormat="1" x14ac:dyDescent="0.2">
      <c r="C2208" s="342"/>
    </row>
    <row r="2209" spans="3:3" s="124" customFormat="1" x14ac:dyDescent="0.2">
      <c r="C2209" s="342"/>
    </row>
    <row r="2210" spans="3:3" s="124" customFormat="1" x14ac:dyDescent="0.2">
      <c r="C2210" s="342"/>
    </row>
    <row r="2211" spans="3:3" s="124" customFormat="1" x14ac:dyDescent="0.2">
      <c r="C2211" s="342"/>
    </row>
    <row r="2212" spans="3:3" s="124" customFormat="1" x14ac:dyDescent="0.2">
      <c r="C2212" s="342"/>
    </row>
    <row r="2213" spans="3:3" s="124" customFormat="1" x14ac:dyDescent="0.2">
      <c r="C2213" s="342"/>
    </row>
    <row r="2214" spans="3:3" s="124" customFormat="1" x14ac:dyDescent="0.2">
      <c r="C2214" s="342"/>
    </row>
    <row r="2215" spans="3:3" s="124" customFormat="1" x14ac:dyDescent="0.2">
      <c r="C2215" s="342"/>
    </row>
    <row r="2216" spans="3:3" s="124" customFormat="1" x14ac:dyDescent="0.2">
      <c r="C2216" s="342"/>
    </row>
    <row r="2217" spans="3:3" s="124" customFormat="1" x14ac:dyDescent="0.2">
      <c r="C2217" s="342"/>
    </row>
    <row r="2218" spans="3:3" s="124" customFormat="1" x14ac:dyDescent="0.2">
      <c r="C2218" s="342"/>
    </row>
    <row r="2219" spans="3:3" s="124" customFormat="1" x14ac:dyDescent="0.2">
      <c r="C2219" s="342"/>
    </row>
    <row r="2220" spans="3:3" s="124" customFormat="1" x14ac:dyDescent="0.2">
      <c r="C2220" s="342"/>
    </row>
    <row r="2221" spans="3:3" s="124" customFormat="1" x14ac:dyDescent="0.2">
      <c r="C2221" s="342"/>
    </row>
    <row r="2222" spans="3:3" s="124" customFormat="1" x14ac:dyDescent="0.2">
      <c r="C2222" s="342"/>
    </row>
    <row r="2223" spans="3:3" s="124" customFormat="1" x14ac:dyDescent="0.2">
      <c r="C2223" s="342"/>
    </row>
    <row r="2224" spans="3:3" s="124" customFormat="1" x14ac:dyDescent="0.2">
      <c r="C2224" s="342"/>
    </row>
    <row r="2225" spans="3:3" s="124" customFormat="1" x14ac:dyDescent="0.2">
      <c r="C2225" s="342"/>
    </row>
    <row r="2226" spans="3:3" s="124" customFormat="1" x14ac:dyDescent="0.2">
      <c r="C2226" s="342"/>
    </row>
    <row r="2227" spans="3:3" s="124" customFormat="1" x14ac:dyDescent="0.2">
      <c r="C2227" s="342"/>
    </row>
    <row r="2228" spans="3:3" s="124" customFormat="1" x14ac:dyDescent="0.2">
      <c r="C2228" s="342"/>
    </row>
    <row r="2229" spans="3:3" s="124" customFormat="1" x14ac:dyDescent="0.2">
      <c r="C2229" s="342"/>
    </row>
    <row r="2230" spans="3:3" s="124" customFormat="1" x14ac:dyDescent="0.2">
      <c r="C2230" s="342"/>
    </row>
    <row r="2231" spans="3:3" s="124" customFormat="1" x14ac:dyDescent="0.2">
      <c r="C2231" s="342"/>
    </row>
    <row r="2232" spans="3:3" s="124" customFormat="1" x14ac:dyDescent="0.2">
      <c r="C2232" s="342"/>
    </row>
    <row r="2233" spans="3:3" s="124" customFormat="1" x14ac:dyDescent="0.2">
      <c r="C2233" s="342"/>
    </row>
    <row r="2234" spans="3:3" s="124" customFormat="1" x14ac:dyDescent="0.2">
      <c r="C2234" s="342"/>
    </row>
    <row r="2235" spans="3:3" s="124" customFormat="1" x14ac:dyDescent="0.2">
      <c r="C2235" s="342"/>
    </row>
    <row r="2236" spans="3:3" s="124" customFormat="1" x14ac:dyDescent="0.2">
      <c r="C2236" s="342"/>
    </row>
    <row r="2237" spans="3:3" s="124" customFormat="1" x14ac:dyDescent="0.2">
      <c r="C2237" s="342"/>
    </row>
    <row r="2238" spans="3:3" s="124" customFormat="1" x14ac:dyDescent="0.2">
      <c r="C2238" s="342"/>
    </row>
    <row r="2239" spans="3:3" s="124" customFormat="1" x14ac:dyDescent="0.2">
      <c r="C2239" s="342"/>
    </row>
    <row r="2240" spans="3:3" s="124" customFormat="1" x14ac:dyDescent="0.2">
      <c r="C2240" s="342"/>
    </row>
    <row r="2241" spans="3:3" s="124" customFormat="1" x14ac:dyDescent="0.2">
      <c r="C2241" s="342"/>
    </row>
    <row r="2242" spans="3:3" s="124" customFormat="1" x14ac:dyDescent="0.2">
      <c r="C2242" s="342"/>
    </row>
    <row r="2243" spans="3:3" s="124" customFormat="1" x14ac:dyDescent="0.2">
      <c r="C2243" s="342"/>
    </row>
    <row r="2244" spans="3:3" s="124" customFormat="1" x14ac:dyDescent="0.2">
      <c r="C2244" s="342"/>
    </row>
    <row r="2245" spans="3:3" s="124" customFormat="1" x14ac:dyDescent="0.2">
      <c r="C2245" s="342"/>
    </row>
    <row r="2246" spans="3:3" s="124" customFormat="1" x14ac:dyDescent="0.2">
      <c r="C2246" s="342"/>
    </row>
    <row r="2247" spans="3:3" s="124" customFormat="1" x14ac:dyDescent="0.2">
      <c r="C2247" s="342"/>
    </row>
    <row r="2248" spans="3:3" s="124" customFormat="1" x14ac:dyDescent="0.2">
      <c r="C2248" s="342"/>
    </row>
    <row r="2249" spans="3:3" s="124" customFormat="1" x14ac:dyDescent="0.2">
      <c r="C2249" s="342"/>
    </row>
    <row r="2250" spans="3:3" s="124" customFormat="1" x14ac:dyDescent="0.2">
      <c r="C2250" s="342"/>
    </row>
    <row r="2251" spans="3:3" s="124" customFormat="1" x14ac:dyDescent="0.2">
      <c r="C2251" s="342"/>
    </row>
    <row r="2252" spans="3:3" s="124" customFormat="1" x14ac:dyDescent="0.2">
      <c r="C2252" s="342"/>
    </row>
    <row r="2253" spans="3:3" s="124" customFormat="1" x14ac:dyDescent="0.2">
      <c r="C2253" s="342"/>
    </row>
    <row r="2254" spans="3:3" s="124" customFormat="1" x14ac:dyDescent="0.2">
      <c r="C2254" s="342"/>
    </row>
    <row r="2255" spans="3:3" s="124" customFormat="1" x14ac:dyDescent="0.2">
      <c r="C2255" s="342"/>
    </row>
    <row r="2256" spans="3:3" s="124" customFormat="1" x14ac:dyDescent="0.2">
      <c r="C2256" s="342"/>
    </row>
    <row r="2257" spans="3:3" s="124" customFormat="1" x14ac:dyDescent="0.2">
      <c r="C2257" s="342"/>
    </row>
    <row r="2258" spans="3:3" s="124" customFormat="1" x14ac:dyDescent="0.2">
      <c r="C2258" s="342"/>
    </row>
    <row r="2259" spans="3:3" s="124" customFormat="1" x14ac:dyDescent="0.2">
      <c r="C2259" s="342"/>
    </row>
    <row r="2260" spans="3:3" s="124" customFormat="1" x14ac:dyDescent="0.2">
      <c r="C2260" s="342"/>
    </row>
    <row r="2261" spans="3:3" s="124" customFormat="1" x14ac:dyDescent="0.2">
      <c r="C2261" s="342"/>
    </row>
    <row r="2262" spans="3:3" s="124" customFormat="1" x14ac:dyDescent="0.2">
      <c r="C2262" s="342"/>
    </row>
    <row r="2263" spans="3:3" s="124" customFormat="1" x14ac:dyDescent="0.2">
      <c r="C2263" s="342"/>
    </row>
    <row r="2264" spans="3:3" s="124" customFormat="1" x14ac:dyDescent="0.2">
      <c r="C2264" s="342"/>
    </row>
    <row r="2265" spans="3:3" s="124" customFormat="1" x14ac:dyDescent="0.2">
      <c r="C2265" s="342"/>
    </row>
    <row r="2266" spans="3:3" s="124" customFormat="1" x14ac:dyDescent="0.2">
      <c r="C2266" s="342"/>
    </row>
    <row r="2267" spans="3:3" s="124" customFormat="1" x14ac:dyDescent="0.2">
      <c r="C2267" s="342"/>
    </row>
    <row r="2268" spans="3:3" s="124" customFormat="1" x14ac:dyDescent="0.2">
      <c r="C2268" s="342"/>
    </row>
    <row r="2269" spans="3:3" s="124" customFormat="1" x14ac:dyDescent="0.2">
      <c r="C2269" s="342"/>
    </row>
    <row r="2270" spans="3:3" s="124" customFormat="1" x14ac:dyDescent="0.2">
      <c r="C2270" s="342"/>
    </row>
    <row r="2271" spans="3:3" s="124" customFormat="1" x14ac:dyDescent="0.2">
      <c r="C2271" s="342"/>
    </row>
    <row r="2272" spans="3:3" s="124" customFormat="1" x14ac:dyDescent="0.2">
      <c r="C2272" s="342"/>
    </row>
    <row r="2273" spans="3:3" s="124" customFormat="1" x14ac:dyDescent="0.2">
      <c r="C2273" s="342"/>
    </row>
    <row r="2274" spans="3:3" s="124" customFormat="1" x14ac:dyDescent="0.2">
      <c r="C2274" s="342"/>
    </row>
    <row r="2275" spans="3:3" s="124" customFormat="1" x14ac:dyDescent="0.2">
      <c r="C2275" s="342"/>
    </row>
    <row r="2276" spans="3:3" s="124" customFormat="1" x14ac:dyDescent="0.2">
      <c r="C2276" s="342"/>
    </row>
    <row r="2277" spans="3:3" s="124" customFormat="1" x14ac:dyDescent="0.2">
      <c r="C2277" s="342"/>
    </row>
    <row r="2278" spans="3:3" s="124" customFormat="1" x14ac:dyDescent="0.2">
      <c r="C2278" s="342"/>
    </row>
    <row r="2279" spans="3:3" s="124" customFormat="1" x14ac:dyDescent="0.2">
      <c r="C2279" s="342"/>
    </row>
    <row r="2280" spans="3:3" s="124" customFormat="1" x14ac:dyDescent="0.2">
      <c r="C2280" s="342"/>
    </row>
    <row r="2281" spans="3:3" s="124" customFormat="1" x14ac:dyDescent="0.2">
      <c r="C2281" s="342"/>
    </row>
    <row r="2282" spans="3:3" s="124" customFormat="1" x14ac:dyDescent="0.2">
      <c r="C2282" s="342"/>
    </row>
    <row r="2283" spans="3:3" s="124" customFormat="1" x14ac:dyDescent="0.2">
      <c r="C2283" s="342"/>
    </row>
    <row r="2284" spans="3:3" s="124" customFormat="1" x14ac:dyDescent="0.2">
      <c r="C2284" s="342"/>
    </row>
    <row r="2285" spans="3:3" s="124" customFormat="1" x14ac:dyDescent="0.2">
      <c r="C2285" s="342"/>
    </row>
    <row r="2286" spans="3:3" s="124" customFormat="1" x14ac:dyDescent="0.2">
      <c r="C2286" s="342"/>
    </row>
    <row r="2287" spans="3:3" s="124" customFormat="1" x14ac:dyDescent="0.2">
      <c r="C2287" s="342"/>
    </row>
    <row r="2288" spans="3:3" s="124" customFormat="1" x14ac:dyDescent="0.2">
      <c r="C2288" s="342"/>
    </row>
    <row r="2289" spans="3:3" s="124" customFormat="1" x14ac:dyDescent="0.2">
      <c r="C2289" s="342"/>
    </row>
    <row r="2290" spans="3:3" s="124" customFormat="1" x14ac:dyDescent="0.2">
      <c r="C2290" s="342"/>
    </row>
    <row r="2291" spans="3:3" s="124" customFormat="1" x14ac:dyDescent="0.2">
      <c r="C2291" s="342"/>
    </row>
    <row r="2292" spans="3:3" s="124" customFormat="1" x14ac:dyDescent="0.2">
      <c r="C2292" s="342"/>
    </row>
    <row r="2293" spans="3:3" s="124" customFormat="1" x14ac:dyDescent="0.2">
      <c r="C2293" s="342"/>
    </row>
    <row r="2294" spans="3:3" s="124" customFormat="1" x14ac:dyDescent="0.2">
      <c r="C2294" s="342"/>
    </row>
    <row r="2295" spans="3:3" s="124" customFormat="1" x14ac:dyDescent="0.2">
      <c r="C2295" s="342"/>
    </row>
    <row r="2296" spans="3:3" s="124" customFormat="1" x14ac:dyDescent="0.2">
      <c r="C2296" s="342"/>
    </row>
    <row r="2297" spans="3:3" s="124" customFormat="1" x14ac:dyDescent="0.2">
      <c r="C2297" s="342"/>
    </row>
    <row r="2298" spans="3:3" s="124" customFormat="1" x14ac:dyDescent="0.2">
      <c r="C2298" s="342"/>
    </row>
    <row r="2299" spans="3:3" s="124" customFormat="1" x14ac:dyDescent="0.2">
      <c r="C2299" s="342"/>
    </row>
    <row r="2300" spans="3:3" s="124" customFormat="1" x14ac:dyDescent="0.2">
      <c r="C2300" s="342"/>
    </row>
    <row r="2301" spans="3:3" s="124" customFormat="1" x14ac:dyDescent="0.2">
      <c r="C2301" s="342"/>
    </row>
    <row r="2302" spans="3:3" s="124" customFormat="1" x14ac:dyDescent="0.2">
      <c r="C2302" s="342"/>
    </row>
    <row r="2303" spans="3:3" s="124" customFormat="1" x14ac:dyDescent="0.2">
      <c r="C2303" s="342"/>
    </row>
    <row r="2304" spans="3:3" s="124" customFormat="1" x14ac:dyDescent="0.2">
      <c r="C2304" s="342"/>
    </row>
    <row r="2305" spans="3:3" s="124" customFormat="1" x14ac:dyDescent="0.2">
      <c r="C2305" s="342"/>
    </row>
    <row r="2306" spans="3:3" s="124" customFormat="1" x14ac:dyDescent="0.2">
      <c r="C2306" s="342"/>
    </row>
    <row r="2307" spans="3:3" s="124" customFormat="1" x14ac:dyDescent="0.2">
      <c r="C2307" s="342"/>
    </row>
    <row r="2308" spans="3:3" s="124" customFormat="1" x14ac:dyDescent="0.2">
      <c r="C2308" s="342"/>
    </row>
    <row r="2309" spans="3:3" s="124" customFormat="1" x14ac:dyDescent="0.2">
      <c r="C2309" s="342"/>
    </row>
    <row r="2310" spans="3:3" s="124" customFormat="1" x14ac:dyDescent="0.2">
      <c r="C2310" s="342"/>
    </row>
    <row r="2311" spans="3:3" s="124" customFormat="1" x14ac:dyDescent="0.2">
      <c r="C2311" s="342"/>
    </row>
    <row r="2312" spans="3:3" s="124" customFormat="1" x14ac:dyDescent="0.2">
      <c r="C2312" s="342"/>
    </row>
    <row r="2313" spans="3:3" s="124" customFormat="1" x14ac:dyDescent="0.2">
      <c r="C2313" s="342"/>
    </row>
    <row r="2314" spans="3:3" s="124" customFormat="1" x14ac:dyDescent="0.2">
      <c r="C2314" s="342"/>
    </row>
    <row r="2315" spans="3:3" s="124" customFormat="1" x14ac:dyDescent="0.2">
      <c r="C2315" s="342"/>
    </row>
    <row r="2316" spans="3:3" s="124" customFormat="1" x14ac:dyDescent="0.2">
      <c r="C2316" s="342"/>
    </row>
    <row r="2317" spans="3:3" s="124" customFormat="1" x14ac:dyDescent="0.2">
      <c r="C2317" s="342"/>
    </row>
    <row r="2318" spans="3:3" s="124" customFormat="1" x14ac:dyDescent="0.2">
      <c r="C2318" s="342"/>
    </row>
    <row r="2319" spans="3:3" s="124" customFormat="1" x14ac:dyDescent="0.2">
      <c r="C2319" s="342"/>
    </row>
    <row r="2320" spans="3:3" s="124" customFormat="1" x14ac:dyDescent="0.2">
      <c r="C2320" s="342"/>
    </row>
    <row r="2321" spans="3:3" s="124" customFormat="1" x14ac:dyDescent="0.2">
      <c r="C2321" s="342"/>
    </row>
    <row r="2322" spans="3:3" s="124" customFormat="1" x14ac:dyDescent="0.2">
      <c r="C2322" s="342"/>
    </row>
    <row r="2323" spans="3:3" s="124" customFormat="1" x14ac:dyDescent="0.2">
      <c r="C2323" s="342"/>
    </row>
    <row r="2324" spans="3:3" s="124" customFormat="1" x14ac:dyDescent="0.2">
      <c r="C2324" s="342"/>
    </row>
    <row r="2325" spans="3:3" s="124" customFormat="1" x14ac:dyDescent="0.2">
      <c r="C2325" s="342"/>
    </row>
    <row r="2326" spans="3:3" s="124" customFormat="1" x14ac:dyDescent="0.2">
      <c r="C2326" s="342"/>
    </row>
    <row r="2327" spans="3:3" s="124" customFormat="1" x14ac:dyDescent="0.2">
      <c r="C2327" s="342"/>
    </row>
    <row r="2328" spans="3:3" s="124" customFormat="1" x14ac:dyDescent="0.2">
      <c r="C2328" s="342"/>
    </row>
    <row r="2329" spans="3:3" s="124" customFormat="1" x14ac:dyDescent="0.2">
      <c r="C2329" s="342"/>
    </row>
    <row r="2330" spans="3:3" s="124" customFormat="1" x14ac:dyDescent="0.2">
      <c r="C2330" s="342"/>
    </row>
    <row r="2331" spans="3:3" s="124" customFormat="1" x14ac:dyDescent="0.2">
      <c r="C2331" s="342"/>
    </row>
    <row r="2332" spans="3:3" s="124" customFormat="1" x14ac:dyDescent="0.2">
      <c r="C2332" s="342"/>
    </row>
    <row r="2333" spans="3:3" s="124" customFormat="1" x14ac:dyDescent="0.2">
      <c r="C2333" s="342"/>
    </row>
    <row r="2334" spans="3:3" s="124" customFormat="1" x14ac:dyDescent="0.2">
      <c r="C2334" s="342"/>
    </row>
    <row r="2335" spans="3:3" s="124" customFormat="1" x14ac:dyDescent="0.2">
      <c r="C2335" s="342"/>
    </row>
    <row r="2336" spans="3:3" s="124" customFormat="1" x14ac:dyDescent="0.2">
      <c r="C2336" s="342"/>
    </row>
    <row r="2337" spans="3:3" s="124" customFormat="1" x14ac:dyDescent="0.2">
      <c r="C2337" s="342"/>
    </row>
    <row r="2338" spans="3:3" s="124" customFormat="1" x14ac:dyDescent="0.2">
      <c r="C2338" s="342"/>
    </row>
    <row r="2339" spans="3:3" s="124" customFormat="1" x14ac:dyDescent="0.2">
      <c r="C2339" s="342"/>
    </row>
    <row r="2340" spans="3:3" s="124" customFormat="1" x14ac:dyDescent="0.2">
      <c r="C2340" s="342"/>
    </row>
    <row r="2341" spans="3:3" s="124" customFormat="1" x14ac:dyDescent="0.2">
      <c r="C2341" s="342"/>
    </row>
    <row r="2342" spans="3:3" s="124" customFormat="1" x14ac:dyDescent="0.2">
      <c r="C2342" s="342"/>
    </row>
    <row r="2343" spans="3:3" s="124" customFormat="1" x14ac:dyDescent="0.2">
      <c r="C2343" s="342"/>
    </row>
    <row r="2344" spans="3:3" s="124" customFormat="1" x14ac:dyDescent="0.2">
      <c r="C2344" s="342"/>
    </row>
    <row r="2345" spans="3:3" s="124" customFormat="1" x14ac:dyDescent="0.2">
      <c r="C2345" s="342"/>
    </row>
    <row r="2346" spans="3:3" s="124" customFormat="1" x14ac:dyDescent="0.2">
      <c r="C2346" s="342"/>
    </row>
    <row r="2347" spans="3:3" s="124" customFormat="1" x14ac:dyDescent="0.2">
      <c r="C2347" s="342"/>
    </row>
    <row r="2348" spans="3:3" s="124" customFormat="1" x14ac:dyDescent="0.2">
      <c r="C2348" s="342"/>
    </row>
    <row r="2349" spans="3:3" s="124" customFormat="1" x14ac:dyDescent="0.2">
      <c r="C2349" s="342"/>
    </row>
    <row r="2350" spans="3:3" s="124" customFormat="1" x14ac:dyDescent="0.2">
      <c r="C2350" s="342"/>
    </row>
    <row r="2351" spans="3:3" s="124" customFormat="1" x14ac:dyDescent="0.2">
      <c r="C2351" s="342"/>
    </row>
    <row r="2352" spans="3:3" s="124" customFormat="1" x14ac:dyDescent="0.2">
      <c r="C2352" s="342"/>
    </row>
    <row r="2353" spans="3:3" s="124" customFormat="1" x14ac:dyDescent="0.2">
      <c r="C2353" s="342"/>
    </row>
    <row r="2354" spans="3:3" s="124" customFormat="1" x14ac:dyDescent="0.2">
      <c r="C2354" s="342"/>
    </row>
    <row r="2355" spans="3:3" s="124" customFormat="1" x14ac:dyDescent="0.2">
      <c r="C2355" s="342"/>
    </row>
    <row r="2356" spans="3:3" s="124" customFormat="1" x14ac:dyDescent="0.2">
      <c r="C2356" s="342"/>
    </row>
    <row r="2357" spans="3:3" s="124" customFormat="1" x14ac:dyDescent="0.2">
      <c r="C2357" s="342"/>
    </row>
    <row r="2358" spans="3:3" s="124" customFormat="1" x14ac:dyDescent="0.2">
      <c r="C2358" s="342"/>
    </row>
    <row r="2359" spans="3:3" s="124" customFormat="1" x14ac:dyDescent="0.2">
      <c r="C2359" s="342"/>
    </row>
    <row r="2360" spans="3:3" s="124" customFormat="1" x14ac:dyDescent="0.2">
      <c r="C2360" s="342"/>
    </row>
    <row r="2361" spans="3:3" s="124" customFormat="1" x14ac:dyDescent="0.2">
      <c r="C2361" s="342"/>
    </row>
    <row r="2362" spans="3:3" s="124" customFormat="1" x14ac:dyDescent="0.2">
      <c r="C2362" s="342"/>
    </row>
    <row r="2363" spans="3:3" s="124" customFormat="1" x14ac:dyDescent="0.2">
      <c r="C2363" s="342"/>
    </row>
    <row r="2364" spans="3:3" s="124" customFormat="1" x14ac:dyDescent="0.2">
      <c r="C2364" s="342"/>
    </row>
    <row r="2365" spans="3:3" s="124" customFormat="1" x14ac:dyDescent="0.2">
      <c r="C2365" s="342"/>
    </row>
    <row r="2366" spans="3:3" s="124" customFormat="1" x14ac:dyDescent="0.2">
      <c r="C2366" s="342"/>
    </row>
    <row r="2367" spans="3:3" s="124" customFormat="1" x14ac:dyDescent="0.2">
      <c r="C2367" s="342"/>
    </row>
    <row r="2368" spans="3:3" s="124" customFormat="1" x14ac:dyDescent="0.2">
      <c r="C2368" s="342"/>
    </row>
    <row r="2369" spans="3:3" s="124" customFormat="1" x14ac:dyDescent="0.2">
      <c r="C2369" s="342"/>
    </row>
    <row r="2370" spans="3:3" s="124" customFormat="1" x14ac:dyDescent="0.2">
      <c r="C2370" s="342"/>
    </row>
    <row r="2371" spans="3:3" s="124" customFormat="1" x14ac:dyDescent="0.2">
      <c r="C2371" s="342"/>
    </row>
    <row r="2372" spans="3:3" s="124" customFormat="1" x14ac:dyDescent="0.2">
      <c r="C2372" s="342"/>
    </row>
    <row r="2373" spans="3:3" s="124" customFormat="1" x14ac:dyDescent="0.2">
      <c r="C2373" s="342"/>
    </row>
    <row r="2374" spans="3:3" s="124" customFormat="1" x14ac:dyDescent="0.2">
      <c r="C2374" s="342"/>
    </row>
    <row r="2375" spans="3:3" s="124" customFormat="1" x14ac:dyDescent="0.2">
      <c r="C2375" s="342"/>
    </row>
    <row r="2376" spans="3:3" s="124" customFormat="1" x14ac:dyDescent="0.2">
      <c r="C2376" s="342"/>
    </row>
    <row r="2377" spans="3:3" s="124" customFormat="1" x14ac:dyDescent="0.2">
      <c r="C2377" s="342"/>
    </row>
    <row r="2378" spans="3:3" s="124" customFormat="1" x14ac:dyDescent="0.2">
      <c r="C2378" s="342"/>
    </row>
    <row r="2379" spans="3:3" s="124" customFormat="1" x14ac:dyDescent="0.2">
      <c r="C2379" s="342"/>
    </row>
    <row r="2380" spans="3:3" s="124" customFormat="1" x14ac:dyDescent="0.2">
      <c r="C2380" s="342"/>
    </row>
    <row r="2381" spans="3:3" s="124" customFormat="1" x14ac:dyDescent="0.2">
      <c r="C2381" s="342"/>
    </row>
    <row r="2382" spans="3:3" s="124" customFormat="1" x14ac:dyDescent="0.2">
      <c r="C2382" s="342"/>
    </row>
    <row r="2383" spans="3:3" s="124" customFormat="1" x14ac:dyDescent="0.2">
      <c r="C2383" s="342"/>
    </row>
    <row r="2384" spans="3:3" s="124" customFormat="1" x14ac:dyDescent="0.2">
      <c r="C2384" s="342"/>
    </row>
    <row r="2385" spans="3:3" s="124" customFormat="1" x14ac:dyDescent="0.2">
      <c r="C2385" s="342"/>
    </row>
    <row r="2386" spans="3:3" s="124" customFormat="1" x14ac:dyDescent="0.2">
      <c r="C2386" s="342"/>
    </row>
    <row r="2387" spans="3:3" s="124" customFormat="1" x14ac:dyDescent="0.2">
      <c r="C2387" s="342"/>
    </row>
    <row r="2388" spans="3:3" s="124" customFormat="1" x14ac:dyDescent="0.2">
      <c r="C2388" s="342"/>
    </row>
    <row r="2389" spans="3:3" s="124" customFormat="1" x14ac:dyDescent="0.2">
      <c r="C2389" s="342"/>
    </row>
    <row r="2390" spans="3:3" s="124" customFormat="1" x14ac:dyDescent="0.2">
      <c r="C2390" s="342"/>
    </row>
    <row r="2391" spans="3:3" s="124" customFormat="1" x14ac:dyDescent="0.2">
      <c r="C2391" s="342"/>
    </row>
    <row r="2392" spans="3:3" s="124" customFormat="1" x14ac:dyDescent="0.2">
      <c r="C2392" s="342"/>
    </row>
    <row r="2393" spans="3:3" s="124" customFormat="1" x14ac:dyDescent="0.2">
      <c r="C2393" s="342"/>
    </row>
    <row r="2394" spans="3:3" s="124" customFormat="1" x14ac:dyDescent="0.2">
      <c r="C2394" s="342"/>
    </row>
    <row r="2395" spans="3:3" s="124" customFormat="1" x14ac:dyDescent="0.2">
      <c r="C2395" s="342"/>
    </row>
    <row r="2396" spans="3:3" s="124" customFormat="1" x14ac:dyDescent="0.2">
      <c r="C2396" s="342"/>
    </row>
    <row r="2397" spans="3:3" s="124" customFormat="1" x14ac:dyDescent="0.2">
      <c r="C2397" s="342"/>
    </row>
    <row r="2398" spans="3:3" s="124" customFormat="1" x14ac:dyDescent="0.2">
      <c r="C2398" s="342"/>
    </row>
    <row r="2399" spans="3:3" s="124" customFormat="1" x14ac:dyDescent="0.2">
      <c r="C2399" s="342"/>
    </row>
    <row r="2400" spans="3:3" s="124" customFormat="1" x14ac:dyDescent="0.2">
      <c r="C2400" s="342"/>
    </row>
    <row r="2401" spans="3:3" s="124" customFormat="1" x14ac:dyDescent="0.2">
      <c r="C2401" s="342"/>
    </row>
    <row r="2402" spans="3:3" s="124" customFormat="1" x14ac:dyDescent="0.2">
      <c r="C2402" s="342"/>
    </row>
    <row r="2403" spans="3:3" s="124" customFormat="1" x14ac:dyDescent="0.2">
      <c r="C2403" s="342"/>
    </row>
    <row r="2404" spans="3:3" s="124" customFormat="1" x14ac:dyDescent="0.2">
      <c r="C2404" s="342"/>
    </row>
    <row r="2405" spans="3:3" s="124" customFormat="1" x14ac:dyDescent="0.2">
      <c r="C2405" s="342"/>
    </row>
    <row r="2406" spans="3:3" s="124" customFormat="1" x14ac:dyDescent="0.2">
      <c r="C2406" s="342"/>
    </row>
    <row r="2407" spans="3:3" s="124" customFormat="1" x14ac:dyDescent="0.2">
      <c r="C2407" s="342"/>
    </row>
    <row r="2408" spans="3:3" s="124" customFormat="1" x14ac:dyDescent="0.2">
      <c r="C2408" s="342"/>
    </row>
    <row r="2409" spans="3:3" s="124" customFormat="1" x14ac:dyDescent="0.2">
      <c r="C2409" s="342"/>
    </row>
    <row r="2410" spans="3:3" s="124" customFormat="1" x14ac:dyDescent="0.2">
      <c r="C2410" s="342"/>
    </row>
    <row r="2411" spans="3:3" s="124" customFormat="1" x14ac:dyDescent="0.2">
      <c r="C2411" s="342"/>
    </row>
    <row r="2412" spans="3:3" s="124" customFormat="1" x14ac:dyDescent="0.2">
      <c r="C2412" s="342"/>
    </row>
    <row r="2413" spans="3:3" s="124" customFormat="1" x14ac:dyDescent="0.2">
      <c r="C2413" s="342"/>
    </row>
    <row r="2414" spans="3:3" s="124" customFormat="1" x14ac:dyDescent="0.2">
      <c r="C2414" s="342"/>
    </row>
    <row r="2415" spans="3:3" s="124" customFormat="1" x14ac:dyDescent="0.2">
      <c r="C2415" s="342"/>
    </row>
    <row r="2416" spans="3:3" s="124" customFormat="1" x14ac:dyDescent="0.2">
      <c r="C2416" s="342"/>
    </row>
    <row r="2417" spans="3:3" s="124" customFormat="1" x14ac:dyDescent="0.2">
      <c r="C2417" s="342"/>
    </row>
    <row r="2418" spans="3:3" s="124" customFormat="1" x14ac:dyDescent="0.2">
      <c r="C2418" s="342"/>
    </row>
    <row r="2419" spans="3:3" s="124" customFormat="1" x14ac:dyDescent="0.2">
      <c r="C2419" s="342"/>
    </row>
    <row r="2420" spans="3:3" s="124" customFormat="1" x14ac:dyDescent="0.2">
      <c r="C2420" s="342"/>
    </row>
    <row r="2421" spans="3:3" s="124" customFormat="1" x14ac:dyDescent="0.2">
      <c r="C2421" s="342"/>
    </row>
    <row r="2422" spans="3:3" s="124" customFormat="1" x14ac:dyDescent="0.2">
      <c r="C2422" s="342"/>
    </row>
    <row r="2423" spans="3:3" s="124" customFormat="1" x14ac:dyDescent="0.2">
      <c r="C2423" s="342"/>
    </row>
    <row r="2424" spans="3:3" s="124" customFormat="1" x14ac:dyDescent="0.2">
      <c r="C2424" s="342"/>
    </row>
    <row r="2425" spans="3:3" s="124" customFormat="1" x14ac:dyDescent="0.2">
      <c r="C2425" s="342"/>
    </row>
    <row r="2426" spans="3:3" s="124" customFormat="1" x14ac:dyDescent="0.2">
      <c r="C2426" s="342"/>
    </row>
    <row r="2427" spans="3:3" s="124" customFormat="1" x14ac:dyDescent="0.2">
      <c r="C2427" s="342"/>
    </row>
    <row r="2428" spans="3:3" s="124" customFormat="1" x14ac:dyDescent="0.2">
      <c r="C2428" s="342"/>
    </row>
    <row r="2429" spans="3:3" s="124" customFormat="1" x14ac:dyDescent="0.2">
      <c r="C2429" s="342"/>
    </row>
    <row r="2430" spans="3:3" s="124" customFormat="1" x14ac:dyDescent="0.2">
      <c r="C2430" s="342"/>
    </row>
    <row r="2431" spans="3:3" s="124" customFormat="1" x14ac:dyDescent="0.2">
      <c r="C2431" s="342"/>
    </row>
    <row r="2432" spans="3:3" s="124" customFormat="1" x14ac:dyDescent="0.2">
      <c r="C2432" s="342"/>
    </row>
    <row r="2433" spans="3:3" s="124" customFormat="1" x14ac:dyDescent="0.2">
      <c r="C2433" s="342"/>
    </row>
    <row r="2434" spans="3:3" s="124" customFormat="1" x14ac:dyDescent="0.2">
      <c r="C2434" s="342"/>
    </row>
    <row r="2435" spans="3:3" s="124" customFormat="1" x14ac:dyDescent="0.2">
      <c r="C2435" s="342"/>
    </row>
    <row r="2436" spans="3:3" s="124" customFormat="1" x14ac:dyDescent="0.2">
      <c r="C2436" s="342"/>
    </row>
    <row r="2437" spans="3:3" s="124" customFormat="1" x14ac:dyDescent="0.2">
      <c r="C2437" s="342"/>
    </row>
    <row r="2438" spans="3:3" s="124" customFormat="1" x14ac:dyDescent="0.2">
      <c r="C2438" s="342"/>
    </row>
    <row r="2439" spans="3:3" s="124" customFormat="1" x14ac:dyDescent="0.2">
      <c r="C2439" s="342"/>
    </row>
    <row r="2440" spans="3:3" s="124" customFormat="1" x14ac:dyDescent="0.2">
      <c r="C2440" s="342"/>
    </row>
    <row r="2441" spans="3:3" s="124" customFormat="1" x14ac:dyDescent="0.2">
      <c r="C2441" s="342"/>
    </row>
    <row r="2442" spans="3:3" s="124" customFormat="1" x14ac:dyDescent="0.2">
      <c r="C2442" s="342"/>
    </row>
    <row r="2443" spans="3:3" s="124" customFormat="1" x14ac:dyDescent="0.2">
      <c r="C2443" s="342"/>
    </row>
    <row r="2444" spans="3:3" s="124" customFormat="1" x14ac:dyDescent="0.2">
      <c r="C2444" s="342"/>
    </row>
    <row r="2445" spans="3:3" s="124" customFormat="1" x14ac:dyDescent="0.2">
      <c r="C2445" s="342"/>
    </row>
    <row r="2446" spans="3:3" s="124" customFormat="1" x14ac:dyDescent="0.2">
      <c r="C2446" s="342"/>
    </row>
    <row r="2447" spans="3:3" s="124" customFormat="1" x14ac:dyDescent="0.2">
      <c r="C2447" s="342"/>
    </row>
    <row r="2448" spans="3:3" s="124" customFormat="1" x14ac:dyDescent="0.2">
      <c r="C2448" s="342"/>
    </row>
    <row r="2449" spans="3:3" s="124" customFormat="1" x14ac:dyDescent="0.2">
      <c r="C2449" s="342"/>
    </row>
    <row r="2450" spans="3:3" s="124" customFormat="1" x14ac:dyDescent="0.2">
      <c r="C2450" s="342"/>
    </row>
    <row r="2451" spans="3:3" s="124" customFormat="1" x14ac:dyDescent="0.2">
      <c r="C2451" s="342"/>
    </row>
    <row r="2452" spans="3:3" s="124" customFormat="1" x14ac:dyDescent="0.2">
      <c r="C2452" s="342"/>
    </row>
    <row r="2453" spans="3:3" s="124" customFormat="1" x14ac:dyDescent="0.2">
      <c r="C2453" s="342"/>
    </row>
    <row r="2454" spans="3:3" s="124" customFormat="1" x14ac:dyDescent="0.2">
      <c r="C2454" s="342"/>
    </row>
    <row r="2455" spans="3:3" s="124" customFormat="1" x14ac:dyDescent="0.2">
      <c r="C2455" s="342"/>
    </row>
    <row r="2456" spans="3:3" s="124" customFormat="1" x14ac:dyDescent="0.2">
      <c r="C2456" s="342"/>
    </row>
    <row r="2457" spans="3:3" s="124" customFormat="1" x14ac:dyDescent="0.2">
      <c r="C2457" s="342"/>
    </row>
    <row r="2458" spans="3:3" s="124" customFormat="1" x14ac:dyDescent="0.2">
      <c r="C2458" s="342"/>
    </row>
    <row r="2459" spans="3:3" s="124" customFormat="1" x14ac:dyDescent="0.2">
      <c r="C2459" s="342"/>
    </row>
    <row r="2460" spans="3:3" s="124" customFormat="1" x14ac:dyDescent="0.2">
      <c r="C2460" s="342"/>
    </row>
    <row r="2461" spans="3:3" s="124" customFormat="1" x14ac:dyDescent="0.2">
      <c r="C2461" s="342"/>
    </row>
    <row r="2462" spans="3:3" s="124" customFormat="1" x14ac:dyDescent="0.2">
      <c r="C2462" s="342"/>
    </row>
    <row r="2463" spans="3:3" s="124" customFormat="1" x14ac:dyDescent="0.2">
      <c r="C2463" s="342"/>
    </row>
    <row r="2464" spans="3:3" s="124" customFormat="1" x14ac:dyDescent="0.2">
      <c r="C2464" s="342"/>
    </row>
    <row r="2465" spans="3:3" s="124" customFormat="1" x14ac:dyDescent="0.2">
      <c r="C2465" s="342"/>
    </row>
    <row r="2466" spans="3:3" s="124" customFormat="1" x14ac:dyDescent="0.2">
      <c r="C2466" s="342"/>
    </row>
    <row r="2467" spans="3:3" s="124" customFormat="1" x14ac:dyDescent="0.2">
      <c r="C2467" s="342"/>
    </row>
    <row r="2468" spans="3:3" s="124" customFormat="1" x14ac:dyDescent="0.2">
      <c r="C2468" s="342"/>
    </row>
    <row r="2469" spans="3:3" s="124" customFormat="1" x14ac:dyDescent="0.2">
      <c r="C2469" s="342"/>
    </row>
    <row r="2470" spans="3:3" s="124" customFormat="1" x14ac:dyDescent="0.2">
      <c r="C2470" s="342"/>
    </row>
    <row r="2471" spans="3:3" s="124" customFormat="1" x14ac:dyDescent="0.2">
      <c r="C2471" s="342"/>
    </row>
    <row r="2472" spans="3:3" s="124" customFormat="1" x14ac:dyDescent="0.2">
      <c r="C2472" s="342"/>
    </row>
    <row r="2473" spans="3:3" s="124" customFormat="1" x14ac:dyDescent="0.2">
      <c r="C2473" s="342"/>
    </row>
    <row r="2474" spans="3:3" s="124" customFormat="1" x14ac:dyDescent="0.2">
      <c r="C2474" s="342"/>
    </row>
    <row r="2475" spans="3:3" s="124" customFormat="1" x14ac:dyDescent="0.2">
      <c r="C2475" s="342"/>
    </row>
    <row r="2476" spans="3:3" s="124" customFormat="1" x14ac:dyDescent="0.2">
      <c r="C2476" s="342"/>
    </row>
    <row r="2477" spans="3:3" s="124" customFormat="1" x14ac:dyDescent="0.2">
      <c r="C2477" s="342"/>
    </row>
    <row r="2478" spans="3:3" s="124" customFormat="1" x14ac:dyDescent="0.2">
      <c r="C2478" s="342"/>
    </row>
    <row r="2479" spans="3:3" s="124" customFormat="1" x14ac:dyDescent="0.2">
      <c r="C2479" s="342"/>
    </row>
    <row r="2480" spans="3:3" s="124" customFormat="1" x14ac:dyDescent="0.2">
      <c r="C2480" s="342"/>
    </row>
    <row r="2481" spans="3:3" s="124" customFormat="1" x14ac:dyDescent="0.2">
      <c r="C2481" s="342"/>
    </row>
    <row r="2482" spans="3:3" s="124" customFormat="1" x14ac:dyDescent="0.2">
      <c r="C2482" s="342"/>
    </row>
    <row r="2483" spans="3:3" s="124" customFormat="1" x14ac:dyDescent="0.2">
      <c r="C2483" s="342"/>
    </row>
    <row r="2484" spans="3:3" s="124" customFormat="1" x14ac:dyDescent="0.2">
      <c r="C2484" s="342"/>
    </row>
    <row r="2485" spans="3:3" s="124" customFormat="1" x14ac:dyDescent="0.2">
      <c r="C2485" s="342"/>
    </row>
    <row r="2486" spans="3:3" s="124" customFormat="1" x14ac:dyDescent="0.2">
      <c r="C2486" s="342"/>
    </row>
    <row r="2487" spans="3:3" s="124" customFormat="1" x14ac:dyDescent="0.2">
      <c r="C2487" s="342"/>
    </row>
    <row r="2488" spans="3:3" s="124" customFormat="1" x14ac:dyDescent="0.2">
      <c r="C2488" s="342"/>
    </row>
    <row r="2489" spans="3:3" s="124" customFormat="1" x14ac:dyDescent="0.2">
      <c r="C2489" s="342"/>
    </row>
    <row r="2490" spans="3:3" s="124" customFormat="1" x14ac:dyDescent="0.2">
      <c r="C2490" s="342"/>
    </row>
    <row r="2491" spans="3:3" s="124" customFormat="1" x14ac:dyDescent="0.2">
      <c r="C2491" s="342"/>
    </row>
    <row r="2492" spans="3:3" s="124" customFormat="1" x14ac:dyDescent="0.2">
      <c r="C2492" s="342"/>
    </row>
    <row r="2493" spans="3:3" s="124" customFormat="1" x14ac:dyDescent="0.2">
      <c r="C2493" s="342"/>
    </row>
    <row r="2494" spans="3:3" s="124" customFormat="1" x14ac:dyDescent="0.2">
      <c r="C2494" s="342"/>
    </row>
    <row r="2495" spans="3:3" s="124" customFormat="1" x14ac:dyDescent="0.2">
      <c r="C2495" s="342"/>
    </row>
    <row r="2496" spans="3:3" s="124" customFormat="1" x14ac:dyDescent="0.2">
      <c r="C2496" s="342"/>
    </row>
    <row r="2497" spans="3:3" s="124" customFormat="1" x14ac:dyDescent="0.2">
      <c r="C2497" s="342"/>
    </row>
    <row r="2498" spans="3:3" s="124" customFormat="1" x14ac:dyDescent="0.2">
      <c r="C2498" s="342"/>
    </row>
    <row r="2499" spans="3:3" s="124" customFormat="1" x14ac:dyDescent="0.2">
      <c r="C2499" s="342"/>
    </row>
    <row r="2500" spans="3:3" s="124" customFormat="1" x14ac:dyDescent="0.2">
      <c r="C2500" s="342"/>
    </row>
    <row r="2501" spans="3:3" s="124" customFormat="1" x14ac:dyDescent="0.2">
      <c r="C2501" s="342"/>
    </row>
    <row r="2502" spans="3:3" s="124" customFormat="1" x14ac:dyDescent="0.2">
      <c r="C2502" s="342"/>
    </row>
    <row r="2503" spans="3:3" s="124" customFormat="1" x14ac:dyDescent="0.2">
      <c r="C2503" s="342"/>
    </row>
    <row r="2504" spans="3:3" s="124" customFormat="1" x14ac:dyDescent="0.2">
      <c r="C2504" s="342"/>
    </row>
    <row r="2505" spans="3:3" s="124" customFormat="1" x14ac:dyDescent="0.2">
      <c r="C2505" s="342"/>
    </row>
    <row r="2506" spans="3:3" s="124" customFormat="1" x14ac:dyDescent="0.2">
      <c r="C2506" s="342"/>
    </row>
    <row r="2507" spans="3:3" s="124" customFormat="1" x14ac:dyDescent="0.2">
      <c r="C2507" s="342"/>
    </row>
    <row r="2508" spans="3:3" s="124" customFormat="1" x14ac:dyDescent="0.2">
      <c r="C2508" s="342"/>
    </row>
    <row r="2509" spans="3:3" s="124" customFormat="1" x14ac:dyDescent="0.2">
      <c r="C2509" s="342"/>
    </row>
    <row r="2510" spans="3:3" s="124" customFormat="1" x14ac:dyDescent="0.2">
      <c r="C2510" s="342"/>
    </row>
    <row r="2511" spans="3:3" s="124" customFormat="1" x14ac:dyDescent="0.2">
      <c r="C2511" s="342"/>
    </row>
    <row r="2512" spans="3:3" s="124" customFormat="1" x14ac:dyDescent="0.2">
      <c r="C2512" s="342"/>
    </row>
    <row r="2513" spans="3:3" s="124" customFormat="1" x14ac:dyDescent="0.2">
      <c r="C2513" s="342"/>
    </row>
    <row r="2514" spans="3:3" s="124" customFormat="1" x14ac:dyDescent="0.2">
      <c r="C2514" s="342"/>
    </row>
    <row r="2515" spans="3:3" s="124" customFormat="1" x14ac:dyDescent="0.2">
      <c r="C2515" s="342"/>
    </row>
    <row r="2516" spans="3:3" s="124" customFormat="1" x14ac:dyDescent="0.2">
      <c r="C2516" s="342"/>
    </row>
    <row r="2517" spans="3:3" s="124" customFormat="1" x14ac:dyDescent="0.2">
      <c r="C2517" s="342"/>
    </row>
    <row r="2518" spans="3:3" s="124" customFormat="1" x14ac:dyDescent="0.2">
      <c r="C2518" s="342"/>
    </row>
    <row r="2519" spans="3:3" s="124" customFormat="1" x14ac:dyDescent="0.2">
      <c r="C2519" s="342"/>
    </row>
    <row r="2520" spans="3:3" s="124" customFormat="1" x14ac:dyDescent="0.2">
      <c r="C2520" s="342"/>
    </row>
    <row r="2521" spans="3:3" s="124" customFormat="1" x14ac:dyDescent="0.2">
      <c r="C2521" s="342"/>
    </row>
    <row r="2522" spans="3:3" s="124" customFormat="1" x14ac:dyDescent="0.2">
      <c r="C2522" s="342"/>
    </row>
    <row r="2523" spans="3:3" s="124" customFormat="1" x14ac:dyDescent="0.2">
      <c r="C2523" s="342"/>
    </row>
    <row r="2524" spans="3:3" s="124" customFormat="1" x14ac:dyDescent="0.2">
      <c r="C2524" s="342"/>
    </row>
    <row r="2525" spans="3:3" s="124" customFormat="1" x14ac:dyDescent="0.2">
      <c r="C2525" s="342"/>
    </row>
    <row r="2526" spans="3:3" s="124" customFormat="1" x14ac:dyDescent="0.2">
      <c r="C2526" s="342"/>
    </row>
    <row r="2527" spans="3:3" s="124" customFormat="1" x14ac:dyDescent="0.2">
      <c r="C2527" s="342"/>
    </row>
    <row r="2528" spans="3:3" s="124" customFormat="1" x14ac:dyDescent="0.2">
      <c r="C2528" s="342"/>
    </row>
    <row r="2529" spans="3:3" s="124" customFormat="1" x14ac:dyDescent="0.2">
      <c r="C2529" s="342"/>
    </row>
    <row r="2530" spans="3:3" s="124" customFormat="1" x14ac:dyDescent="0.2">
      <c r="C2530" s="342"/>
    </row>
    <row r="2531" spans="3:3" s="124" customFormat="1" x14ac:dyDescent="0.2">
      <c r="C2531" s="342"/>
    </row>
    <row r="2532" spans="3:3" s="124" customFormat="1" x14ac:dyDescent="0.2">
      <c r="C2532" s="342"/>
    </row>
    <row r="2533" spans="3:3" s="124" customFormat="1" x14ac:dyDescent="0.2">
      <c r="C2533" s="342"/>
    </row>
    <row r="2534" spans="3:3" s="124" customFormat="1" x14ac:dyDescent="0.2">
      <c r="C2534" s="342"/>
    </row>
    <row r="2535" spans="3:3" s="124" customFormat="1" x14ac:dyDescent="0.2">
      <c r="C2535" s="342"/>
    </row>
    <row r="2536" spans="3:3" s="124" customFormat="1" x14ac:dyDescent="0.2">
      <c r="C2536" s="342"/>
    </row>
    <row r="2537" spans="3:3" s="124" customFormat="1" x14ac:dyDescent="0.2">
      <c r="C2537" s="342"/>
    </row>
    <row r="2538" spans="3:3" s="124" customFormat="1" x14ac:dyDescent="0.2">
      <c r="C2538" s="342"/>
    </row>
    <row r="2539" spans="3:3" s="124" customFormat="1" x14ac:dyDescent="0.2">
      <c r="C2539" s="342"/>
    </row>
    <row r="2540" spans="3:3" s="124" customFormat="1" x14ac:dyDescent="0.2">
      <c r="C2540" s="342"/>
    </row>
    <row r="2541" spans="3:3" s="124" customFormat="1" x14ac:dyDescent="0.2">
      <c r="C2541" s="342"/>
    </row>
    <row r="2542" spans="3:3" s="124" customFormat="1" x14ac:dyDescent="0.2">
      <c r="C2542" s="342"/>
    </row>
    <row r="2543" spans="3:3" s="124" customFormat="1" x14ac:dyDescent="0.2">
      <c r="C2543" s="342"/>
    </row>
    <row r="2544" spans="3:3" s="124" customFormat="1" x14ac:dyDescent="0.2">
      <c r="C2544" s="342"/>
    </row>
    <row r="2545" spans="3:3" s="124" customFormat="1" x14ac:dyDescent="0.2">
      <c r="C2545" s="342"/>
    </row>
    <row r="2546" spans="3:3" s="124" customFormat="1" x14ac:dyDescent="0.2">
      <c r="C2546" s="342"/>
    </row>
    <row r="2547" spans="3:3" s="124" customFormat="1" x14ac:dyDescent="0.2">
      <c r="C2547" s="342"/>
    </row>
    <row r="2548" spans="3:3" s="124" customFormat="1" x14ac:dyDescent="0.2">
      <c r="C2548" s="342"/>
    </row>
    <row r="2549" spans="3:3" s="124" customFormat="1" x14ac:dyDescent="0.2">
      <c r="C2549" s="342"/>
    </row>
    <row r="2550" spans="3:3" s="124" customFormat="1" x14ac:dyDescent="0.2">
      <c r="C2550" s="342"/>
    </row>
    <row r="2551" spans="3:3" s="124" customFormat="1" x14ac:dyDescent="0.2">
      <c r="C2551" s="342"/>
    </row>
    <row r="2552" spans="3:3" s="124" customFormat="1" x14ac:dyDescent="0.2">
      <c r="C2552" s="342"/>
    </row>
    <row r="2553" spans="3:3" s="124" customFormat="1" x14ac:dyDescent="0.2">
      <c r="C2553" s="342"/>
    </row>
    <row r="2554" spans="3:3" s="124" customFormat="1" x14ac:dyDescent="0.2">
      <c r="C2554" s="342"/>
    </row>
    <row r="2555" spans="3:3" s="124" customFormat="1" x14ac:dyDescent="0.2">
      <c r="C2555" s="342"/>
    </row>
    <row r="2556" spans="3:3" s="124" customFormat="1" x14ac:dyDescent="0.2">
      <c r="C2556" s="342"/>
    </row>
    <row r="2557" spans="3:3" s="124" customFormat="1" x14ac:dyDescent="0.2">
      <c r="C2557" s="342"/>
    </row>
    <row r="2558" spans="3:3" s="124" customFormat="1" x14ac:dyDescent="0.2">
      <c r="C2558" s="342"/>
    </row>
    <row r="2559" spans="3:3" s="124" customFormat="1" x14ac:dyDescent="0.2">
      <c r="C2559" s="342"/>
    </row>
    <row r="2560" spans="3:3" s="124" customFormat="1" x14ac:dyDescent="0.2">
      <c r="C2560" s="342"/>
    </row>
    <row r="2561" spans="3:3" s="124" customFormat="1" x14ac:dyDescent="0.2">
      <c r="C2561" s="342"/>
    </row>
    <row r="2562" spans="3:3" s="124" customFormat="1" x14ac:dyDescent="0.2">
      <c r="C2562" s="342"/>
    </row>
    <row r="2563" spans="3:3" s="124" customFormat="1" x14ac:dyDescent="0.2">
      <c r="C2563" s="342"/>
    </row>
    <row r="2564" spans="3:3" s="124" customFormat="1" x14ac:dyDescent="0.2">
      <c r="C2564" s="342"/>
    </row>
    <row r="2565" spans="3:3" s="124" customFormat="1" x14ac:dyDescent="0.2">
      <c r="C2565" s="342"/>
    </row>
    <row r="2566" spans="3:3" s="124" customFormat="1" x14ac:dyDescent="0.2">
      <c r="C2566" s="342"/>
    </row>
    <row r="2567" spans="3:3" s="124" customFormat="1" x14ac:dyDescent="0.2">
      <c r="C2567" s="342"/>
    </row>
    <row r="2568" spans="3:3" s="124" customFormat="1" x14ac:dyDescent="0.2">
      <c r="C2568" s="342"/>
    </row>
    <row r="2569" spans="3:3" s="124" customFormat="1" x14ac:dyDescent="0.2">
      <c r="C2569" s="342"/>
    </row>
    <row r="2570" spans="3:3" s="124" customFormat="1" x14ac:dyDescent="0.2">
      <c r="C2570" s="342"/>
    </row>
    <row r="2571" spans="3:3" s="124" customFormat="1" x14ac:dyDescent="0.2">
      <c r="C2571" s="342"/>
    </row>
    <row r="2572" spans="3:3" s="124" customFormat="1" x14ac:dyDescent="0.2">
      <c r="C2572" s="342"/>
    </row>
    <row r="2573" spans="3:3" s="124" customFormat="1" x14ac:dyDescent="0.2">
      <c r="C2573" s="342"/>
    </row>
    <row r="2574" spans="3:3" s="124" customFormat="1" x14ac:dyDescent="0.2">
      <c r="C2574" s="342"/>
    </row>
    <row r="2575" spans="3:3" s="124" customFormat="1" x14ac:dyDescent="0.2">
      <c r="C2575" s="342"/>
    </row>
    <row r="2576" spans="3:3" s="124" customFormat="1" x14ac:dyDescent="0.2">
      <c r="C2576" s="342"/>
    </row>
    <row r="2577" spans="3:3" s="124" customFormat="1" x14ac:dyDescent="0.2">
      <c r="C2577" s="342"/>
    </row>
    <row r="2578" spans="3:3" s="124" customFormat="1" x14ac:dyDescent="0.2">
      <c r="C2578" s="342"/>
    </row>
    <row r="2579" spans="3:3" s="124" customFormat="1" x14ac:dyDescent="0.2">
      <c r="C2579" s="342"/>
    </row>
    <row r="2580" spans="3:3" s="124" customFormat="1" x14ac:dyDescent="0.2">
      <c r="C2580" s="342"/>
    </row>
    <row r="2581" spans="3:3" s="124" customFormat="1" x14ac:dyDescent="0.2">
      <c r="C2581" s="342"/>
    </row>
    <row r="2582" spans="3:3" s="124" customFormat="1" x14ac:dyDescent="0.2">
      <c r="C2582" s="342"/>
    </row>
    <row r="2583" spans="3:3" s="124" customFormat="1" x14ac:dyDescent="0.2">
      <c r="C2583" s="342"/>
    </row>
    <row r="2584" spans="3:3" s="124" customFormat="1" x14ac:dyDescent="0.2">
      <c r="C2584" s="342"/>
    </row>
    <row r="2585" spans="3:3" s="124" customFormat="1" x14ac:dyDescent="0.2">
      <c r="C2585" s="342"/>
    </row>
    <row r="2586" spans="3:3" s="124" customFormat="1" x14ac:dyDescent="0.2">
      <c r="C2586" s="342"/>
    </row>
    <row r="2587" spans="3:3" s="124" customFormat="1" x14ac:dyDescent="0.2">
      <c r="C2587" s="342"/>
    </row>
    <row r="2588" spans="3:3" s="124" customFormat="1" x14ac:dyDescent="0.2">
      <c r="C2588" s="342"/>
    </row>
    <row r="2589" spans="3:3" s="124" customFormat="1" x14ac:dyDescent="0.2">
      <c r="C2589" s="342"/>
    </row>
    <row r="2590" spans="3:3" s="124" customFormat="1" x14ac:dyDescent="0.2">
      <c r="C2590" s="342"/>
    </row>
    <row r="2591" spans="3:3" s="124" customFormat="1" x14ac:dyDescent="0.2">
      <c r="C2591" s="342"/>
    </row>
    <row r="2592" spans="3:3" s="124" customFormat="1" x14ac:dyDescent="0.2">
      <c r="C2592" s="342"/>
    </row>
    <row r="2593" spans="3:3" s="124" customFormat="1" x14ac:dyDescent="0.2">
      <c r="C2593" s="342"/>
    </row>
    <row r="2594" spans="3:3" s="124" customFormat="1" x14ac:dyDescent="0.2">
      <c r="C2594" s="342"/>
    </row>
    <row r="2595" spans="3:3" s="124" customFormat="1" x14ac:dyDescent="0.2">
      <c r="C2595" s="342"/>
    </row>
    <row r="2596" spans="3:3" s="124" customFormat="1" x14ac:dyDescent="0.2">
      <c r="C2596" s="342"/>
    </row>
    <row r="2597" spans="3:3" s="124" customFormat="1" x14ac:dyDescent="0.2">
      <c r="C2597" s="342"/>
    </row>
    <row r="2598" spans="3:3" s="124" customFormat="1" x14ac:dyDescent="0.2">
      <c r="C2598" s="342"/>
    </row>
    <row r="2599" spans="3:3" s="124" customFormat="1" x14ac:dyDescent="0.2">
      <c r="C2599" s="342"/>
    </row>
    <row r="2600" spans="3:3" s="124" customFormat="1" x14ac:dyDescent="0.2">
      <c r="C2600" s="342"/>
    </row>
    <row r="2601" spans="3:3" s="124" customFormat="1" x14ac:dyDescent="0.2">
      <c r="C2601" s="342"/>
    </row>
    <row r="2602" spans="3:3" s="124" customFormat="1" x14ac:dyDescent="0.2">
      <c r="C2602" s="342"/>
    </row>
    <row r="2603" spans="3:3" s="124" customFormat="1" x14ac:dyDescent="0.2">
      <c r="C2603" s="342"/>
    </row>
    <row r="2604" spans="3:3" s="124" customFormat="1" x14ac:dyDescent="0.2">
      <c r="C2604" s="342"/>
    </row>
    <row r="2605" spans="3:3" s="124" customFormat="1" x14ac:dyDescent="0.2">
      <c r="C2605" s="342"/>
    </row>
    <row r="2606" spans="3:3" s="124" customFormat="1" x14ac:dyDescent="0.2">
      <c r="C2606" s="342"/>
    </row>
    <row r="2607" spans="3:3" s="124" customFormat="1" x14ac:dyDescent="0.2">
      <c r="C2607" s="342"/>
    </row>
    <row r="2608" spans="3:3" s="124" customFormat="1" x14ac:dyDescent="0.2">
      <c r="C2608" s="342"/>
    </row>
    <row r="2609" spans="3:3" s="124" customFormat="1" x14ac:dyDescent="0.2">
      <c r="C2609" s="342"/>
    </row>
    <row r="2610" spans="3:3" s="124" customFormat="1" x14ac:dyDescent="0.2">
      <c r="C2610" s="342"/>
    </row>
    <row r="2611" spans="3:3" s="124" customFormat="1" x14ac:dyDescent="0.2">
      <c r="C2611" s="342"/>
    </row>
    <row r="2612" spans="3:3" s="124" customFormat="1" x14ac:dyDescent="0.2">
      <c r="C2612" s="342"/>
    </row>
    <row r="2613" spans="3:3" s="124" customFormat="1" x14ac:dyDescent="0.2">
      <c r="C2613" s="342"/>
    </row>
    <row r="2614" spans="3:3" s="124" customFormat="1" x14ac:dyDescent="0.2">
      <c r="C2614" s="342"/>
    </row>
    <row r="2615" spans="3:3" s="124" customFormat="1" x14ac:dyDescent="0.2">
      <c r="C2615" s="342"/>
    </row>
    <row r="2616" spans="3:3" s="124" customFormat="1" x14ac:dyDescent="0.2">
      <c r="C2616" s="342"/>
    </row>
    <row r="2617" spans="3:3" s="124" customFormat="1" x14ac:dyDescent="0.2">
      <c r="C2617" s="342"/>
    </row>
    <row r="2618" spans="3:3" s="124" customFormat="1" x14ac:dyDescent="0.2">
      <c r="C2618" s="342"/>
    </row>
    <row r="2619" spans="3:3" s="124" customFormat="1" x14ac:dyDescent="0.2">
      <c r="C2619" s="342"/>
    </row>
    <row r="2620" spans="3:3" s="124" customFormat="1" x14ac:dyDescent="0.2">
      <c r="C2620" s="342"/>
    </row>
    <row r="2621" spans="3:3" s="124" customFormat="1" x14ac:dyDescent="0.2">
      <c r="C2621" s="342"/>
    </row>
    <row r="2622" spans="3:3" s="124" customFormat="1" x14ac:dyDescent="0.2">
      <c r="C2622" s="342"/>
    </row>
    <row r="2623" spans="3:3" s="124" customFormat="1" x14ac:dyDescent="0.2">
      <c r="C2623" s="342"/>
    </row>
    <row r="2624" spans="3:3" s="124" customFormat="1" x14ac:dyDescent="0.2">
      <c r="C2624" s="342"/>
    </row>
    <row r="2625" spans="3:3" s="124" customFormat="1" x14ac:dyDescent="0.2">
      <c r="C2625" s="342"/>
    </row>
    <row r="2626" spans="3:3" s="124" customFormat="1" x14ac:dyDescent="0.2">
      <c r="C2626" s="342"/>
    </row>
    <row r="2627" spans="3:3" s="124" customFormat="1" x14ac:dyDescent="0.2">
      <c r="C2627" s="342"/>
    </row>
    <row r="2628" spans="3:3" s="124" customFormat="1" x14ac:dyDescent="0.2">
      <c r="C2628" s="342"/>
    </row>
    <row r="2629" spans="3:3" s="124" customFormat="1" x14ac:dyDescent="0.2">
      <c r="C2629" s="342"/>
    </row>
    <row r="2630" spans="3:3" s="124" customFormat="1" x14ac:dyDescent="0.2">
      <c r="C2630" s="342"/>
    </row>
    <row r="2631" spans="3:3" s="124" customFormat="1" x14ac:dyDescent="0.2">
      <c r="C2631" s="342"/>
    </row>
    <row r="2632" spans="3:3" s="124" customFormat="1" x14ac:dyDescent="0.2">
      <c r="C2632" s="342"/>
    </row>
    <row r="2633" spans="3:3" s="124" customFormat="1" x14ac:dyDescent="0.2">
      <c r="C2633" s="342"/>
    </row>
    <row r="2634" spans="3:3" s="124" customFormat="1" x14ac:dyDescent="0.2">
      <c r="C2634" s="342"/>
    </row>
    <row r="2635" spans="3:3" s="124" customFormat="1" x14ac:dyDescent="0.2">
      <c r="C2635" s="342"/>
    </row>
    <row r="2636" spans="3:3" s="124" customFormat="1" x14ac:dyDescent="0.2">
      <c r="C2636" s="342"/>
    </row>
    <row r="2637" spans="3:3" s="124" customFormat="1" x14ac:dyDescent="0.2">
      <c r="C2637" s="342"/>
    </row>
    <row r="2638" spans="3:3" s="124" customFormat="1" x14ac:dyDescent="0.2">
      <c r="C2638" s="342"/>
    </row>
    <row r="2639" spans="3:3" s="124" customFormat="1" x14ac:dyDescent="0.2">
      <c r="C2639" s="342"/>
    </row>
    <row r="2640" spans="3:3" s="124" customFormat="1" x14ac:dyDescent="0.2">
      <c r="C2640" s="342"/>
    </row>
    <row r="2641" spans="3:3" s="124" customFormat="1" x14ac:dyDescent="0.2">
      <c r="C2641" s="342"/>
    </row>
    <row r="2642" spans="3:3" s="124" customFormat="1" x14ac:dyDescent="0.2">
      <c r="C2642" s="342"/>
    </row>
    <row r="2643" spans="3:3" s="124" customFormat="1" x14ac:dyDescent="0.2">
      <c r="C2643" s="342"/>
    </row>
    <row r="2644" spans="3:3" s="124" customFormat="1" x14ac:dyDescent="0.2">
      <c r="C2644" s="342"/>
    </row>
    <row r="2645" spans="3:3" s="124" customFormat="1" x14ac:dyDescent="0.2">
      <c r="C2645" s="342"/>
    </row>
    <row r="2646" spans="3:3" s="124" customFormat="1" x14ac:dyDescent="0.2">
      <c r="C2646" s="342"/>
    </row>
    <row r="2647" spans="3:3" s="124" customFormat="1" x14ac:dyDescent="0.2">
      <c r="C2647" s="342"/>
    </row>
    <row r="2648" spans="3:3" s="124" customFormat="1" x14ac:dyDescent="0.2">
      <c r="C2648" s="342"/>
    </row>
    <row r="2649" spans="3:3" s="124" customFormat="1" x14ac:dyDescent="0.2">
      <c r="C2649" s="342"/>
    </row>
    <row r="2650" spans="3:3" s="124" customFormat="1" x14ac:dyDescent="0.2">
      <c r="C2650" s="342"/>
    </row>
    <row r="2651" spans="3:3" s="124" customFormat="1" x14ac:dyDescent="0.2">
      <c r="C2651" s="342"/>
    </row>
    <row r="2652" spans="3:3" s="124" customFormat="1" x14ac:dyDescent="0.2">
      <c r="C2652" s="342"/>
    </row>
    <row r="2653" spans="3:3" s="124" customFormat="1" x14ac:dyDescent="0.2">
      <c r="C2653" s="342"/>
    </row>
    <row r="2654" spans="3:3" s="124" customFormat="1" x14ac:dyDescent="0.2">
      <c r="C2654" s="342"/>
    </row>
    <row r="2655" spans="3:3" s="124" customFormat="1" x14ac:dyDescent="0.2">
      <c r="C2655" s="342"/>
    </row>
    <row r="2656" spans="3:3" s="124" customFormat="1" x14ac:dyDescent="0.2">
      <c r="C2656" s="342"/>
    </row>
    <row r="2657" spans="3:3" s="124" customFormat="1" x14ac:dyDescent="0.2">
      <c r="C2657" s="342"/>
    </row>
    <row r="2658" spans="3:3" s="124" customFormat="1" x14ac:dyDescent="0.2">
      <c r="C2658" s="342"/>
    </row>
    <row r="2659" spans="3:3" s="124" customFormat="1" x14ac:dyDescent="0.2">
      <c r="C2659" s="342"/>
    </row>
    <row r="2660" spans="3:3" s="124" customFormat="1" x14ac:dyDescent="0.2">
      <c r="C2660" s="342"/>
    </row>
    <row r="2661" spans="3:3" s="124" customFormat="1" x14ac:dyDescent="0.2">
      <c r="C2661" s="342"/>
    </row>
    <row r="2662" spans="3:3" s="124" customFormat="1" x14ac:dyDescent="0.2">
      <c r="C2662" s="342"/>
    </row>
    <row r="2663" spans="3:3" s="124" customFormat="1" x14ac:dyDescent="0.2">
      <c r="C2663" s="342"/>
    </row>
    <row r="2664" spans="3:3" s="124" customFormat="1" x14ac:dyDescent="0.2">
      <c r="C2664" s="342"/>
    </row>
    <row r="2665" spans="3:3" s="124" customFormat="1" x14ac:dyDescent="0.2">
      <c r="C2665" s="342"/>
    </row>
    <row r="2666" spans="3:3" s="124" customFormat="1" x14ac:dyDescent="0.2">
      <c r="C2666" s="342"/>
    </row>
    <row r="2667" spans="3:3" s="124" customFormat="1" x14ac:dyDescent="0.2">
      <c r="C2667" s="342"/>
    </row>
    <row r="2668" spans="3:3" s="124" customFormat="1" x14ac:dyDescent="0.2">
      <c r="C2668" s="342"/>
    </row>
    <row r="2669" spans="3:3" s="124" customFormat="1" x14ac:dyDescent="0.2">
      <c r="C2669" s="342"/>
    </row>
    <row r="2670" spans="3:3" s="124" customFormat="1" x14ac:dyDescent="0.2">
      <c r="C2670" s="342"/>
    </row>
    <row r="2671" spans="3:3" s="124" customFormat="1" x14ac:dyDescent="0.2">
      <c r="C2671" s="342"/>
    </row>
    <row r="2672" spans="3:3" s="124" customFormat="1" x14ac:dyDescent="0.2">
      <c r="C2672" s="342"/>
    </row>
    <row r="2673" spans="3:3" s="124" customFormat="1" x14ac:dyDescent="0.2">
      <c r="C2673" s="342"/>
    </row>
    <row r="2674" spans="3:3" s="124" customFormat="1" x14ac:dyDescent="0.2">
      <c r="C2674" s="342"/>
    </row>
    <row r="2675" spans="3:3" s="124" customFormat="1" x14ac:dyDescent="0.2">
      <c r="C2675" s="342"/>
    </row>
    <row r="2676" spans="3:3" s="124" customFormat="1" x14ac:dyDescent="0.2">
      <c r="C2676" s="342"/>
    </row>
    <row r="2677" spans="3:3" s="124" customFormat="1" x14ac:dyDescent="0.2">
      <c r="C2677" s="342"/>
    </row>
    <row r="2678" spans="3:3" s="124" customFormat="1" x14ac:dyDescent="0.2">
      <c r="C2678" s="342"/>
    </row>
    <row r="2679" spans="3:3" s="124" customFormat="1" x14ac:dyDescent="0.2">
      <c r="C2679" s="342"/>
    </row>
    <row r="2680" spans="3:3" s="124" customFormat="1" x14ac:dyDescent="0.2">
      <c r="C2680" s="342"/>
    </row>
    <row r="2681" spans="3:3" s="124" customFormat="1" x14ac:dyDescent="0.2">
      <c r="C2681" s="342"/>
    </row>
    <row r="2682" spans="3:3" s="124" customFormat="1" x14ac:dyDescent="0.2">
      <c r="C2682" s="342"/>
    </row>
    <row r="2683" spans="3:3" s="124" customFormat="1" x14ac:dyDescent="0.2">
      <c r="C2683" s="342"/>
    </row>
    <row r="2684" spans="3:3" s="124" customFormat="1" x14ac:dyDescent="0.2">
      <c r="C2684" s="342"/>
    </row>
    <row r="2685" spans="3:3" s="124" customFormat="1" x14ac:dyDescent="0.2">
      <c r="C2685" s="342"/>
    </row>
    <row r="2686" spans="3:3" s="124" customFormat="1" x14ac:dyDescent="0.2">
      <c r="C2686" s="342"/>
    </row>
    <row r="2687" spans="3:3" s="124" customFormat="1" x14ac:dyDescent="0.2">
      <c r="C2687" s="342"/>
    </row>
    <row r="2688" spans="3:3" s="124" customFormat="1" x14ac:dyDescent="0.2">
      <c r="C2688" s="342"/>
    </row>
    <row r="2689" spans="3:3" s="124" customFormat="1" x14ac:dyDescent="0.2">
      <c r="C2689" s="342"/>
    </row>
    <row r="2690" spans="3:3" s="124" customFormat="1" x14ac:dyDescent="0.2">
      <c r="C2690" s="342"/>
    </row>
    <row r="2691" spans="3:3" s="124" customFormat="1" x14ac:dyDescent="0.2">
      <c r="C2691" s="342"/>
    </row>
    <row r="2692" spans="3:3" s="124" customFormat="1" x14ac:dyDescent="0.2">
      <c r="C2692" s="342"/>
    </row>
    <row r="2693" spans="3:3" s="124" customFormat="1" x14ac:dyDescent="0.2">
      <c r="C2693" s="342"/>
    </row>
    <row r="2694" spans="3:3" s="124" customFormat="1" x14ac:dyDescent="0.2">
      <c r="C2694" s="342"/>
    </row>
    <row r="2695" spans="3:3" s="124" customFormat="1" x14ac:dyDescent="0.2">
      <c r="C2695" s="342"/>
    </row>
    <row r="2696" spans="3:3" s="124" customFormat="1" x14ac:dyDescent="0.2">
      <c r="C2696" s="342"/>
    </row>
    <row r="2697" spans="3:3" s="124" customFormat="1" x14ac:dyDescent="0.2">
      <c r="C2697" s="342"/>
    </row>
    <row r="2698" spans="3:3" s="124" customFormat="1" x14ac:dyDescent="0.2">
      <c r="C2698" s="342"/>
    </row>
    <row r="2699" spans="3:3" s="124" customFormat="1" x14ac:dyDescent="0.2">
      <c r="C2699" s="342"/>
    </row>
    <row r="2700" spans="3:3" s="124" customFormat="1" x14ac:dyDescent="0.2">
      <c r="C2700" s="342"/>
    </row>
    <row r="2701" spans="3:3" s="124" customFormat="1" x14ac:dyDescent="0.2">
      <c r="C2701" s="342"/>
    </row>
    <row r="2702" spans="3:3" s="124" customFormat="1" x14ac:dyDescent="0.2">
      <c r="C2702" s="342"/>
    </row>
    <row r="2703" spans="3:3" s="124" customFormat="1" x14ac:dyDescent="0.2">
      <c r="C2703" s="342"/>
    </row>
    <row r="2704" spans="3:3" s="124" customFormat="1" x14ac:dyDescent="0.2">
      <c r="C2704" s="342"/>
    </row>
    <row r="2705" spans="3:3" s="124" customFormat="1" x14ac:dyDescent="0.2">
      <c r="C2705" s="342"/>
    </row>
    <row r="2706" spans="3:3" s="124" customFormat="1" x14ac:dyDescent="0.2">
      <c r="C2706" s="342"/>
    </row>
    <row r="2707" spans="3:3" s="124" customFormat="1" x14ac:dyDescent="0.2">
      <c r="C2707" s="342"/>
    </row>
    <row r="2708" spans="3:3" s="124" customFormat="1" x14ac:dyDescent="0.2">
      <c r="C2708" s="342"/>
    </row>
    <row r="2709" spans="3:3" s="124" customFormat="1" x14ac:dyDescent="0.2">
      <c r="C2709" s="342"/>
    </row>
    <row r="2710" spans="3:3" s="124" customFormat="1" x14ac:dyDescent="0.2">
      <c r="C2710" s="342"/>
    </row>
    <row r="2711" spans="3:3" s="124" customFormat="1" x14ac:dyDescent="0.2">
      <c r="C2711" s="342"/>
    </row>
    <row r="2712" spans="3:3" s="124" customFormat="1" x14ac:dyDescent="0.2">
      <c r="C2712" s="342"/>
    </row>
    <row r="2713" spans="3:3" s="124" customFormat="1" x14ac:dyDescent="0.2">
      <c r="C2713" s="342"/>
    </row>
    <row r="2714" spans="3:3" s="124" customFormat="1" x14ac:dyDescent="0.2">
      <c r="C2714" s="342"/>
    </row>
    <row r="2715" spans="3:3" s="124" customFormat="1" x14ac:dyDescent="0.2">
      <c r="C2715" s="342"/>
    </row>
    <row r="2716" spans="3:3" s="124" customFormat="1" x14ac:dyDescent="0.2">
      <c r="C2716" s="342"/>
    </row>
    <row r="2717" spans="3:3" s="124" customFormat="1" x14ac:dyDescent="0.2">
      <c r="C2717" s="342"/>
    </row>
    <row r="2718" spans="3:3" s="124" customFormat="1" x14ac:dyDescent="0.2">
      <c r="C2718" s="342"/>
    </row>
    <row r="2719" spans="3:3" s="124" customFormat="1" x14ac:dyDescent="0.2">
      <c r="C2719" s="342"/>
    </row>
    <row r="2720" spans="3:3" s="124" customFormat="1" x14ac:dyDescent="0.2">
      <c r="C2720" s="342"/>
    </row>
    <row r="2721" spans="3:3" s="124" customFormat="1" x14ac:dyDescent="0.2">
      <c r="C2721" s="342"/>
    </row>
    <row r="2722" spans="3:3" s="124" customFormat="1" x14ac:dyDescent="0.2">
      <c r="C2722" s="342"/>
    </row>
    <row r="2723" spans="3:3" s="124" customFormat="1" x14ac:dyDescent="0.2">
      <c r="C2723" s="342"/>
    </row>
    <row r="2724" spans="3:3" s="124" customFormat="1" x14ac:dyDescent="0.2">
      <c r="C2724" s="342"/>
    </row>
    <row r="2725" spans="3:3" s="124" customFormat="1" x14ac:dyDescent="0.2">
      <c r="C2725" s="342"/>
    </row>
    <row r="2726" spans="3:3" s="124" customFormat="1" x14ac:dyDescent="0.2">
      <c r="C2726" s="342"/>
    </row>
    <row r="2727" spans="3:3" s="124" customFormat="1" x14ac:dyDescent="0.2">
      <c r="C2727" s="342"/>
    </row>
    <row r="2728" spans="3:3" s="124" customFormat="1" x14ac:dyDescent="0.2">
      <c r="C2728" s="342"/>
    </row>
    <row r="2729" spans="3:3" s="124" customFormat="1" x14ac:dyDescent="0.2">
      <c r="C2729" s="342"/>
    </row>
    <row r="2730" spans="3:3" s="124" customFormat="1" x14ac:dyDescent="0.2">
      <c r="C2730" s="342"/>
    </row>
    <row r="2731" spans="3:3" s="124" customFormat="1" x14ac:dyDescent="0.2">
      <c r="C2731" s="342"/>
    </row>
    <row r="2732" spans="3:3" s="124" customFormat="1" x14ac:dyDescent="0.2">
      <c r="C2732" s="342"/>
    </row>
    <row r="2733" spans="3:3" s="124" customFormat="1" x14ac:dyDescent="0.2">
      <c r="C2733" s="342"/>
    </row>
    <row r="2734" spans="3:3" s="124" customFormat="1" x14ac:dyDescent="0.2">
      <c r="C2734" s="342"/>
    </row>
    <row r="2735" spans="3:3" s="124" customFormat="1" x14ac:dyDescent="0.2">
      <c r="C2735" s="342"/>
    </row>
    <row r="2736" spans="3:3" s="124" customFormat="1" x14ac:dyDescent="0.2">
      <c r="C2736" s="342"/>
    </row>
    <row r="2737" spans="3:3" s="124" customFormat="1" x14ac:dyDescent="0.2">
      <c r="C2737" s="342"/>
    </row>
    <row r="2738" spans="3:3" s="124" customFormat="1" x14ac:dyDescent="0.2">
      <c r="C2738" s="342"/>
    </row>
    <row r="2739" spans="3:3" s="124" customFormat="1" x14ac:dyDescent="0.2">
      <c r="C2739" s="342"/>
    </row>
    <row r="2740" spans="3:3" s="124" customFormat="1" x14ac:dyDescent="0.2">
      <c r="C2740" s="342"/>
    </row>
    <row r="2741" spans="3:3" s="124" customFormat="1" x14ac:dyDescent="0.2">
      <c r="C2741" s="342"/>
    </row>
    <row r="2742" spans="3:3" s="124" customFormat="1" x14ac:dyDescent="0.2">
      <c r="C2742" s="342"/>
    </row>
    <row r="2743" spans="3:3" s="124" customFormat="1" x14ac:dyDescent="0.2">
      <c r="C2743" s="342"/>
    </row>
    <row r="2744" spans="3:3" s="124" customFormat="1" x14ac:dyDescent="0.2">
      <c r="C2744" s="342"/>
    </row>
    <row r="2745" spans="3:3" s="124" customFormat="1" x14ac:dyDescent="0.2">
      <c r="C2745" s="342"/>
    </row>
    <row r="2746" spans="3:3" s="124" customFormat="1" x14ac:dyDescent="0.2">
      <c r="C2746" s="342"/>
    </row>
    <row r="2747" spans="3:3" s="124" customFormat="1" x14ac:dyDescent="0.2">
      <c r="C2747" s="342"/>
    </row>
    <row r="2748" spans="3:3" s="124" customFormat="1" x14ac:dyDescent="0.2">
      <c r="C2748" s="342"/>
    </row>
    <row r="2749" spans="3:3" s="124" customFormat="1" x14ac:dyDescent="0.2">
      <c r="C2749" s="342"/>
    </row>
    <row r="2750" spans="3:3" s="124" customFormat="1" x14ac:dyDescent="0.2">
      <c r="C2750" s="342"/>
    </row>
    <row r="2751" spans="3:3" s="124" customFormat="1" x14ac:dyDescent="0.2">
      <c r="C2751" s="342"/>
    </row>
    <row r="2752" spans="3:3" s="124" customFormat="1" x14ac:dyDescent="0.2">
      <c r="C2752" s="342"/>
    </row>
    <row r="2753" spans="3:3" s="124" customFormat="1" x14ac:dyDescent="0.2">
      <c r="C2753" s="342"/>
    </row>
    <row r="2754" spans="3:3" s="124" customFormat="1" x14ac:dyDescent="0.2">
      <c r="C2754" s="342"/>
    </row>
    <row r="2755" spans="3:3" s="124" customFormat="1" x14ac:dyDescent="0.2">
      <c r="C2755" s="342"/>
    </row>
    <row r="2756" spans="3:3" s="124" customFormat="1" x14ac:dyDescent="0.2">
      <c r="C2756" s="342"/>
    </row>
    <row r="2757" spans="3:3" s="124" customFormat="1" x14ac:dyDescent="0.2">
      <c r="C2757" s="342"/>
    </row>
    <row r="2758" spans="3:3" s="124" customFormat="1" x14ac:dyDescent="0.2">
      <c r="C2758" s="342"/>
    </row>
    <row r="2759" spans="3:3" s="124" customFormat="1" x14ac:dyDescent="0.2">
      <c r="C2759" s="342"/>
    </row>
    <row r="2760" spans="3:3" s="124" customFormat="1" x14ac:dyDescent="0.2">
      <c r="C2760" s="342"/>
    </row>
    <row r="2761" spans="3:3" s="124" customFormat="1" x14ac:dyDescent="0.2">
      <c r="C2761" s="342"/>
    </row>
    <row r="2762" spans="3:3" s="124" customFormat="1" x14ac:dyDescent="0.2">
      <c r="C2762" s="342"/>
    </row>
    <row r="2763" spans="3:3" s="124" customFormat="1" x14ac:dyDescent="0.2">
      <c r="C2763" s="342"/>
    </row>
    <row r="2764" spans="3:3" s="124" customFormat="1" x14ac:dyDescent="0.2">
      <c r="C2764" s="342"/>
    </row>
    <row r="2765" spans="3:3" s="124" customFormat="1" x14ac:dyDescent="0.2">
      <c r="C2765" s="342"/>
    </row>
    <row r="2766" spans="3:3" s="124" customFormat="1" x14ac:dyDescent="0.2">
      <c r="C2766" s="342"/>
    </row>
    <row r="2767" spans="3:3" s="124" customFormat="1" x14ac:dyDescent="0.2">
      <c r="C2767" s="342"/>
    </row>
    <row r="2768" spans="3:3" s="124" customFormat="1" x14ac:dyDescent="0.2">
      <c r="C2768" s="342"/>
    </row>
    <row r="2769" spans="3:3" s="124" customFormat="1" x14ac:dyDescent="0.2">
      <c r="C2769" s="342"/>
    </row>
    <row r="2770" spans="3:3" s="124" customFormat="1" x14ac:dyDescent="0.2">
      <c r="C2770" s="342"/>
    </row>
    <row r="2771" spans="3:3" s="124" customFormat="1" x14ac:dyDescent="0.2">
      <c r="C2771" s="342"/>
    </row>
    <row r="2772" spans="3:3" s="124" customFormat="1" x14ac:dyDescent="0.2">
      <c r="C2772" s="342"/>
    </row>
    <row r="2773" spans="3:3" s="124" customFormat="1" x14ac:dyDescent="0.2">
      <c r="C2773" s="342"/>
    </row>
    <row r="2774" spans="3:3" s="124" customFormat="1" x14ac:dyDescent="0.2">
      <c r="C2774" s="342"/>
    </row>
    <row r="2775" spans="3:3" s="124" customFormat="1" x14ac:dyDescent="0.2">
      <c r="C2775" s="342"/>
    </row>
    <row r="2776" spans="3:3" s="124" customFormat="1" x14ac:dyDescent="0.2">
      <c r="C2776" s="342"/>
    </row>
    <row r="2777" spans="3:3" s="124" customFormat="1" x14ac:dyDescent="0.2">
      <c r="C2777" s="342"/>
    </row>
    <row r="2778" spans="3:3" s="124" customFormat="1" x14ac:dyDescent="0.2">
      <c r="C2778" s="342"/>
    </row>
    <row r="2779" spans="3:3" s="124" customFormat="1" x14ac:dyDescent="0.2">
      <c r="C2779" s="342"/>
    </row>
    <row r="2780" spans="3:3" s="124" customFormat="1" x14ac:dyDescent="0.2">
      <c r="C2780" s="342"/>
    </row>
    <row r="2781" spans="3:3" s="124" customFormat="1" x14ac:dyDescent="0.2">
      <c r="C2781" s="342"/>
    </row>
    <row r="2782" spans="3:3" s="124" customFormat="1" x14ac:dyDescent="0.2">
      <c r="C2782" s="342"/>
    </row>
    <row r="2783" spans="3:3" s="124" customFormat="1" x14ac:dyDescent="0.2">
      <c r="C2783" s="342"/>
    </row>
    <row r="2784" spans="3:3" s="124" customFormat="1" x14ac:dyDescent="0.2">
      <c r="C2784" s="342"/>
    </row>
    <row r="2785" spans="3:3" s="124" customFormat="1" x14ac:dyDescent="0.2">
      <c r="C2785" s="342"/>
    </row>
    <row r="2786" spans="3:3" s="124" customFormat="1" x14ac:dyDescent="0.2">
      <c r="C2786" s="342"/>
    </row>
    <row r="2787" spans="3:3" s="124" customFormat="1" x14ac:dyDescent="0.2">
      <c r="C2787" s="342"/>
    </row>
    <row r="2788" spans="3:3" s="124" customFormat="1" x14ac:dyDescent="0.2">
      <c r="C2788" s="342"/>
    </row>
    <row r="2789" spans="3:3" s="124" customFormat="1" x14ac:dyDescent="0.2">
      <c r="C2789" s="342"/>
    </row>
    <row r="2790" spans="3:3" s="124" customFormat="1" x14ac:dyDescent="0.2">
      <c r="C2790" s="342"/>
    </row>
    <row r="2791" spans="3:3" s="124" customFormat="1" x14ac:dyDescent="0.2">
      <c r="C2791" s="342"/>
    </row>
    <row r="2792" spans="3:3" s="124" customFormat="1" x14ac:dyDescent="0.2">
      <c r="C2792" s="342"/>
    </row>
    <row r="2793" spans="3:3" s="124" customFormat="1" x14ac:dyDescent="0.2">
      <c r="C2793" s="342"/>
    </row>
    <row r="2794" spans="3:3" s="124" customFormat="1" x14ac:dyDescent="0.2">
      <c r="C2794" s="342"/>
    </row>
    <row r="2795" spans="3:3" s="124" customFormat="1" x14ac:dyDescent="0.2">
      <c r="C2795" s="342"/>
    </row>
    <row r="2796" spans="3:3" s="124" customFormat="1" x14ac:dyDescent="0.2">
      <c r="C2796" s="342"/>
    </row>
    <row r="2797" spans="3:3" s="124" customFormat="1" x14ac:dyDescent="0.2">
      <c r="C2797" s="342"/>
    </row>
    <row r="2798" spans="3:3" s="124" customFormat="1" x14ac:dyDescent="0.2">
      <c r="C2798" s="342"/>
    </row>
    <row r="2799" spans="3:3" s="124" customFormat="1" x14ac:dyDescent="0.2">
      <c r="C2799" s="342"/>
    </row>
    <row r="2800" spans="3:3" s="124" customFormat="1" x14ac:dyDescent="0.2">
      <c r="C2800" s="342"/>
    </row>
    <row r="2801" spans="3:3" s="124" customFormat="1" x14ac:dyDescent="0.2">
      <c r="C2801" s="342"/>
    </row>
    <row r="2802" spans="3:3" s="124" customFormat="1" x14ac:dyDescent="0.2">
      <c r="C2802" s="342"/>
    </row>
    <row r="2803" spans="3:3" s="124" customFormat="1" x14ac:dyDescent="0.2">
      <c r="C2803" s="342"/>
    </row>
    <row r="2804" spans="3:3" s="124" customFormat="1" x14ac:dyDescent="0.2">
      <c r="C2804" s="342"/>
    </row>
    <row r="2805" spans="3:3" s="124" customFormat="1" x14ac:dyDescent="0.2">
      <c r="C2805" s="342"/>
    </row>
    <row r="2806" spans="3:3" s="124" customFormat="1" x14ac:dyDescent="0.2">
      <c r="C2806" s="342"/>
    </row>
    <row r="2807" spans="3:3" s="124" customFormat="1" x14ac:dyDescent="0.2">
      <c r="C2807" s="342"/>
    </row>
    <row r="2808" spans="3:3" s="124" customFormat="1" x14ac:dyDescent="0.2">
      <c r="C2808" s="342"/>
    </row>
    <row r="2809" spans="3:3" s="124" customFormat="1" x14ac:dyDescent="0.2">
      <c r="C2809" s="342"/>
    </row>
    <row r="2810" spans="3:3" s="124" customFormat="1" x14ac:dyDescent="0.2">
      <c r="C2810" s="342"/>
    </row>
    <row r="2811" spans="3:3" s="124" customFormat="1" x14ac:dyDescent="0.2">
      <c r="C2811" s="342"/>
    </row>
    <row r="2812" spans="3:3" s="124" customFormat="1" x14ac:dyDescent="0.2">
      <c r="C2812" s="342"/>
    </row>
    <row r="2813" spans="3:3" s="124" customFormat="1" x14ac:dyDescent="0.2">
      <c r="C2813" s="342"/>
    </row>
    <row r="2814" spans="3:3" s="124" customFormat="1" x14ac:dyDescent="0.2">
      <c r="C2814" s="342"/>
    </row>
    <row r="2815" spans="3:3" s="124" customFormat="1" x14ac:dyDescent="0.2">
      <c r="C2815" s="342"/>
    </row>
    <row r="2816" spans="3:3" s="124" customFormat="1" x14ac:dyDescent="0.2">
      <c r="C2816" s="342"/>
    </row>
    <row r="2817" spans="3:3" s="124" customFormat="1" x14ac:dyDescent="0.2">
      <c r="C2817" s="342"/>
    </row>
    <row r="2818" spans="3:3" s="124" customFormat="1" x14ac:dyDescent="0.2">
      <c r="C2818" s="342"/>
    </row>
    <row r="2819" spans="3:3" s="124" customFormat="1" x14ac:dyDescent="0.2">
      <c r="C2819" s="342"/>
    </row>
    <row r="2820" spans="3:3" s="124" customFormat="1" x14ac:dyDescent="0.2">
      <c r="C2820" s="342"/>
    </row>
    <row r="2821" spans="3:3" s="124" customFormat="1" x14ac:dyDescent="0.2">
      <c r="C2821" s="342"/>
    </row>
    <row r="2822" spans="3:3" s="124" customFormat="1" x14ac:dyDescent="0.2">
      <c r="C2822" s="342"/>
    </row>
    <row r="2823" spans="3:3" s="124" customFormat="1" x14ac:dyDescent="0.2">
      <c r="C2823" s="342"/>
    </row>
    <row r="2824" spans="3:3" s="124" customFormat="1" x14ac:dyDescent="0.2">
      <c r="C2824" s="342"/>
    </row>
    <row r="2825" spans="3:3" s="124" customFormat="1" x14ac:dyDescent="0.2">
      <c r="C2825" s="342"/>
    </row>
    <row r="2826" spans="3:3" s="124" customFormat="1" x14ac:dyDescent="0.2">
      <c r="C2826" s="342"/>
    </row>
    <row r="2827" spans="3:3" s="124" customFormat="1" x14ac:dyDescent="0.2">
      <c r="C2827" s="342"/>
    </row>
    <row r="2828" spans="3:3" s="124" customFormat="1" x14ac:dyDescent="0.2">
      <c r="C2828" s="342"/>
    </row>
    <row r="2829" spans="3:3" s="124" customFormat="1" x14ac:dyDescent="0.2">
      <c r="C2829" s="342"/>
    </row>
    <row r="2830" spans="3:3" s="124" customFormat="1" x14ac:dyDescent="0.2">
      <c r="C2830" s="342"/>
    </row>
    <row r="2831" spans="3:3" s="124" customFormat="1" x14ac:dyDescent="0.2">
      <c r="C2831" s="342"/>
    </row>
    <row r="2832" spans="3:3" s="124" customFormat="1" x14ac:dyDescent="0.2">
      <c r="C2832" s="342"/>
    </row>
    <row r="2833" spans="3:3" s="124" customFormat="1" x14ac:dyDescent="0.2">
      <c r="C2833" s="342"/>
    </row>
    <row r="2834" spans="3:3" s="124" customFormat="1" x14ac:dyDescent="0.2">
      <c r="C2834" s="342"/>
    </row>
    <row r="2835" spans="3:3" s="124" customFormat="1" x14ac:dyDescent="0.2">
      <c r="C2835" s="342"/>
    </row>
    <row r="2836" spans="3:3" s="124" customFormat="1" x14ac:dyDescent="0.2">
      <c r="C2836" s="342"/>
    </row>
    <row r="2837" spans="3:3" s="124" customFormat="1" x14ac:dyDescent="0.2">
      <c r="C2837" s="342"/>
    </row>
    <row r="2838" spans="3:3" s="124" customFormat="1" x14ac:dyDescent="0.2">
      <c r="C2838" s="342"/>
    </row>
    <row r="2839" spans="3:3" s="124" customFormat="1" x14ac:dyDescent="0.2">
      <c r="C2839" s="342"/>
    </row>
    <row r="2840" spans="3:3" s="124" customFormat="1" x14ac:dyDescent="0.2">
      <c r="C2840" s="342"/>
    </row>
    <row r="2841" spans="3:3" s="124" customFormat="1" x14ac:dyDescent="0.2">
      <c r="C2841" s="342"/>
    </row>
    <row r="2842" spans="3:3" s="124" customFormat="1" x14ac:dyDescent="0.2">
      <c r="C2842" s="342"/>
    </row>
    <row r="2843" spans="3:3" s="124" customFormat="1" x14ac:dyDescent="0.2">
      <c r="C2843" s="342"/>
    </row>
    <row r="2844" spans="3:3" s="124" customFormat="1" x14ac:dyDescent="0.2">
      <c r="C2844" s="342"/>
    </row>
    <row r="2845" spans="3:3" s="124" customFormat="1" x14ac:dyDescent="0.2">
      <c r="C2845" s="342"/>
    </row>
    <row r="2846" spans="3:3" s="124" customFormat="1" x14ac:dyDescent="0.2">
      <c r="C2846" s="342"/>
    </row>
    <row r="2847" spans="3:3" s="124" customFormat="1" x14ac:dyDescent="0.2">
      <c r="C2847" s="342"/>
    </row>
    <row r="2848" spans="3:3" s="124" customFormat="1" x14ac:dyDescent="0.2">
      <c r="C2848" s="342"/>
    </row>
    <row r="2849" spans="3:3" s="124" customFormat="1" x14ac:dyDescent="0.2">
      <c r="C2849" s="342"/>
    </row>
    <row r="2850" spans="3:3" s="124" customFormat="1" x14ac:dyDescent="0.2">
      <c r="C2850" s="342"/>
    </row>
    <row r="2851" spans="3:3" s="124" customFormat="1" x14ac:dyDescent="0.2">
      <c r="C2851" s="342"/>
    </row>
    <row r="2852" spans="3:3" s="124" customFormat="1" x14ac:dyDescent="0.2">
      <c r="C2852" s="342"/>
    </row>
    <row r="2853" spans="3:3" s="124" customFormat="1" x14ac:dyDescent="0.2">
      <c r="C2853" s="342"/>
    </row>
    <row r="2854" spans="3:3" s="124" customFormat="1" x14ac:dyDescent="0.2">
      <c r="C2854" s="342"/>
    </row>
    <row r="2855" spans="3:3" s="124" customFormat="1" x14ac:dyDescent="0.2">
      <c r="C2855" s="342"/>
    </row>
    <row r="2856" spans="3:3" s="124" customFormat="1" x14ac:dyDescent="0.2">
      <c r="C2856" s="342"/>
    </row>
    <row r="2857" spans="3:3" s="124" customFormat="1" x14ac:dyDescent="0.2">
      <c r="C2857" s="342"/>
    </row>
    <row r="2858" spans="3:3" s="124" customFormat="1" x14ac:dyDescent="0.2">
      <c r="C2858" s="342"/>
    </row>
    <row r="2859" spans="3:3" s="124" customFormat="1" x14ac:dyDescent="0.2">
      <c r="C2859" s="342"/>
    </row>
    <row r="2860" spans="3:3" s="124" customFormat="1" x14ac:dyDescent="0.2">
      <c r="C2860" s="342"/>
    </row>
    <row r="2861" spans="3:3" s="124" customFormat="1" x14ac:dyDescent="0.2">
      <c r="C2861" s="342"/>
    </row>
    <row r="2862" spans="3:3" s="124" customFormat="1" x14ac:dyDescent="0.2">
      <c r="C2862" s="342"/>
    </row>
    <row r="2863" spans="3:3" s="124" customFormat="1" x14ac:dyDescent="0.2">
      <c r="C2863" s="342"/>
    </row>
    <row r="2864" spans="3:3" s="124" customFormat="1" x14ac:dyDescent="0.2">
      <c r="C2864" s="342"/>
    </row>
    <row r="2865" spans="3:3" s="124" customFormat="1" x14ac:dyDescent="0.2">
      <c r="C2865" s="342"/>
    </row>
    <row r="2866" spans="3:3" s="124" customFormat="1" x14ac:dyDescent="0.2">
      <c r="C2866" s="342"/>
    </row>
    <row r="2867" spans="3:3" s="124" customFormat="1" x14ac:dyDescent="0.2">
      <c r="C2867" s="342"/>
    </row>
    <row r="2868" spans="3:3" s="124" customFormat="1" x14ac:dyDescent="0.2">
      <c r="C2868" s="342"/>
    </row>
    <row r="2869" spans="3:3" s="124" customFormat="1" x14ac:dyDescent="0.2">
      <c r="C2869" s="342"/>
    </row>
    <row r="2870" spans="3:3" s="124" customFormat="1" x14ac:dyDescent="0.2">
      <c r="C2870" s="342"/>
    </row>
    <row r="2871" spans="3:3" s="124" customFormat="1" x14ac:dyDescent="0.2">
      <c r="C2871" s="342"/>
    </row>
    <row r="2872" spans="3:3" s="124" customFormat="1" x14ac:dyDescent="0.2">
      <c r="C2872" s="342"/>
    </row>
    <row r="2873" spans="3:3" s="124" customFormat="1" x14ac:dyDescent="0.2">
      <c r="C2873" s="342"/>
    </row>
    <row r="2874" spans="3:3" s="124" customFormat="1" x14ac:dyDescent="0.2">
      <c r="C2874" s="342"/>
    </row>
    <row r="2875" spans="3:3" s="124" customFormat="1" x14ac:dyDescent="0.2">
      <c r="C2875" s="342"/>
    </row>
    <row r="2876" spans="3:3" s="124" customFormat="1" x14ac:dyDescent="0.2">
      <c r="C2876" s="342"/>
    </row>
    <row r="2877" spans="3:3" s="124" customFormat="1" x14ac:dyDescent="0.2">
      <c r="C2877" s="342"/>
    </row>
    <row r="2878" spans="3:3" s="124" customFormat="1" x14ac:dyDescent="0.2">
      <c r="C2878" s="342"/>
    </row>
    <row r="2879" spans="3:3" s="124" customFormat="1" x14ac:dyDescent="0.2">
      <c r="C2879" s="342"/>
    </row>
    <row r="2880" spans="3:3" s="124" customFormat="1" x14ac:dyDescent="0.2">
      <c r="C2880" s="342"/>
    </row>
    <row r="2881" spans="3:3" s="124" customFormat="1" x14ac:dyDescent="0.2">
      <c r="C2881" s="342"/>
    </row>
    <row r="2882" spans="3:3" s="124" customFormat="1" x14ac:dyDescent="0.2">
      <c r="C2882" s="342"/>
    </row>
    <row r="2883" spans="3:3" s="124" customFormat="1" x14ac:dyDescent="0.2">
      <c r="C2883" s="342"/>
    </row>
    <row r="2884" spans="3:3" s="124" customFormat="1" x14ac:dyDescent="0.2">
      <c r="C2884" s="342"/>
    </row>
    <row r="2885" spans="3:3" s="124" customFormat="1" x14ac:dyDescent="0.2">
      <c r="C2885" s="342"/>
    </row>
    <row r="2886" spans="3:3" s="124" customFormat="1" x14ac:dyDescent="0.2">
      <c r="C2886" s="342"/>
    </row>
    <row r="2887" spans="3:3" s="124" customFormat="1" x14ac:dyDescent="0.2">
      <c r="C2887" s="342"/>
    </row>
    <row r="2888" spans="3:3" s="124" customFormat="1" x14ac:dyDescent="0.2">
      <c r="C2888" s="342"/>
    </row>
    <row r="2889" spans="3:3" s="124" customFormat="1" x14ac:dyDescent="0.2">
      <c r="C2889" s="342"/>
    </row>
    <row r="2890" spans="3:3" s="124" customFormat="1" x14ac:dyDescent="0.2">
      <c r="C2890" s="342"/>
    </row>
    <row r="2891" spans="3:3" s="124" customFormat="1" x14ac:dyDescent="0.2">
      <c r="C2891" s="342"/>
    </row>
    <row r="2892" spans="3:3" s="124" customFormat="1" x14ac:dyDescent="0.2">
      <c r="C2892" s="342"/>
    </row>
    <row r="2893" spans="3:3" s="124" customFormat="1" x14ac:dyDescent="0.2">
      <c r="C2893" s="342"/>
    </row>
    <row r="2894" spans="3:3" s="124" customFormat="1" x14ac:dyDescent="0.2">
      <c r="C2894" s="342"/>
    </row>
    <row r="2895" spans="3:3" s="124" customFormat="1" x14ac:dyDescent="0.2">
      <c r="C2895" s="342"/>
    </row>
    <row r="2896" spans="3:3" s="124" customFormat="1" x14ac:dyDescent="0.2">
      <c r="C2896" s="342"/>
    </row>
    <row r="2897" spans="3:3" s="124" customFormat="1" x14ac:dyDescent="0.2">
      <c r="C2897" s="342"/>
    </row>
    <row r="2898" spans="3:3" s="124" customFormat="1" x14ac:dyDescent="0.2">
      <c r="C2898" s="342"/>
    </row>
    <row r="2899" spans="3:3" s="124" customFormat="1" x14ac:dyDescent="0.2">
      <c r="C2899" s="342"/>
    </row>
    <row r="2900" spans="3:3" s="124" customFormat="1" x14ac:dyDescent="0.2">
      <c r="C2900" s="342"/>
    </row>
    <row r="2901" spans="3:3" s="124" customFormat="1" x14ac:dyDescent="0.2">
      <c r="C2901" s="342"/>
    </row>
    <row r="2902" spans="3:3" s="124" customFormat="1" x14ac:dyDescent="0.2">
      <c r="C2902" s="342"/>
    </row>
    <row r="2903" spans="3:3" s="124" customFormat="1" x14ac:dyDescent="0.2">
      <c r="C2903" s="342"/>
    </row>
    <row r="2904" spans="3:3" s="124" customFormat="1" x14ac:dyDescent="0.2">
      <c r="C2904" s="342"/>
    </row>
    <row r="2905" spans="3:3" s="124" customFormat="1" x14ac:dyDescent="0.2">
      <c r="C2905" s="342"/>
    </row>
    <row r="2906" spans="3:3" s="124" customFormat="1" x14ac:dyDescent="0.2">
      <c r="C2906" s="342"/>
    </row>
    <row r="2907" spans="3:3" s="124" customFormat="1" x14ac:dyDescent="0.2">
      <c r="C2907" s="342"/>
    </row>
    <row r="2908" spans="3:3" s="124" customFormat="1" x14ac:dyDescent="0.2">
      <c r="C2908" s="342"/>
    </row>
    <row r="2909" spans="3:3" s="124" customFormat="1" x14ac:dyDescent="0.2">
      <c r="C2909" s="342"/>
    </row>
    <row r="2910" spans="3:3" s="124" customFormat="1" x14ac:dyDescent="0.2">
      <c r="C2910" s="342"/>
    </row>
    <row r="2911" spans="3:3" s="124" customFormat="1" x14ac:dyDescent="0.2">
      <c r="C2911" s="342"/>
    </row>
    <row r="2912" spans="3:3" s="124" customFormat="1" x14ac:dyDescent="0.2">
      <c r="C2912" s="342"/>
    </row>
    <row r="2913" spans="3:3" s="124" customFormat="1" x14ac:dyDescent="0.2">
      <c r="C2913" s="342"/>
    </row>
    <row r="2914" spans="3:3" s="124" customFormat="1" x14ac:dyDescent="0.2">
      <c r="C2914" s="342"/>
    </row>
    <row r="2915" spans="3:3" s="124" customFormat="1" x14ac:dyDescent="0.2">
      <c r="C2915" s="342"/>
    </row>
    <row r="2916" spans="3:3" s="124" customFormat="1" x14ac:dyDescent="0.2">
      <c r="C2916" s="342"/>
    </row>
    <row r="2917" spans="3:3" s="124" customFormat="1" x14ac:dyDescent="0.2">
      <c r="C2917" s="342"/>
    </row>
    <row r="2918" spans="3:3" s="124" customFormat="1" x14ac:dyDescent="0.2">
      <c r="C2918" s="342"/>
    </row>
    <row r="2919" spans="3:3" s="124" customFormat="1" x14ac:dyDescent="0.2">
      <c r="C2919" s="342"/>
    </row>
    <row r="2920" spans="3:3" s="124" customFormat="1" x14ac:dyDescent="0.2">
      <c r="C2920" s="342"/>
    </row>
    <row r="2921" spans="3:3" s="124" customFormat="1" x14ac:dyDescent="0.2">
      <c r="C2921" s="342"/>
    </row>
    <row r="2922" spans="3:3" s="124" customFormat="1" x14ac:dyDescent="0.2">
      <c r="C2922" s="342"/>
    </row>
    <row r="2923" spans="3:3" s="124" customFormat="1" x14ac:dyDescent="0.2">
      <c r="C2923" s="342"/>
    </row>
    <row r="2924" spans="3:3" s="124" customFormat="1" x14ac:dyDescent="0.2">
      <c r="C2924" s="342"/>
    </row>
    <row r="2925" spans="3:3" s="124" customFormat="1" x14ac:dyDescent="0.2">
      <c r="C2925" s="342"/>
    </row>
    <row r="2926" spans="3:3" s="124" customFormat="1" x14ac:dyDescent="0.2">
      <c r="C2926" s="342"/>
    </row>
    <row r="2927" spans="3:3" s="124" customFormat="1" x14ac:dyDescent="0.2">
      <c r="C2927" s="342"/>
    </row>
    <row r="2928" spans="3:3" s="124" customFormat="1" x14ac:dyDescent="0.2">
      <c r="C2928" s="342"/>
    </row>
    <row r="2929" spans="3:3" s="124" customFormat="1" x14ac:dyDescent="0.2">
      <c r="C2929" s="342"/>
    </row>
    <row r="2930" spans="3:3" s="124" customFormat="1" x14ac:dyDescent="0.2">
      <c r="C2930" s="342"/>
    </row>
    <row r="2931" spans="3:3" s="124" customFormat="1" x14ac:dyDescent="0.2">
      <c r="C2931" s="342"/>
    </row>
    <row r="2932" spans="3:3" s="124" customFormat="1" x14ac:dyDescent="0.2">
      <c r="C2932" s="342"/>
    </row>
    <row r="2933" spans="3:3" s="124" customFormat="1" x14ac:dyDescent="0.2">
      <c r="C2933" s="342"/>
    </row>
    <row r="2934" spans="3:3" s="124" customFormat="1" x14ac:dyDescent="0.2">
      <c r="C2934" s="342"/>
    </row>
    <row r="2935" spans="3:3" s="124" customFormat="1" x14ac:dyDescent="0.2">
      <c r="C2935" s="342"/>
    </row>
    <row r="2936" spans="3:3" s="124" customFormat="1" x14ac:dyDescent="0.2">
      <c r="C2936" s="342"/>
    </row>
    <row r="2937" spans="3:3" s="124" customFormat="1" x14ac:dyDescent="0.2">
      <c r="C2937" s="342"/>
    </row>
    <row r="2938" spans="3:3" s="124" customFormat="1" x14ac:dyDescent="0.2">
      <c r="C2938" s="342"/>
    </row>
    <row r="2939" spans="3:3" s="124" customFormat="1" x14ac:dyDescent="0.2">
      <c r="C2939" s="342"/>
    </row>
    <row r="2940" spans="3:3" s="124" customFormat="1" x14ac:dyDescent="0.2">
      <c r="C2940" s="342"/>
    </row>
    <row r="2941" spans="3:3" s="124" customFormat="1" x14ac:dyDescent="0.2">
      <c r="C2941" s="342"/>
    </row>
    <row r="2942" spans="3:3" s="124" customFormat="1" x14ac:dyDescent="0.2">
      <c r="C2942" s="342"/>
    </row>
    <row r="2943" spans="3:3" s="124" customFormat="1" x14ac:dyDescent="0.2">
      <c r="C2943" s="342"/>
    </row>
    <row r="2944" spans="3:3" s="124" customFormat="1" x14ac:dyDescent="0.2">
      <c r="C2944" s="342"/>
    </row>
    <row r="2945" spans="3:3" s="124" customFormat="1" x14ac:dyDescent="0.2">
      <c r="C2945" s="342"/>
    </row>
    <row r="2946" spans="3:3" s="124" customFormat="1" x14ac:dyDescent="0.2">
      <c r="C2946" s="342"/>
    </row>
    <row r="2947" spans="3:3" s="124" customFormat="1" x14ac:dyDescent="0.2">
      <c r="C2947" s="342"/>
    </row>
    <row r="2948" spans="3:3" s="124" customFormat="1" x14ac:dyDescent="0.2">
      <c r="C2948" s="342"/>
    </row>
    <row r="2949" spans="3:3" s="124" customFormat="1" x14ac:dyDescent="0.2">
      <c r="C2949" s="342"/>
    </row>
    <row r="2950" spans="3:3" s="124" customFormat="1" x14ac:dyDescent="0.2">
      <c r="C2950" s="342"/>
    </row>
    <row r="2951" spans="3:3" s="124" customFormat="1" x14ac:dyDescent="0.2">
      <c r="C2951" s="342"/>
    </row>
    <row r="2952" spans="3:3" s="124" customFormat="1" x14ac:dyDescent="0.2">
      <c r="C2952" s="342"/>
    </row>
    <row r="2953" spans="3:3" s="124" customFormat="1" x14ac:dyDescent="0.2">
      <c r="C2953" s="342"/>
    </row>
    <row r="2954" spans="3:3" s="124" customFormat="1" x14ac:dyDescent="0.2">
      <c r="C2954" s="342"/>
    </row>
    <row r="2955" spans="3:3" s="124" customFormat="1" x14ac:dyDescent="0.2">
      <c r="C2955" s="342"/>
    </row>
    <row r="2956" spans="3:3" s="124" customFormat="1" x14ac:dyDescent="0.2">
      <c r="C2956" s="342"/>
    </row>
    <row r="2957" spans="3:3" s="124" customFormat="1" x14ac:dyDescent="0.2">
      <c r="C2957" s="342"/>
    </row>
    <row r="2958" spans="3:3" s="124" customFormat="1" x14ac:dyDescent="0.2">
      <c r="C2958" s="342"/>
    </row>
    <row r="2959" spans="3:3" s="124" customFormat="1" x14ac:dyDescent="0.2">
      <c r="C2959" s="342"/>
    </row>
    <row r="2960" spans="3:3" s="124" customFormat="1" x14ac:dyDescent="0.2">
      <c r="C2960" s="342"/>
    </row>
    <row r="2961" spans="3:3" s="124" customFormat="1" x14ac:dyDescent="0.2">
      <c r="C2961" s="342"/>
    </row>
    <row r="2962" spans="3:3" s="124" customFormat="1" x14ac:dyDescent="0.2">
      <c r="C2962" s="342"/>
    </row>
    <row r="2963" spans="3:3" s="124" customFormat="1" x14ac:dyDescent="0.2">
      <c r="C2963" s="342"/>
    </row>
    <row r="2964" spans="3:3" s="124" customFormat="1" x14ac:dyDescent="0.2">
      <c r="C2964" s="342"/>
    </row>
    <row r="2965" spans="3:3" s="124" customFormat="1" x14ac:dyDescent="0.2">
      <c r="C2965" s="342"/>
    </row>
    <row r="2966" spans="3:3" s="124" customFormat="1" x14ac:dyDescent="0.2">
      <c r="C2966" s="342"/>
    </row>
    <row r="2967" spans="3:3" s="124" customFormat="1" x14ac:dyDescent="0.2">
      <c r="C2967" s="342"/>
    </row>
    <row r="2968" spans="3:3" s="124" customFormat="1" x14ac:dyDescent="0.2">
      <c r="C2968" s="342"/>
    </row>
    <row r="2969" spans="3:3" s="124" customFormat="1" x14ac:dyDescent="0.2">
      <c r="C2969" s="342"/>
    </row>
    <row r="2970" spans="3:3" s="124" customFormat="1" x14ac:dyDescent="0.2">
      <c r="C2970" s="342"/>
    </row>
    <row r="2971" spans="3:3" s="124" customFormat="1" x14ac:dyDescent="0.2">
      <c r="C2971" s="342"/>
    </row>
    <row r="2972" spans="3:3" s="124" customFormat="1" x14ac:dyDescent="0.2">
      <c r="C2972" s="342"/>
    </row>
    <row r="2973" spans="3:3" s="124" customFormat="1" x14ac:dyDescent="0.2">
      <c r="C2973" s="342"/>
    </row>
    <row r="2974" spans="3:3" s="124" customFormat="1" x14ac:dyDescent="0.2">
      <c r="C2974" s="342"/>
    </row>
    <row r="2975" spans="3:3" s="124" customFormat="1" x14ac:dyDescent="0.2">
      <c r="C2975" s="342"/>
    </row>
    <row r="2976" spans="3:3" s="124" customFormat="1" x14ac:dyDescent="0.2">
      <c r="C2976" s="342"/>
    </row>
    <row r="2977" spans="3:3" s="124" customFormat="1" x14ac:dyDescent="0.2">
      <c r="C2977" s="342"/>
    </row>
    <row r="2978" spans="3:3" s="124" customFormat="1" x14ac:dyDescent="0.2">
      <c r="C2978" s="342"/>
    </row>
    <row r="2979" spans="3:3" s="124" customFormat="1" x14ac:dyDescent="0.2">
      <c r="C2979" s="342"/>
    </row>
    <row r="2980" spans="3:3" s="124" customFormat="1" x14ac:dyDescent="0.2">
      <c r="C2980" s="342"/>
    </row>
    <row r="2981" spans="3:3" s="124" customFormat="1" x14ac:dyDescent="0.2">
      <c r="C2981" s="342"/>
    </row>
    <row r="2982" spans="3:3" s="124" customFormat="1" x14ac:dyDescent="0.2">
      <c r="C2982" s="342"/>
    </row>
    <row r="2983" spans="3:3" s="124" customFormat="1" x14ac:dyDescent="0.2">
      <c r="C2983" s="342"/>
    </row>
    <row r="2984" spans="3:3" s="124" customFormat="1" x14ac:dyDescent="0.2">
      <c r="C2984" s="342"/>
    </row>
    <row r="2985" spans="3:3" s="124" customFormat="1" x14ac:dyDescent="0.2">
      <c r="C2985" s="342"/>
    </row>
    <row r="2986" spans="3:3" s="124" customFormat="1" x14ac:dyDescent="0.2">
      <c r="C2986" s="342"/>
    </row>
    <row r="2987" spans="3:3" s="124" customFormat="1" x14ac:dyDescent="0.2">
      <c r="C2987" s="342"/>
    </row>
    <row r="2988" spans="3:3" s="124" customFormat="1" x14ac:dyDescent="0.2">
      <c r="C2988" s="342"/>
    </row>
    <row r="2989" spans="3:3" s="124" customFormat="1" x14ac:dyDescent="0.2">
      <c r="C2989" s="342"/>
    </row>
    <row r="2990" spans="3:3" s="124" customFormat="1" x14ac:dyDescent="0.2">
      <c r="C2990" s="342"/>
    </row>
    <row r="2991" spans="3:3" s="124" customFormat="1" x14ac:dyDescent="0.2">
      <c r="C2991" s="342"/>
    </row>
    <row r="2992" spans="3:3" s="124" customFormat="1" x14ac:dyDescent="0.2">
      <c r="C2992" s="342"/>
    </row>
    <row r="2993" spans="3:3" s="124" customFormat="1" x14ac:dyDescent="0.2">
      <c r="C2993" s="342"/>
    </row>
    <row r="2994" spans="3:3" s="124" customFormat="1" x14ac:dyDescent="0.2">
      <c r="C2994" s="342"/>
    </row>
    <row r="2995" spans="3:3" s="124" customFormat="1" x14ac:dyDescent="0.2">
      <c r="C2995" s="342"/>
    </row>
    <row r="2996" spans="3:3" s="124" customFormat="1" x14ac:dyDescent="0.2">
      <c r="C2996" s="342"/>
    </row>
    <row r="2997" spans="3:3" s="124" customFormat="1" x14ac:dyDescent="0.2">
      <c r="C2997" s="342"/>
    </row>
    <row r="2998" spans="3:3" s="124" customFormat="1" x14ac:dyDescent="0.2">
      <c r="C2998" s="342"/>
    </row>
    <row r="2999" spans="3:3" s="124" customFormat="1" x14ac:dyDescent="0.2">
      <c r="C2999" s="342"/>
    </row>
    <row r="3000" spans="3:3" s="124" customFormat="1" x14ac:dyDescent="0.2">
      <c r="C3000" s="342"/>
    </row>
    <row r="3001" spans="3:3" s="124" customFormat="1" x14ac:dyDescent="0.2">
      <c r="C3001" s="342"/>
    </row>
    <row r="3002" spans="3:3" s="124" customFormat="1" x14ac:dyDescent="0.2">
      <c r="C3002" s="342"/>
    </row>
    <row r="3003" spans="3:3" s="124" customFormat="1" x14ac:dyDescent="0.2">
      <c r="C3003" s="342"/>
    </row>
    <row r="3004" spans="3:3" s="124" customFormat="1" x14ac:dyDescent="0.2">
      <c r="C3004" s="342"/>
    </row>
    <row r="3005" spans="3:3" s="124" customFormat="1" x14ac:dyDescent="0.2">
      <c r="C3005" s="342"/>
    </row>
    <row r="3006" spans="3:3" s="124" customFormat="1" x14ac:dyDescent="0.2">
      <c r="C3006" s="342"/>
    </row>
    <row r="3007" spans="3:3" s="124" customFormat="1" x14ac:dyDescent="0.2">
      <c r="C3007" s="342"/>
    </row>
    <row r="3008" spans="3:3" s="124" customFormat="1" x14ac:dyDescent="0.2">
      <c r="C3008" s="342"/>
    </row>
    <row r="3009" spans="3:3" s="124" customFormat="1" x14ac:dyDescent="0.2">
      <c r="C3009" s="342"/>
    </row>
    <row r="3010" spans="3:3" s="124" customFormat="1" x14ac:dyDescent="0.2">
      <c r="C3010" s="342"/>
    </row>
    <row r="3011" spans="3:3" s="124" customFormat="1" x14ac:dyDescent="0.2">
      <c r="C3011" s="342"/>
    </row>
    <row r="3012" spans="3:3" s="124" customFormat="1" x14ac:dyDescent="0.2">
      <c r="C3012" s="342"/>
    </row>
    <row r="3013" spans="3:3" s="124" customFormat="1" x14ac:dyDescent="0.2">
      <c r="C3013" s="342"/>
    </row>
    <row r="3014" spans="3:3" s="124" customFormat="1" x14ac:dyDescent="0.2">
      <c r="C3014" s="342"/>
    </row>
    <row r="3015" spans="3:3" s="124" customFormat="1" x14ac:dyDescent="0.2">
      <c r="C3015" s="342"/>
    </row>
    <row r="3016" spans="3:3" s="124" customFormat="1" x14ac:dyDescent="0.2">
      <c r="C3016" s="342"/>
    </row>
    <row r="3017" spans="3:3" s="124" customFormat="1" x14ac:dyDescent="0.2">
      <c r="C3017" s="342"/>
    </row>
    <row r="3018" spans="3:3" s="124" customFormat="1" x14ac:dyDescent="0.2">
      <c r="C3018" s="342"/>
    </row>
    <row r="3019" spans="3:3" s="124" customFormat="1" x14ac:dyDescent="0.2">
      <c r="C3019" s="342"/>
    </row>
    <row r="3020" spans="3:3" s="124" customFormat="1" x14ac:dyDescent="0.2">
      <c r="C3020" s="342"/>
    </row>
    <row r="3021" spans="3:3" s="124" customFormat="1" x14ac:dyDescent="0.2">
      <c r="C3021" s="342"/>
    </row>
    <row r="3022" spans="3:3" s="124" customFormat="1" x14ac:dyDescent="0.2">
      <c r="C3022" s="342"/>
    </row>
    <row r="3023" spans="3:3" s="124" customFormat="1" x14ac:dyDescent="0.2">
      <c r="C3023" s="342"/>
    </row>
    <row r="3024" spans="3:3" s="124" customFormat="1" x14ac:dyDescent="0.2">
      <c r="C3024" s="342"/>
    </row>
    <row r="3025" spans="3:3" s="124" customFormat="1" x14ac:dyDescent="0.2">
      <c r="C3025" s="342"/>
    </row>
    <row r="3026" spans="3:3" s="124" customFormat="1" x14ac:dyDescent="0.2">
      <c r="C3026" s="342"/>
    </row>
    <row r="3027" spans="3:3" s="124" customFormat="1" x14ac:dyDescent="0.2">
      <c r="C3027" s="342"/>
    </row>
    <row r="3028" spans="3:3" s="124" customFormat="1" x14ac:dyDescent="0.2">
      <c r="C3028" s="342"/>
    </row>
    <row r="3029" spans="3:3" s="124" customFormat="1" x14ac:dyDescent="0.2">
      <c r="C3029" s="342"/>
    </row>
    <row r="3030" spans="3:3" s="124" customFormat="1" x14ac:dyDescent="0.2">
      <c r="C3030" s="342"/>
    </row>
    <row r="3031" spans="3:3" s="124" customFormat="1" x14ac:dyDescent="0.2">
      <c r="C3031" s="342"/>
    </row>
    <row r="3032" spans="3:3" s="124" customFormat="1" x14ac:dyDescent="0.2">
      <c r="C3032" s="342"/>
    </row>
    <row r="3033" spans="3:3" s="124" customFormat="1" x14ac:dyDescent="0.2">
      <c r="C3033" s="342"/>
    </row>
    <row r="3034" spans="3:3" s="124" customFormat="1" x14ac:dyDescent="0.2">
      <c r="C3034" s="342"/>
    </row>
    <row r="3035" spans="3:3" s="124" customFormat="1" x14ac:dyDescent="0.2">
      <c r="C3035" s="342"/>
    </row>
    <row r="3036" spans="3:3" s="124" customFormat="1" x14ac:dyDescent="0.2">
      <c r="C3036" s="342"/>
    </row>
    <row r="3037" spans="3:3" s="124" customFormat="1" x14ac:dyDescent="0.2">
      <c r="C3037" s="342"/>
    </row>
    <row r="3038" spans="3:3" s="124" customFormat="1" x14ac:dyDescent="0.2">
      <c r="C3038" s="342"/>
    </row>
    <row r="3039" spans="3:3" s="124" customFormat="1" x14ac:dyDescent="0.2">
      <c r="C3039" s="342"/>
    </row>
    <row r="3040" spans="3:3" s="124" customFormat="1" x14ac:dyDescent="0.2">
      <c r="C3040" s="342"/>
    </row>
    <row r="3041" spans="3:3" s="124" customFormat="1" x14ac:dyDescent="0.2">
      <c r="C3041" s="342"/>
    </row>
    <row r="3042" spans="3:3" s="124" customFormat="1" x14ac:dyDescent="0.2">
      <c r="C3042" s="342"/>
    </row>
    <row r="3043" spans="3:3" s="124" customFormat="1" x14ac:dyDescent="0.2">
      <c r="C3043" s="342"/>
    </row>
    <row r="3044" spans="3:3" s="124" customFormat="1" x14ac:dyDescent="0.2">
      <c r="C3044" s="342"/>
    </row>
    <row r="3045" spans="3:3" s="124" customFormat="1" x14ac:dyDescent="0.2">
      <c r="C3045" s="342"/>
    </row>
    <row r="3046" spans="3:3" s="124" customFormat="1" x14ac:dyDescent="0.2">
      <c r="C3046" s="342"/>
    </row>
    <row r="3047" spans="3:3" s="124" customFormat="1" x14ac:dyDescent="0.2">
      <c r="C3047" s="342"/>
    </row>
    <row r="3048" spans="3:3" s="124" customFormat="1" x14ac:dyDescent="0.2">
      <c r="C3048" s="342"/>
    </row>
    <row r="3049" spans="3:3" s="124" customFormat="1" x14ac:dyDescent="0.2">
      <c r="C3049" s="342"/>
    </row>
    <row r="3050" spans="3:3" s="124" customFormat="1" x14ac:dyDescent="0.2">
      <c r="C3050" s="342"/>
    </row>
    <row r="3051" spans="3:3" s="124" customFormat="1" x14ac:dyDescent="0.2">
      <c r="C3051" s="342"/>
    </row>
    <row r="3052" spans="3:3" s="124" customFormat="1" x14ac:dyDescent="0.2">
      <c r="C3052" s="342"/>
    </row>
    <row r="3053" spans="3:3" s="124" customFormat="1" x14ac:dyDescent="0.2">
      <c r="C3053" s="342"/>
    </row>
    <row r="3054" spans="3:3" s="124" customFormat="1" x14ac:dyDescent="0.2">
      <c r="C3054" s="342"/>
    </row>
    <row r="3055" spans="3:3" s="124" customFormat="1" x14ac:dyDescent="0.2">
      <c r="C3055" s="342"/>
    </row>
    <row r="3056" spans="3:3" s="124" customFormat="1" x14ac:dyDescent="0.2">
      <c r="C3056" s="342"/>
    </row>
    <row r="3057" spans="3:3" s="124" customFormat="1" x14ac:dyDescent="0.2">
      <c r="C3057" s="342"/>
    </row>
    <row r="3058" spans="3:3" s="124" customFormat="1" x14ac:dyDescent="0.2">
      <c r="C3058" s="342"/>
    </row>
    <row r="3059" spans="3:3" s="124" customFormat="1" x14ac:dyDescent="0.2">
      <c r="C3059" s="342"/>
    </row>
    <row r="3060" spans="3:3" s="124" customFormat="1" x14ac:dyDescent="0.2">
      <c r="C3060" s="342"/>
    </row>
    <row r="3061" spans="3:3" s="124" customFormat="1" x14ac:dyDescent="0.2">
      <c r="C3061" s="342"/>
    </row>
    <row r="3062" spans="3:3" s="124" customFormat="1" x14ac:dyDescent="0.2">
      <c r="C3062" s="342"/>
    </row>
    <row r="3063" spans="3:3" s="124" customFormat="1" x14ac:dyDescent="0.2">
      <c r="C3063" s="342"/>
    </row>
    <row r="3064" spans="3:3" s="124" customFormat="1" x14ac:dyDescent="0.2">
      <c r="C3064" s="342"/>
    </row>
    <row r="3065" spans="3:3" s="124" customFormat="1" x14ac:dyDescent="0.2">
      <c r="C3065" s="342"/>
    </row>
    <row r="3066" spans="3:3" s="124" customFormat="1" x14ac:dyDescent="0.2">
      <c r="C3066" s="342"/>
    </row>
    <row r="3067" spans="3:3" s="124" customFormat="1" x14ac:dyDescent="0.2">
      <c r="C3067" s="342"/>
    </row>
    <row r="3068" spans="3:3" s="124" customFormat="1" x14ac:dyDescent="0.2">
      <c r="C3068" s="342"/>
    </row>
    <row r="3069" spans="3:3" s="124" customFormat="1" x14ac:dyDescent="0.2">
      <c r="C3069" s="342"/>
    </row>
    <row r="3070" spans="3:3" s="124" customFormat="1" x14ac:dyDescent="0.2">
      <c r="C3070" s="342"/>
    </row>
    <row r="3071" spans="3:3" s="124" customFormat="1" x14ac:dyDescent="0.2">
      <c r="C3071" s="342"/>
    </row>
    <row r="3072" spans="3:3" s="124" customFormat="1" x14ac:dyDescent="0.2">
      <c r="C3072" s="342"/>
    </row>
    <row r="3073" spans="3:3" s="124" customFormat="1" x14ac:dyDescent="0.2">
      <c r="C3073" s="342"/>
    </row>
    <row r="3074" spans="3:3" s="124" customFormat="1" x14ac:dyDescent="0.2">
      <c r="C3074" s="342"/>
    </row>
    <row r="3075" spans="3:3" s="124" customFormat="1" x14ac:dyDescent="0.2">
      <c r="C3075" s="342"/>
    </row>
    <row r="3076" spans="3:3" s="124" customFormat="1" x14ac:dyDescent="0.2">
      <c r="C3076" s="342"/>
    </row>
    <row r="3077" spans="3:3" s="124" customFormat="1" x14ac:dyDescent="0.2">
      <c r="C3077" s="342"/>
    </row>
    <row r="3078" spans="3:3" s="124" customFormat="1" x14ac:dyDescent="0.2">
      <c r="C3078" s="342"/>
    </row>
    <row r="3079" spans="3:3" s="124" customFormat="1" x14ac:dyDescent="0.2">
      <c r="C3079" s="342"/>
    </row>
    <row r="3080" spans="3:3" s="124" customFormat="1" x14ac:dyDescent="0.2">
      <c r="C3080" s="342"/>
    </row>
    <row r="3081" spans="3:3" s="124" customFormat="1" x14ac:dyDescent="0.2">
      <c r="C3081" s="342"/>
    </row>
    <row r="3082" spans="3:3" s="124" customFormat="1" x14ac:dyDescent="0.2">
      <c r="C3082" s="342"/>
    </row>
    <row r="3083" spans="3:3" s="124" customFormat="1" x14ac:dyDescent="0.2">
      <c r="C3083" s="342"/>
    </row>
    <row r="3084" spans="3:3" s="124" customFormat="1" x14ac:dyDescent="0.2">
      <c r="C3084" s="342"/>
    </row>
    <row r="3085" spans="3:3" s="124" customFormat="1" x14ac:dyDescent="0.2">
      <c r="C3085" s="342"/>
    </row>
    <row r="3086" spans="3:3" s="124" customFormat="1" x14ac:dyDescent="0.2">
      <c r="C3086" s="342"/>
    </row>
    <row r="3087" spans="3:3" s="124" customFormat="1" x14ac:dyDescent="0.2">
      <c r="C3087" s="342"/>
    </row>
    <row r="3088" spans="3:3" s="124" customFormat="1" x14ac:dyDescent="0.2">
      <c r="C3088" s="342"/>
    </row>
    <row r="3089" spans="3:3" s="124" customFormat="1" x14ac:dyDescent="0.2">
      <c r="C3089" s="342"/>
    </row>
    <row r="3090" spans="3:3" s="124" customFormat="1" x14ac:dyDescent="0.2">
      <c r="C3090" s="342"/>
    </row>
    <row r="3091" spans="3:3" s="124" customFormat="1" x14ac:dyDescent="0.2">
      <c r="C3091" s="342"/>
    </row>
    <row r="3092" spans="3:3" s="124" customFormat="1" x14ac:dyDescent="0.2">
      <c r="C3092" s="342"/>
    </row>
    <row r="3093" spans="3:3" s="124" customFormat="1" x14ac:dyDescent="0.2">
      <c r="C3093" s="342"/>
    </row>
    <row r="3094" spans="3:3" s="124" customFormat="1" x14ac:dyDescent="0.2">
      <c r="C3094" s="342"/>
    </row>
    <row r="3095" spans="3:3" s="124" customFormat="1" x14ac:dyDescent="0.2">
      <c r="C3095" s="342"/>
    </row>
    <row r="3096" spans="3:3" s="124" customFormat="1" x14ac:dyDescent="0.2">
      <c r="C3096" s="342"/>
    </row>
    <row r="3097" spans="3:3" s="124" customFormat="1" x14ac:dyDescent="0.2">
      <c r="C3097" s="342"/>
    </row>
    <row r="3098" spans="3:3" s="124" customFormat="1" x14ac:dyDescent="0.2">
      <c r="C3098" s="342"/>
    </row>
    <row r="3099" spans="3:3" s="124" customFormat="1" x14ac:dyDescent="0.2">
      <c r="C3099" s="342"/>
    </row>
    <row r="3100" spans="3:3" s="124" customFormat="1" x14ac:dyDescent="0.2">
      <c r="C3100" s="342"/>
    </row>
    <row r="3101" spans="3:3" s="124" customFormat="1" x14ac:dyDescent="0.2">
      <c r="C3101" s="342"/>
    </row>
    <row r="3102" spans="3:3" s="124" customFormat="1" x14ac:dyDescent="0.2">
      <c r="C3102" s="342"/>
    </row>
    <row r="3103" spans="3:3" s="124" customFormat="1" x14ac:dyDescent="0.2">
      <c r="C3103" s="342"/>
    </row>
    <row r="3104" spans="3:3" s="124" customFormat="1" x14ac:dyDescent="0.2">
      <c r="C3104" s="342"/>
    </row>
    <row r="3105" spans="3:3" s="124" customFormat="1" x14ac:dyDescent="0.2">
      <c r="C3105" s="342"/>
    </row>
    <row r="3106" spans="3:3" s="124" customFormat="1" x14ac:dyDescent="0.2">
      <c r="C3106" s="342"/>
    </row>
    <row r="3107" spans="3:3" s="124" customFormat="1" x14ac:dyDescent="0.2">
      <c r="C3107" s="342"/>
    </row>
    <row r="3108" spans="3:3" s="124" customFormat="1" x14ac:dyDescent="0.2">
      <c r="C3108" s="342"/>
    </row>
    <row r="3109" spans="3:3" s="124" customFormat="1" x14ac:dyDescent="0.2">
      <c r="C3109" s="342"/>
    </row>
    <row r="3110" spans="3:3" s="124" customFormat="1" x14ac:dyDescent="0.2">
      <c r="C3110" s="342"/>
    </row>
    <row r="3111" spans="3:3" s="124" customFormat="1" x14ac:dyDescent="0.2">
      <c r="C3111" s="342"/>
    </row>
    <row r="3112" spans="3:3" s="124" customFormat="1" x14ac:dyDescent="0.2">
      <c r="C3112" s="342"/>
    </row>
    <row r="3113" spans="3:3" s="124" customFormat="1" x14ac:dyDescent="0.2">
      <c r="C3113" s="342"/>
    </row>
    <row r="3114" spans="3:3" s="124" customFormat="1" x14ac:dyDescent="0.2">
      <c r="C3114" s="342"/>
    </row>
    <row r="3115" spans="3:3" s="124" customFormat="1" x14ac:dyDescent="0.2">
      <c r="C3115" s="342"/>
    </row>
    <row r="3116" spans="3:3" s="124" customFormat="1" x14ac:dyDescent="0.2">
      <c r="C3116" s="342"/>
    </row>
    <row r="3117" spans="3:3" s="124" customFormat="1" x14ac:dyDescent="0.2">
      <c r="C3117" s="342"/>
    </row>
    <row r="3118" spans="3:3" s="124" customFormat="1" x14ac:dyDescent="0.2">
      <c r="C3118" s="342"/>
    </row>
    <row r="3119" spans="3:3" s="124" customFormat="1" x14ac:dyDescent="0.2">
      <c r="C3119" s="342"/>
    </row>
    <row r="3120" spans="3:3" s="124" customFormat="1" x14ac:dyDescent="0.2">
      <c r="C3120" s="342"/>
    </row>
    <row r="3121" spans="3:3" s="124" customFormat="1" x14ac:dyDescent="0.2">
      <c r="C3121" s="342"/>
    </row>
    <row r="3122" spans="3:3" s="124" customFormat="1" x14ac:dyDescent="0.2">
      <c r="C3122" s="342"/>
    </row>
    <row r="3123" spans="3:3" s="124" customFormat="1" x14ac:dyDescent="0.2">
      <c r="C3123" s="342"/>
    </row>
    <row r="3124" spans="3:3" s="124" customFormat="1" x14ac:dyDescent="0.2">
      <c r="C3124" s="342"/>
    </row>
    <row r="3125" spans="3:3" s="124" customFormat="1" x14ac:dyDescent="0.2">
      <c r="C3125" s="342"/>
    </row>
    <row r="3126" spans="3:3" s="124" customFormat="1" x14ac:dyDescent="0.2">
      <c r="C3126" s="342"/>
    </row>
    <row r="3127" spans="3:3" s="124" customFormat="1" x14ac:dyDescent="0.2">
      <c r="C3127" s="342"/>
    </row>
    <row r="3128" spans="3:3" s="124" customFormat="1" x14ac:dyDescent="0.2">
      <c r="C3128" s="342"/>
    </row>
    <row r="3129" spans="3:3" s="124" customFormat="1" x14ac:dyDescent="0.2">
      <c r="C3129" s="342"/>
    </row>
    <row r="3130" spans="3:3" s="124" customFormat="1" x14ac:dyDescent="0.2">
      <c r="C3130" s="342"/>
    </row>
    <row r="3131" spans="3:3" s="124" customFormat="1" x14ac:dyDescent="0.2">
      <c r="C3131" s="342"/>
    </row>
    <row r="3132" spans="3:3" s="124" customFormat="1" x14ac:dyDescent="0.2">
      <c r="C3132" s="342"/>
    </row>
    <row r="3133" spans="3:3" s="124" customFormat="1" x14ac:dyDescent="0.2">
      <c r="C3133" s="342"/>
    </row>
    <row r="3134" spans="3:3" s="124" customFormat="1" x14ac:dyDescent="0.2">
      <c r="C3134" s="342"/>
    </row>
    <row r="3135" spans="3:3" s="124" customFormat="1" x14ac:dyDescent="0.2">
      <c r="C3135" s="342"/>
    </row>
    <row r="3136" spans="3:3" s="124" customFormat="1" x14ac:dyDescent="0.2">
      <c r="C3136" s="342"/>
    </row>
    <row r="3137" spans="3:3" s="124" customFormat="1" x14ac:dyDescent="0.2">
      <c r="C3137" s="342"/>
    </row>
    <row r="3138" spans="3:3" s="124" customFormat="1" x14ac:dyDescent="0.2">
      <c r="C3138" s="342"/>
    </row>
    <row r="3139" spans="3:3" s="124" customFormat="1" x14ac:dyDescent="0.2">
      <c r="C3139" s="342"/>
    </row>
    <row r="3140" spans="3:3" s="124" customFormat="1" x14ac:dyDescent="0.2">
      <c r="C3140" s="342"/>
    </row>
    <row r="3141" spans="3:3" s="124" customFormat="1" x14ac:dyDescent="0.2">
      <c r="C3141" s="342"/>
    </row>
    <row r="3142" spans="3:3" s="124" customFormat="1" x14ac:dyDescent="0.2">
      <c r="C3142" s="342"/>
    </row>
    <row r="3143" spans="3:3" s="124" customFormat="1" x14ac:dyDescent="0.2">
      <c r="C3143" s="342"/>
    </row>
    <row r="3144" spans="3:3" s="124" customFormat="1" x14ac:dyDescent="0.2">
      <c r="C3144" s="342"/>
    </row>
    <row r="3145" spans="3:3" s="124" customFormat="1" x14ac:dyDescent="0.2">
      <c r="C3145" s="342"/>
    </row>
    <row r="3146" spans="3:3" s="124" customFormat="1" x14ac:dyDescent="0.2">
      <c r="C3146" s="342"/>
    </row>
    <row r="3147" spans="3:3" s="124" customFormat="1" x14ac:dyDescent="0.2">
      <c r="C3147" s="342"/>
    </row>
    <row r="3148" spans="3:3" s="124" customFormat="1" x14ac:dyDescent="0.2">
      <c r="C3148" s="342"/>
    </row>
    <row r="3149" spans="3:3" s="124" customFormat="1" x14ac:dyDescent="0.2">
      <c r="C3149" s="342"/>
    </row>
    <row r="3150" spans="3:3" s="124" customFormat="1" x14ac:dyDescent="0.2">
      <c r="C3150" s="342"/>
    </row>
    <row r="3151" spans="3:3" s="124" customFormat="1" x14ac:dyDescent="0.2">
      <c r="C3151" s="342"/>
    </row>
    <row r="3152" spans="3:3" s="124" customFormat="1" x14ac:dyDescent="0.2">
      <c r="C3152" s="342"/>
    </row>
    <row r="3153" spans="3:3" s="124" customFormat="1" x14ac:dyDescent="0.2">
      <c r="C3153" s="342"/>
    </row>
    <row r="3154" spans="3:3" s="124" customFormat="1" x14ac:dyDescent="0.2">
      <c r="C3154" s="342"/>
    </row>
    <row r="3155" spans="3:3" s="124" customFormat="1" x14ac:dyDescent="0.2">
      <c r="C3155" s="342"/>
    </row>
    <row r="3156" spans="3:3" s="124" customFormat="1" x14ac:dyDescent="0.2">
      <c r="C3156" s="342"/>
    </row>
    <row r="3157" spans="3:3" s="124" customFormat="1" x14ac:dyDescent="0.2">
      <c r="C3157" s="342"/>
    </row>
    <row r="3158" spans="3:3" s="124" customFormat="1" x14ac:dyDescent="0.2">
      <c r="C3158" s="342"/>
    </row>
    <row r="3159" spans="3:3" s="124" customFormat="1" x14ac:dyDescent="0.2">
      <c r="C3159" s="342"/>
    </row>
    <row r="3160" spans="3:3" s="124" customFormat="1" x14ac:dyDescent="0.2">
      <c r="C3160" s="342"/>
    </row>
    <row r="3161" spans="3:3" s="124" customFormat="1" x14ac:dyDescent="0.2">
      <c r="C3161" s="342"/>
    </row>
    <row r="3162" spans="3:3" s="124" customFormat="1" x14ac:dyDescent="0.2">
      <c r="C3162" s="342"/>
    </row>
    <row r="3163" spans="3:3" s="124" customFormat="1" x14ac:dyDescent="0.2">
      <c r="C3163" s="342"/>
    </row>
    <row r="3164" spans="3:3" s="124" customFormat="1" x14ac:dyDescent="0.2">
      <c r="C3164" s="342"/>
    </row>
    <row r="3165" spans="3:3" s="124" customFormat="1" x14ac:dyDescent="0.2">
      <c r="C3165" s="342"/>
    </row>
    <row r="3166" spans="3:3" s="124" customFormat="1" x14ac:dyDescent="0.2">
      <c r="C3166" s="342"/>
    </row>
    <row r="3167" spans="3:3" s="124" customFormat="1" x14ac:dyDescent="0.2">
      <c r="C3167" s="342"/>
    </row>
    <row r="3168" spans="3:3" s="124" customFormat="1" x14ac:dyDescent="0.2">
      <c r="C3168" s="342"/>
    </row>
    <row r="3169" spans="3:3" s="124" customFormat="1" x14ac:dyDescent="0.2">
      <c r="C3169" s="342"/>
    </row>
    <row r="3170" spans="3:3" s="124" customFormat="1" x14ac:dyDescent="0.2">
      <c r="C3170" s="342"/>
    </row>
    <row r="3171" spans="3:3" s="124" customFormat="1" x14ac:dyDescent="0.2">
      <c r="C3171" s="342"/>
    </row>
    <row r="3172" spans="3:3" s="124" customFormat="1" x14ac:dyDescent="0.2">
      <c r="C3172" s="342"/>
    </row>
    <row r="3173" spans="3:3" s="124" customFormat="1" x14ac:dyDescent="0.2">
      <c r="C3173" s="342"/>
    </row>
    <row r="3174" spans="3:3" s="124" customFormat="1" x14ac:dyDescent="0.2">
      <c r="C3174" s="342"/>
    </row>
    <row r="3175" spans="3:3" s="124" customFormat="1" x14ac:dyDescent="0.2">
      <c r="C3175" s="342"/>
    </row>
    <row r="3176" spans="3:3" s="124" customFormat="1" x14ac:dyDescent="0.2">
      <c r="C3176" s="342"/>
    </row>
    <row r="3177" spans="3:3" s="124" customFormat="1" x14ac:dyDescent="0.2">
      <c r="C3177" s="342"/>
    </row>
    <row r="3178" spans="3:3" s="124" customFormat="1" x14ac:dyDescent="0.2">
      <c r="C3178" s="342"/>
    </row>
    <row r="3179" spans="3:3" s="124" customFormat="1" x14ac:dyDescent="0.2">
      <c r="C3179" s="342"/>
    </row>
    <row r="3180" spans="3:3" s="124" customFormat="1" x14ac:dyDescent="0.2">
      <c r="C3180" s="342"/>
    </row>
    <row r="3181" spans="3:3" s="124" customFormat="1" x14ac:dyDescent="0.2">
      <c r="C3181" s="342"/>
    </row>
    <row r="3182" spans="3:3" s="124" customFormat="1" x14ac:dyDescent="0.2">
      <c r="C3182" s="342"/>
    </row>
    <row r="3183" spans="3:3" s="124" customFormat="1" x14ac:dyDescent="0.2">
      <c r="C3183" s="342"/>
    </row>
    <row r="3184" spans="3:3" s="124" customFormat="1" x14ac:dyDescent="0.2">
      <c r="C3184" s="342"/>
    </row>
    <row r="3185" spans="3:3" s="124" customFormat="1" x14ac:dyDescent="0.2">
      <c r="C3185" s="342"/>
    </row>
    <row r="3186" spans="3:3" s="124" customFormat="1" x14ac:dyDescent="0.2">
      <c r="C3186" s="342"/>
    </row>
    <row r="3187" spans="3:3" s="124" customFormat="1" x14ac:dyDescent="0.2">
      <c r="C3187" s="342"/>
    </row>
    <row r="3188" spans="3:3" s="124" customFormat="1" x14ac:dyDescent="0.2">
      <c r="C3188" s="342"/>
    </row>
    <row r="3189" spans="3:3" s="124" customFormat="1" x14ac:dyDescent="0.2">
      <c r="C3189" s="342"/>
    </row>
    <row r="3190" spans="3:3" s="124" customFormat="1" x14ac:dyDescent="0.2">
      <c r="C3190" s="342"/>
    </row>
    <row r="3191" spans="3:3" s="124" customFormat="1" x14ac:dyDescent="0.2">
      <c r="C3191" s="342"/>
    </row>
    <row r="3192" spans="3:3" s="124" customFormat="1" x14ac:dyDescent="0.2">
      <c r="C3192" s="342"/>
    </row>
    <row r="3193" spans="3:3" s="124" customFormat="1" x14ac:dyDescent="0.2">
      <c r="C3193" s="342"/>
    </row>
    <row r="3194" spans="3:3" s="124" customFormat="1" x14ac:dyDescent="0.2">
      <c r="C3194" s="342"/>
    </row>
    <row r="3195" spans="3:3" s="124" customFormat="1" x14ac:dyDescent="0.2">
      <c r="C3195" s="342"/>
    </row>
    <row r="3196" spans="3:3" s="124" customFormat="1" x14ac:dyDescent="0.2">
      <c r="C3196" s="342"/>
    </row>
    <row r="3197" spans="3:3" s="124" customFormat="1" x14ac:dyDescent="0.2">
      <c r="C3197" s="342"/>
    </row>
    <row r="3198" spans="3:3" s="124" customFormat="1" x14ac:dyDescent="0.2">
      <c r="C3198" s="342"/>
    </row>
    <row r="3199" spans="3:3" s="124" customFormat="1" x14ac:dyDescent="0.2">
      <c r="C3199" s="342"/>
    </row>
    <row r="3200" spans="3:3" s="124" customFormat="1" x14ac:dyDescent="0.2">
      <c r="C3200" s="342"/>
    </row>
    <row r="3201" spans="3:3" s="124" customFormat="1" x14ac:dyDescent="0.2">
      <c r="C3201" s="342"/>
    </row>
    <row r="3202" spans="3:3" s="124" customFormat="1" x14ac:dyDescent="0.2">
      <c r="C3202" s="342"/>
    </row>
    <row r="3203" spans="3:3" s="124" customFormat="1" x14ac:dyDescent="0.2">
      <c r="C3203" s="342"/>
    </row>
    <row r="3204" spans="3:3" s="124" customFormat="1" x14ac:dyDescent="0.2">
      <c r="C3204" s="342"/>
    </row>
    <row r="3205" spans="3:3" s="124" customFormat="1" x14ac:dyDescent="0.2">
      <c r="C3205" s="342"/>
    </row>
    <row r="3206" spans="3:3" s="124" customFormat="1" x14ac:dyDescent="0.2">
      <c r="C3206" s="342"/>
    </row>
    <row r="3207" spans="3:3" s="124" customFormat="1" x14ac:dyDescent="0.2">
      <c r="C3207" s="342"/>
    </row>
    <row r="3208" spans="3:3" s="124" customFormat="1" x14ac:dyDescent="0.2">
      <c r="C3208" s="342"/>
    </row>
    <row r="3209" spans="3:3" s="124" customFormat="1" x14ac:dyDescent="0.2">
      <c r="C3209" s="342"/>
    </row>
    <row r="3210" spans="3:3" s="124" customFormat="1" x14ac:dyDescent="0.2">
      <c r="C3210" s="342"/>
    </row>
    <row r="3211" spans="3:3" s="124" customFormat="1" x14ac:dyDescent="0.2">
      <c r="C3211" s="342"/>
    </row>
    <row r="3212" spans="3:3" s="124" customFormat="1" x14ac:dyDescent="0.2">
      <c r="C3212" s="342"/>
    </row>
    <row r="3213" spans="3:3" s="124" customFormat="1" x14ac:dyDescent="0.2">
      <c r="C3213" s="342"/>
    </row>
    <row r="3214" spans="3:3" s="124" customFormat="1" x14ac:dyDescent="0.2">
      <c r="C3214" s="342"/>
    </row>
    <row r="3215" spans="3:3" s="124" customFormat="1" x14ac:dyDescent="0.2">
      <c r="C3215" s="342"/>
    </row>
    <row r="3216" spans="3:3" s="124" customFormat="1" x14ac:dyDescent="0.2">
      <c r="C3216" s="342"/>
    </row>
    <row r="3217" spans="3:3" s="124" customFormat="1" x14ac:dyDescent="0.2">
      <c r="C3217" s="342"/>
    </row>
    <row r="3218" spans="3:3" s="124" customFormat="1" x14ac:dyDescent="0.2">
      <c r="C3218" s="342"/>
    </row>
    <row r="3219" spans="3:3" s="124" customFormat="1" x14ac:dyDescent="0.2">
      <c r="C3219" s="342"/>
    </row>
    <row r="3220" spans="3:3" s="124" customFormat="1" x14ac:dyDescent="0.2">
      <c r="C3220" s="342"/>
    </row>
    <row r="3221" spans="3:3" s="124" customFormat="1" x14ac:dyDescent="0.2">
      <c r="C3221" s="342"/>
    </row>
    <row r="3222" spans="3:3" s="124" customFormat="1" x14ac:dyDescent="0.2">
      <c r="C3222" s="342"/>
    </row>
    <row r="3223" spans="3:3" s="124" customFormat="1" x14ac:dyDescent="0.2">
      <c r="C3223" s="342"/>
    </row>
    <row r="3224" spans="3:3" s="124" customFormat="1" x14ac:dyDescent="0.2">
      <c r="C3224" s="342"/>
    </row>
    <row r="3225" spans="3:3" s="124" customFormat="1" x14ac:dyDescent="0.2">
      <c r="C3225" s="342"/>
    </row>
    <row r="3226" spans="3:3" s="124" customFormat="1" x14ac:dyDescent="0.2">
      <c r="C3226" s="342"/>
    </row>
    <row r="3227" spans="3:3" s="124" customFormat="1" x14ac:dyDescent="0.2">
      <c r="C3227" s="342"/>
    </row>
    <row r="3228" spans="3:3" s="124" customFormat="1" x14ac:dyDescent="0.2">
      <c r="C3228" s="342"/>
    </row>
    <row r="3229" spans="3:3" s="124" customFormat="1" x14ac:dyDescent="0.2">
      <c r="C3229" s="342"/>
    </row>
    <row r="3230" spans="3:3" s="124" customFormat="1" x14ac:dyDescent="0.2">
      <c r="C3230" s="342"/>
    </row>
    <row r="3231" spans="3:3" s="124" customFormat="1" x14ac:dyDescent="0.2">
      <c r="C3231" s="342"/>
    </row>
    <row r="3232" spans="3:3" s="124" customFormat="1" x14ac:dyDescent="0.2">
      <c r="C3232" s="342"/>
    </row>
    <row r="3233" spans="3:3" s="124" customFormat="1" x14ac:dyDescent="0.2">
      <c r="C3233" s="342"/>
    </row>
    <row r="3234" spans="3:3" s="124" customFormat="1" x14ac:dyDescent="0.2">
      <c r="C3234" s="342"/>
    </row>
    <row r="3235" spans="3:3" s="124" customFormat="1" x14ac:dyDescent="0.2">
      <c r="C3235" s="342"/>
    </row>
    <row r="3236" spans="3:3" s="124" customFormat="1" x14ac:dyDescent="0.2">
      <c r="C3236" s="342"/>
    </row>
    <row r="3237" spans="3:3" s="124" customFormat="1" x14ac:dyDescent="0.2">
      <c r="C3237" s="342"/>
    </row>
    <row r="3238" spans="3:3" s="124" customFormat="1" x14ac:dyDescent="0.2">
      <c r="C3238" s="342"/>
    </row>
    <row r="3239" spans="3:3" s="124" customFormat="1" x14ac:dyDescent="0.2">
      <c r="C3239" s="342"/>
    </row>
    <row r="3240" spans="3:3" s="124" customFormat="1" x14ac:dyDescent="0.2">
      <c r="C3240" s="342"/>
    </row>
    <row r="3241" spans="3:3" s="124" customFormat="1" x14ac:dyDescent="0.2">
      <c r="C3241" s="342"/>
    </row>
    <row r="3242" spans="3:3" s="124" customFormat="1" x14ac:dyDescent="0.2">
      <c r="C3242" s="342"/>
    </row>
    <row r="3243" spans="3:3" s="124" customFormat="1" x14ac:dyDescent="0.2">
      <c r="C3243" s="342"/>
    </row>
    <row r="3244" spans="3:3" s="124" customFormat="1" x14ac:dyDescent="0.2">
      <c r="C3244" s="342"/>
    </row>
    <row r="3245" spans="3:3" s="124" customFormat="1" x14ac:dyDescent="0.2">
      <c r="C3245" s="342"/>
    </row>
    <row r="3246" spans="3:3" s="124" customFormat="1" x14ac:dyDescent="0.2">
      <c r="C3246" s="342"/>
    </row>
    <row r="3247" spans="3:3" s="124" customFormat="1" x14ac:dyDescent="0.2">
      <c r="C3247" s="342"/>
    </row>
    <row r="3248" spans="3:3" s="124" customFormat="1" x14ac:dyDescent="0.2">
      <c r="C3248" s="342"/>
    </row>
    <row r="3249" spans="3:3" s="124" customFormat="1" x14ac:dyDescent="0.2">
      <c r="C3249" s="342"/>
    </row>
    <row r="3250" spans="3:3" s="124" customFormat="1" x14ac:dyDescent="0.2">
      <c r="C3250" s="342"/>
    </row>
    <row r="3251" spans="3:3" s="124" customFormat="1" x14ac:dyDescent="0.2">
      <c r="C3251" s="342"/>
    </row>
    <row r="3252" spans="3:3" s="124" customFormat="1" x14ac:dyDescent="0.2">
      <c r="C3252" s="342"/>
    </row>
    <row r="3253" spans="3:3" s="124" customFormat="1" x14ac:dyDescent="0.2">
      <c r="C3253" s="342"/>
    </row>
    <row r="3254" spans="3:3" s="124" customFormat="1" x14ac:dyDescent="0.2">
      <c r="C3254" s="342"/>
    </row>
    <row r="3255" spans="3:3" s="124" customFormat="1" x14ac:dyDescent="0.2">
      <c r="C3255" s="342"/>
    </row>
    <row r="3256" spans="3:3" s="124" customFormat="1" x14ac:dyDescent="0.2">
      <c r="C3256" s="342"/>
    </row>
    <row r="3257" spans="3:3" s="124" customFormat="1" x14ac:dyDescent="0.2">
      <c r="C3257" s="342"/>
    </row>
    <row r="3258" spans="3:3" s="124" customFormat="1" x14ac:dyDescent="0.2">
      <c r="C3258" s="342"/>
    </row>
    <row r="3259" spans="3:3" s="124" customFormat="1" x14ac:dyDescent="0.2">
      <c r="C3259" s="342"/>
    </row>
    <row r="3260" spans="3:3" s="124" customFormat="1" x14ac:dyDescent="0.2">
      <c r="C3260" s="342"/>
    </row>
    <row r="3261" spans="3:3" s="124" customFormat="1" x14ac:dyDescent="0.2">
      <c r="C3261" s="342"/>
    </row>
    <row r="3262" spans="3:3" s="124" customFormat="1" x14ac:dyDescent="0.2">
      <c r="C3262" s="342"/>
    </row>
    <row r="3263" spans="3:3" s="124" customFormat="1" x14ac:dyDescent="0.2">
      <c r="C3263" s="342"/>
    </row>
    <row r="3264" spans="3:3" s="124" customFormat="1" x14ac:dyDescent="0.2">
      <c r="C3264" s="342"/>
    </row>
    <row r="3265" spans="3:3" s="124" customFormat="1" x14ac:dyDescent="0.2">
      <c r="C3265" s="342"/>
    </row>
    <row r="3266" spans="3:3" s="124" customFormat="1" x14ac:dyDescent="0.2">
      <c r="C3266" s="342"/>
    </row>
    <row r="3267" spans="3:3" s="124" customFormat="1" x14ac:dyDescent="0.2">
      <c r="C3267" s="342"/>
    </row>
    <row r="3268" spans="3:3" s="124" customFormat="1" x14ac:dyDescent="0.2">
      <c r="C3268" s="342"/>
    </row>
    <row r="3269" spans="3:3" s="124" customFormat="1" x14ac:dyDescent="0.2">
      <c r="C3269" s="342"/>
    </row>
    <row r="3270" spans="3:3" s="124" customFormat="1" x14ac:dyDescent="0.2">
      <c r="C3270" s="342"/>
    </row>
    <row r="3271" spans="3:3" s="124" customFormat="1" x14ac:dyDescent="0.2">
      <c r="C3271" s="342"/>
    </row>
    <row r="3272" spans="3:3" s="124" customFormat="1" x14ac:dyDescent="0.2">
      <c r="C3272" s="342"/>
    </row>
    <row r="3273" spans="3:3" s="124" customFormat="1" x14ac:dyDescent="0.2">
      <c r="C3273" s="342"/>
    </row>
    <row r="3274" spans="3:3" s="124" customFormat="1" x14ac:dyDescent="0.2">
      <c r="C3274" s="342"/>
    </row>
    <row r="3275" spans="3:3" s="124" customFormat="1" x14ac:dyDescent="0.2">
      <c r="C3275" s="342"/>
    </row>
    <row r="3276" spans="3:3" s="124" customFormat="1" x14ac:dyDescent="0.2">
      <c r="C3276" s="342"/>
    </row>
    <row r="3277" spans="3:3" s="124" customFormat="1" x14ac:dyDescent="0.2">
      <c r="C3277" s="342"/>
    </row>
    <row r="3278" spans="3:3" s="124" customFormat="1" x14ac:dyDescent="0.2">
      <c r="C3278" s="342"/>
    </row>
    <row r="3279" spans="3:3" s="124" customFormat="1" x14ac:dyDescent="0.2">
      <c r="C3279" s="342"/>
    </row>
    <row r="3280" spans="3:3" s="124" customFormat="1" x14ac:dyDescent="0.2">
      <c r="C3280" s="342"/>
    </row>
    <row r="3281" spans="3:3" s="124" customFormat="1" x14ac:dyDescent="0.2">
      <c r="C3281" s="342"/>
    </row>
    <row r="3282" spans="3:3" s="124" customFormat="1" x14ac:dyDescent="0.2">
      <c r="C3282" s="342"/>
    </row>
    <row r="3283" spans="3:3" s="124" customFormat="1" x14ac:dyDescent="0.2">
      <c r="C3283" s="342"/>
    </row>
    <row r="3284" spans="3:3" s="124" customFormat="1" x14ac:dyDescent="0.2">
      <c r="C3284" s="342"/>
    </row>
    <row r="3285" spans="3:3" s="124" customFormat="1" x14ac:dyDescent="0.2">
      <c r="C3285" s="342"/>
    </row>
    <row r="3286" spans="3:3" s="124" customFormat="1" x14ac:dyDescent="0.2">
      <c r="C3286" s="342"/>
    </row>
    <row r="3287" spans="3:3" s="124" customFormat="1" x14ac:dyDescent="0.2">
      <c r="C3287" s="342"/>
    </row>
    <row r="3288" spans="3:3" s="124" customFormat="1" x14ac:dyDescent="0.2">
      <c r="C3288" s="342"/>
    </row>
    <row r="3289" spans="3:3" s="124" customFormat="1" x14ac:dyDescent="0.2">
      <c r="C3289" s="342"/>
    </row>
    <row r="3290" spans="3:3" s="124" customFormat="1" x14ac:dyDescent="0.2">
      <c r="C3290" s="342"/>
    </row>
    <row r="3291" spans="3:3" s="124" customFormat="1" x14ac:dyDescent="0.2">
      <c r="C3291" s="342"/>
    </row>
    <row r="3292" spans="3:3" s="124" customFormat="1" x14ac:dyDescent="0.2">
      <c r="C3292" s="342"/>
    </row>
    <row r="3293" spans="3:3" s="124" customFormat="1" x14ac:dyDescent="0.2">
      <c r="C3293" s="342"/>
    </row>
    <row r="3294" spans="3:3" s="124" customFormat="1" x14ac:dyDescent="0.2">
      <c r="C3294" s="342"/>
    </row>
    <row r="3295" spans="3:3" s="124" customFormat="1" x14ac:dyDescent="0.2">
      <c r="C3295" s="342"/>
    </row>
    <row r="3296" spans="3:3" s="124" customFormat="1" x14ac:dyDescent="0.2">
      <c r="C3296" s="342"/>
    </row>
    <row r="3297" spans="3:3" s="124" customFormat="1" x14ac:dyDescent="0.2">
      <c r="C3297" s="342"/>
    </row>
    <row r="3298" spans="3:3" s="124" customFormat="1" x14ac:dyDescent="0.2">
      <c r="C3298" s="342"/>
    </row>
    <row r="3299" spans="3:3" s="124" customFormat="1" x14ac:dyDescent="0.2">
      <c r="C3299" s="342"/>
    </row>
    <row r="3300" spans="3:3" s="124" customFormat="1" x14ac:dyDescent="0.2">
      <c r="C3300" s="342"/>
    </row>
    <row r="3301" spans="3:3" s="124" customFormat="1" x14ac:dyDescent="0.2">
      <c r="C3301" s="342"/>
    </row>
    <row r="3302" spans="3:3" s="124" customFormat="1" x14ac:dyDescent="0.2">
      <c r="C3302" s="342"/>
    </row>
    <row r="3303" spans="3:3" s="124" customFormat="1" x14ac:dyDescent="0.2">
      <c r="C3303" s="342"/>
    </row>
    <row r="3304" spans="3:3" s="124" customFormat="1" x14ac:dyDescent="0.2">
      <c r="C3304" s="342"/>
    </row>
    <row r="3305" spans="3:3" s="124" customFormat="1" x14ac:dyDescent="0.2">
      <c r="C3305" s="342"/>
    </row>
    <row r="3306" spans="3:3" s="124" customFormat="1" x14ac:dyDescent="0.2">
      <c r="C3306" s="342"/>
    </row>
    <row r="3307" spans="3:3" s="124" customFormat="1" x14ac:dyDescent="0.2">
      <c r="C3307" s="342"/>
    </row>
    <row r="3308" spans="3:3" s="124" customFormat="1" x14ac:dyDescent="0.2">
      <c r="C3308" s="342"/>
    </row>
    <row r="3309" spans="3:3" s="124" customFormat="1" x14ac:dyDescent="0.2">
      <c r="C3309" s="342"/>
    </row>
    <row r="3310" spans="3:3" s="124" customFormat="1" x14ac:dyDescent="0.2">
      <c r="C3310" s="342"/>
    </row>
    <row r="3311" spans="3:3" s="124" customFormat="1" x14ac:dyDescent="0.2">
      <c r="C3311" s="342"/>
    </row>
    <row r="3312" spans="3:3" s="124" customFormat="1" x14ac:dyDescent="0.2">
      <c r="C3312" s="342"/>
    </row>
    <row r="3313" spans="3:3" s="124" customFormat="1" x14ac:dyDescent="0.2">
      <c r="C3313" s="342"/>
    </row>
    <row r="3314" spans="3:3" s="124" customFormat="1" x14ac:dyDescent="0.2">
      <c r="C3314" s="342"/>
    </row>
    <row r="3315" spans="3:3" s="124" customFormat="1" x14ac:dyDescent="0.2">
      <c r="C3315" s="342"/>
    </row>
    <row r="3316" spans="3:3" s="124" customFormat="1" x14ac:dyDescent="0.2">
      <c r="C3316" s="342"/>
    </row>
    <row r="3317" spans="3:3" s="124" customFormat="1" x14ac:dyDescent="0.2">
      <c r="C3317" s="342"/>
    </row>
    <row r="3318" spans="3:3" s="124" customFormat="1" x14ac:dyDescent="0.2">
      <c r="C3318" s="342"/>
    </row>
    <row r="3319" spans="3:3" s="124" customFormat="1" x14ac:dyDescent="0.2">
      <c r="C3319" s="342"/>
    </row>
    <row r="3320" spans="3:3" s="124" customFormat="1" x14ac:dyDescent="0.2">
      <c r="C3320" s="342"/>
    </row>
    <row r="3321" spans="3:3" s="124" customFormat="1" x14ac:dyDescent="0.2">
      <c r="C3321" s="342"/>
    </row>
    <row r="3322" spans="3:3" s="124" customFormat="1" x14ac:dyDescent="0.2">
      <c r="C3322" s="342"/>
    </row>
    <row r="3323" spans="3:3" s="124" customFormat="1" x14ac:dyDescent="0.2">
      <c r="C3323" s="342"/>
    </row>
    <row r="3324" spans="3:3" s="124" customFormat="1" x14ac:dyDescent="0.2">
      <c r="C3324" s="342"/>
    </row>
    <row r="3325" spans="3:3" s="124" customFormat="1" x14ac:dyDescent="0.2">
      <c r="C3325" s="342"/>
    </row>
    <row r="3326" spans="3:3" s="124" customFormat="1" x14ac:dyDescent="0.2">
      <c r="C3326" s="342"/>
    </row>
    <row r="3327" spans="3:3" s="124" customFormat="1" x14ac:dyDescent="0.2">
      <c r="C3327" s="342"/>
    </row>
    <row r="3328" spans="3:3" s="124" customFormat="1" x14ac:dyDescent="0.2">
      <c r="C3328" s="342"/>
    </row>
    <row r="3329" spans="3:3" s="124" customFormat="1" x14ac:dyDescent="0.2">
      <c r="C3329" s="342"/>
    </row>
    <row r="3330" spans="3:3" s="124" customFormat="1" x14ac:dyDescent="0.2">
      <c r="C3330" s="342"/>
    </row>
    <row r="3331" spans="3:3" s="124" customFormat="1" x14ac:dyDescent="0.2">
      <c r="C3331" s="342"/>
    </row>
    <row r="3332" spans="3:3" s="124" customFormat="1" x14ac:dyDescent="0.2">
      <c r="C3332" s="342"/>
    </row>
    <row r="3333" spans="3:3" s="124" customFormat="1" x14ac:dyDescent="0.2">
      <c r="C3333" s="342"/>
    </row>
    <row r="3334" spans="3:3" s="124" customFormat="1" x14ac:dyDescent="0.2">
      <c r="C3334" s="342"/>
    </row>
    <row r="3335" spans="3:3" s="124" customFormat="1" x14ac:dyDescent="0.2">
      <c r="C3335" s="342"/>
    </row>
    <row r="3336" spans="3:3" s="124" customFormat="1" x14ac:dyDescent="0.2">
      <c r="C3336" s="342"/>
    </row>
    <row r="3337" spans="3:3" s="124" customFormat="1" x14ac:dyDescent="0.2">
      <c r="C3337" s="342"/>
    </row>
    <row r="3338" spans="3:3" s="124" customFormat="1" x14ac:dyDescent="0.2">
      <c r="C3338" s="342"/>
    </row>
    <row r="3339" spans="3:3" s="124" customFormat="1" x14ac:dyDescent="0.2">
      <c r="C3339" s="342"/>
    </row>
    <row r="3340" spans="3:3" s="124" customFormat="1" x14ac:dyDescent="0.2">
      <c r="C3340" s="342"/>
    </row>
    <row r="3341" spans="3:3" s="124" customFormat="1" x14ac:dyDescent="0.2">
      <c r="C3341" s="342"/>
    </row>
    <row r="3342" spans="3:3" s="124" customFormat="1" x14ac:dyDescent="0.2">
      <c r="C3342" s="342"/>
    </row>
    <row r="3343" spans="3:3" s="124" customFormat="1" x14ac:dyDescent="0.2">
      <c r="C3343" s="342"/>
    </row>
    <row r="3344" spans="3:3" s="124" customFormat="1" x14ac:dyDescent="0.2">
      <c r="C3344" s="342"/>
    </row>
    <row r="3345" spans="3:3" s="124" customFormat="1" x14ac:dyDescent="0.2">
      <c r="C3345" s="342"/>
    </row>
    <row r="3346" spans="3:3" s="124" customFormat="1" x14ac:dyDescent="0.2">
      <c r="C3346" s="342"/>
    </row>
    <row r="3347" spans="3:3" s="124" customFormat="1" x14ac:dyDescent="0.2">
      <c r="C3347" s="342"/>
    </row>
    <row r="3348" spans="3:3" s="124" customFormat="1" x14ac:dyDescent="0.2">
      <c r="C3348" s="342"/>
    </row>
    <row r="3349" spans="3:3" s="124" customFormat="1" x14ac:dyDescent="0.2">
      <c r="C3349" s="342"/>
    </row>
    <row r="3350" spans="3:3" s="124" customFormat="1" x14ac:dyDescent="0.2">
      <c r="C3350" s="342"/>
    </row>
    <row r="3351" spans="3:3" s="124" customFormat="1" x14ac:dyDescent="0.2">
      <c r="C3351" s="342"/>
    </row>
    <row r="3352" spans="3:3" s="124" customFormat="1" x14ac:dyDescent="0.2">
      <c r="C3352" s="342"/>
    </row>
    <row r="3353" spans="3:3" s="124" customFormat="1" x14ac:dyDescent="0.2">
      <c r="C3353" s="342"/>
    </row>
    <row r="3354" spans="3:3" s="124" customFormat="1" x14ac:dyDescent="0.2">
      <c r="C3354" s="342"/>
    </row>
    <row r="3355" spans="3:3" s="124" customFormat="1" x14ac:dyDescent="0.2">
      <c r="C3355" s="342"/>
    </row>
    <row r="3356" spans="3:3" s="124" customFormat="1" x14ac:dyDescent="0.2">
      <c r="C3356" s="342"/>
    </row>
    <row r="3357" spans="3:3" s="124" customFormat="1" x14ac:dyDescent="0.2">
      <c r="C3357" s="342"/>
    </row>
    <row r="3358" spans="3:3" s="124" customFormat="1" x14ac:dyDescent="0.2">
      <c r="C3358" s="342"/>
    </row>
    <row r="3359" spans="3:3" s="124" customFormat="1" x14ac:dyDescent="0.2">
      <c r="C3359" s="342"/>
    </row>
    <row r="3360" spans="3:3" s="124" customFormat="1" x14ac:dyDescent="0.2">
      <c r="C3360" s="342"/>
    </row>
    <row r="3361" spans="3:3" s="124" customFormat="1" x14ac:dyDescent="0.2">
      <c r="C3361" s="342"/>
    </row>
    <row r="3362" spans="3:3" s="124" customFormat="1" x14ac:dyDescent="0.2">
      <c r="C3362" s="342"/>
    </row>
    <row r="3363" spans="3:3" s="124" customFormat="1" x14ac:dyDescent="0.2">
      <c r="C3363" s="342"/>
    </row>
    <row r="3364" spans="3:3" s="124" customFormat="1" x14ac:dyDescent="0.2">
      <c r="C3364" s="342"/>
    </row>
    <row r="3365" spans="3:3" s="124" customFormat="1" x14ac:dyDescent="0.2">
      <c r="C3365" s="342"/>
    </row>
    <row r="3366" spans="3:3" s="124" customFormat="1" x14ac:dyDescent="0.2">
      <c r="C3366" s="342"/>
    </row>
    <row r="3367" spans="3:3" s="124" customFormat="1" x14ac:dyDescent="0.2">
      <c r="C3367" s="342"/>
    </row>
    <row r="3368" spans="3:3" s="124" customFormat="1" x14ac:dyDescent="0.2">
      <c r="C3368" s="342"/>
    </row>
    <row r="3369" spans="3:3" s="124" customFormat="1" x14ac:dyDescent="0.2">
      <c r="C3369" s="342"/>
    </row>
    <row r="3370" spans="3:3" s="124" customFormat="1" x14ac:dyDescent="0.2">
      <c r="C3370" s="342"/>
    </row>
    <row r="3371" spans="3:3" s="124" customFormat="1" x14ac:dyDescent="0.2">
      <c r="C3371" s="342"/>
    </row>
    <row r="3372" spans="3:3" s="124" customFormat="1" x14ac:dyDescent="0.2">
      <c r="C3372" s="342"/>
    </row>
    <row r="3373" spans="3:3" s="124" customFormat="1" x14ac:dyDescent="0.2">
      <c r="C3373" s="342"/>
    </row>
    <row r="3374" spans="3:3" s="124" customFormat="1" x14ac:dyDescent="0.2">
      <c r="C3374" s="342"/>
    </row>
    <row r="3375" spans="3:3" s="124" customFormat="1" x14ac:dyDescent="0.2">
      <c r="C3375" s="342"/>
    </row>
    <row r="3376" spans="3:3" s="124" customFormat="1" x14ac:dyDescent="0.2">
      <c r="C3376" s="342"/>
    </row>
    <row r="3377" spans="3:3" s="124" customFormat="1" x14ac:dyDescent="0.2">
      <c r="C3377" s="342"/>
    </row>
    <row r="3378" spans="3:3" s="124" customFormat="1" x14ac:dyDescent="0.2">
      <c r="C3378" s="342"/>
    </row>
    <row r="3379" spans="3:3" s="124" customFormat="1" x14ac:dyDescent="0.2">
      <c r="C3379" s="342"/>
    </row>
    <row r="3380" spans="3:3" s="124" customFormat="1" x14ac:dyDescent="0.2">
      <c r="C3380" s="342"/>
    </row>
    <row r="3381" spans="3:3" s="124" customFormat="1" x14ac:dyDescent="0.2">
      <c r="C3381" s="342"/>
    </row>
    <row r="3382" spans="3:3" s="124" customFormat="1" x14ac:dyDescent="0.2">
      <c r="C3382" s="342"/>
    </row>
    <row r="3383" spans="3:3" s="124" customFormat="1" x14ac:dyDescent="0.2">
      <c r="C3383" s="342"/>
    </row>
    <row r="3384" spans="3:3" s="124" customFormat="1" x14ac:dyDescent="0.2">
      <c r="C3384" s="342"/>
    </row>
    <row r="3385" spans="3:3" s="124" customFormat="1" x14ac:dyDescent="0.2">
      <c r="C3385" s="342"/>
    </row>
    <row r="3386" spans="3:3" s="124" customFormat="1" x14ac:dyDescent="0.2">
      <c r="C3386" s="342"/>
    </row>
    <row r="3387" spans="3:3" s="124" customFormat="1" x14ac:dyDescent="0.2">
      <c r="C3387" s="342"/>
    </row>
    <row r="3388" spans="3:3" s="124" customFormat="1" x14ac:dyDescent="0.2">
      <c r="C3388" s="342"/>
    </row>
    <row r="3389" spans="3:3" s="124" customFormat="1" x14ac:dyDescent="0.2">
      <c r="C3389" s="342"/>
    </row>
    <row r="3390" spans="3:3" s="124" customFormat="1" x14ac:dyDescent="0.2">
      <c r="C3390" s="342"/>
    </row>
    <row r="3391" spans="3:3" s="124" customFormat="1" x14ac:dyDescent="0.2">
      <c r="C3391" s="342"/>
    </row>
    <row r="3392" spans="3:3" s="124" customFormat="1" x14ac:dyDescent="0.2">
      <c r="C3392" s="342"/>
    </row>
    <row r="3393" spans="3:3" s="124" customFormat="1" x14ac:dyDescent="0.2">
      <c r="C3393" s="342"/>
    </row>
    <row r="3394" spans="3:3" s="124" customFormat="1" x14ac:dyDescent="0.2">
      <c r="C3394" s="342"/>
    </row>
    <row r="3395" spans="3:3" s="124" customFormat="1" x14ac:dyDescent="0.2">
      <c r="C3395" s="342"/>
    </row>
    <row r="3396" spans="3:3" s="124" customFormat="1" x14ac:dyDescent="0.2">
      <c r="C3396" s="342"/>
    </row>
    <row r="3397" spans="3:3" s="124" customFormat="1" x14ac:dyDescent="0.2">
      <c r="C3397" s="342"/>
    </row>
    <row r="3398" spans="3:3" s="124" customFormat="1" x14ac:dyDescent="0.2">
      <c r="C3398" s="342"/>
    </row>
    <row r="3399" spans="3:3" s="124" customFormat="1" x14ac:dyDescent="0.2">
      <c r="C3399" s="342"/>
    </row>
    <row r="3400" spans="3:3" s="124" customFormat="1" x14ac:dyDescent="0.2">
      <c r="C3400" s="342"/>
    </row>
    <row r="3401" spans="3:3" s="124" customFormat="1" x14ac:dyDescent="0.2">
      <c r="C3401" s="342"/>
    </row>
    <row r="3402" spans="3:3" s="124" customFormat="1" x14ac:dyDescent="0.2">
      <c r="C3402" s="342"/>
    </row>
    <row r="3403" spans="3:3" s="124" customFormat="1" x14ac:dyDescent="0.2">
      <c r="C3403" s="342"/>
    </row>
    <row r="3404" spans="3:3" s="124" customFormat="1" x14ac:dyDescent="0.2">
      <c r="C3404" s="342"/>
    </row>
    <row r="3405" spans="3:3" s="124" customFormat="1" x14ac:dyDescent="0.2">
      <c r="C3405" s="342"/>
    </row>
    <row r="3406" spans="3:3" s="124" customFormat="1" x14ac:dyDescent="0.2">
      <c r="C3406" s="342"/>
    </row>
    <row r="3407" spans="3:3" s="124" customFormat="1" x14ac:dyDescent="0.2">
      <c r="C3407" s="342"/>
    </row>
    <row r="3408" spans="3:3" s="124" customFormat="1" x14ac:dyDescent="0.2">
      <c r="C3408" s="342"/>
    </row>
    <row r="3409" spans="3:3" s="124" customFormat="1" x14ac:dyDescent="0.2">
      <c r="C3409" s="342"/>
    </row>
    <row r="3410" spans="3:3" s="124" customFormat="1" x14ac:dyDescent="0.2">
      <c r="C3410" s="342"/>
    </row>
    <row r="3411" spans="3:3" s="124" customFormat="1" x14ac:dyDescent="0.2">
      <c r="C3411" s="342"/>
    </row>
    <row r="3412" spans="3:3" s="124" customFormat="1" x14ac:dyDescent="0.2">
      <c r="C3412" s="342"/>
    </row>
    <row r="3413" spans="3:3" s="124" customFormat="1" x14ac:dyDescent="0.2">
      <c r="C3413" s="342"/>
    </row>
    <row r="3414" spans="3:3" s="124" customFormat="1" x14ac:dyDescent="0.2">
      <c r="C3414" s="342"/>
    </row>
    <row r="3415" spans="3:3" s="124" customFormat="1" x14ac:dyDescent="0.2">
      <c r="C3415" s="342"/>
    </row>
    <row r="3416" spans="3:3" s="124" customFormat="1" x14ac:dyDescent="0.2">
      <c r="C3416" s="342"/>
    </row>
    <row r="3417" spans="3:3" s="124" customFormat="1" x14ac:dyDescent="0.2">
      <c r="C3417" s="342"/>
    </row>
    <row r="3418" spans="3:3" s="124" customFormat="1" x14ac:dyDescent="0.2">
      <c r="C3418" s="342"/>
    </row>
    <row r="3419" spans="3:3" s="124" customFormat="1" x14ac:dyDescent="0.2">
      <c r="C3419" s="342"/>
    </row>
    <row r="3420" spans="3:3" s="124" customFormat="1" x14ac:dyDescent="0.2">
      <c r="C3420" s="342"/>
    </row>
    <row r="3421" spans="3:3" s="124" customFormat="1" x14ac:dyDescent="0.2">
      <c r="C3421" s="342"/>
    </row>
    <row r="3422" spans="3:3" s="124" customFormat="1" x14ac:dyDescent="0.2">
      <c r="C3422" s="342"/>
    </row>
    <row r="3423" spans="3:3" s="124" customFormat="1" x14ac:dyDescent="0.2">
      <c r="C3423" s="342"/>
    </row>
    <row r="3424" spans="3:3" s="124" customFormat="1" x14ac:dyDescent="0.2">
      <c r="C3424" s="342"/>
    </row>
    <row r="3425" spans="3:3" s="124" customFormat="1" x14ac:dyDescent="0.2">
      <c r="C3425" s="342"/>
    </row>
    <row r="3426" spans="3:3" s="124" customFormat="1" x14ac:dyDescent="0.2">
      <c r="C3426" s="342"/>
    </row>
    <row r="3427" spans="3:3" s="124" customFormat="1" x14ac:dyDescent="0.2">
      <c r="C3427" s="342"/>
    </row>
    <row r="3428" spans="3:3" s="124" customFormat="1" x14ac:dyDescent="0.2">
      <c r="C3428" s="342"/>
    </row>
    <row r="3429" spans="3:3" s="124" customFormat="1" x14ac:dyDescent="0.2">
      <c r="C3429" s="342"/>
    </row>
    <row r="3430" spans="3:3" s="124" customFormat="1" x14ac:dyDescent="0.2">
      <c r="C3430" s="342"/>
    </row>
    <row r="3431" spans="3:3" s="124" customFormat="1" x14ac:dyDescent="0.2">
      <c r="C3431" s="342"/>
    </row>
    <row r="3432" spans="3:3" s="124" customFormat="1" x14ac:dyDescent="0.2">
      <c r="C3432" s="342"/>
    </row>
    <row r="3433" spans="3:3" s="124" customFormat="1" x14ac:dyDescent="0.2">
      <c r="C3433" s="342"/>
    </row>
    <row r="3434" spans="3:3" s="124" customFormat="1" x14ac:dyDescent="0.2">
      <c r="C3434" s="342"/>
    </row>
    <row r="3435" spans="3:3" s="124" customFormat="1" x14ac:dyDescent="0.2">
      <c r="C3435" s="342"/>
    </row>
    <row r="3436" spans="3:3" s="124" customFormat="1" x14ac:dyDescent="0.2">
      <c r="C3436" s="342"/>
    </row>
    <row r="3437" spans="3:3" s="124" customFormat="1" x14ac:dyDescent="0.2">
      <c r="C3437" s="342"/>
    </row>
    <row r="3438" spans="3:3" s="124" customFormat="1" x14ac:dyDescent="0.2">
      <c r="C3438" s="342"/>
    </row>
    <row r="3439" spans="3:3" s="124" customFormat="1" x14ac:dyDescent="0.2">
      <c r="C3439" s="342"/>
    </row>
    <row r="3440" spans="3:3" s="124" customFormat="1" x14ac:dyDescent="0.2">
      <c r="C3440" s="342"/>
    </row>
    <row r="3441" spans="3:3" s="124" customFormat="1" x14ac:dyDescent="0.2">
      <c r="C3441" s="342"/>
    </row>
    <row r="3442" spans="3:3" s="124" customFormat="1" x14ac:dyDescent="0.2">
      <c r="C3442" s="342"/>
    </row>
    <row r="3443" spans="3:3" s="124" customFormat="1" x14ac:dyDescent="0.2">
      <c r="C3443" s="342"/>
    </row>
    <row r="3444" spans="3:3" s="124" customFormat="1" x14ac:dyDescent="0.2">
      <c r="C3444" s="342"/>
    </row>
    <row r="3445" spans="3:3" s="124" customFormat="1" x14ac:dyDescent="0.2">
      <c r="C3445" s="342"/>
    </row>
    <row r="3446" spans="3:3" s="124" customFormat="1" x14ac:dyDescent="0.2">
      <c r="C3446" s="342"/>
    </row>
    <row r="3447" spans="3:3" s="124" customFormat="1" x14ac:dyDescent="0.2">
      <c r="C3447" s="342"/>
    </row>
    <row r="3448" spans="3:3" s="124" customFormat="1" x14ac:dyDescent="0.2">
      <c r="C3448" s="342"/>
    </row>
    <row r="3449" spans="3:3" s="124" customFormat="1" x14ac:dyDescent="0.2">
      <c r="C3449" s="342"/>
    </row>
    <row r="3450" spans="3:3" s="124" customFormat="1" x14ac:dyDescent="0.2">
      <c r="C3450" s="342"/>
    </row>
    <row r="3451" spans="3:3" s="124" customFormat="1" x14ac:dyDescent="0.2">
      <c r="C3451" s="342"/>
    </row>
    <row r="3452" spans="3:3" s="124" customFormat="1" x14ac:dyDescent="0.2">
      <c r="C3452" s="342"/>
    </row>
    <row r="3453" spans="3:3" s="124" customFormat="1" x14ac:dyDescent="0.2">
      <c r="C3453" s="342"/>
    </row>
    <row r="3454" spans="3:3" s="124" customFormat="1" x14ac:dyDescent="0.2">
      <c r="C3454" s="342"/>
    </row>
    <row r="3455" spans="3:3" s="124" customFormat="1" x14ac:dyDescent="0.2">
      <c r="C3455" s="342"/>
    </row>
    <row r="3456" spans="3:3" s="124" customFormat="1" x14ac:dyDescent="0.2">
      <c r="C3456" s="342"/>
    </row>
    <row r="3457" spans="3:3" s="124" customFormat="1" x14ac:dyDescent="0.2">
      <c r="C3457" s="342"/>
    </row>
    <row r="3458" spans="3:3" s="124" customFormat="1" x14ac:dyDescent="0.2">
      <c r="C3458" s="342"/>
    </row>
    <row r="3459" spans="3:3" s="124" customFormat="1" x14ac:dyDescent="0.2">
      <c r="C3459" s="342"/>
    </row>
    <row r="3460" spans="3:3" s="124" customFormat="1" x14ac:dyDescent="0.2">
      <c r="C3460" s="342"/>
    </row>
    <row r="3461" spans="3:3" s="124" customFormat="1" x14ac:dyDescent="0.2">
      <c r="C3461" s="342"/>
    </row>
    <row r="3462" spans="3:3" s="124" customFormat="1" x14ac:dyDescent="0.2">
      <c r="C3462" s="342"/>
    </row>
    <row r="3463" spans="3:3" s="124" customFormat="1" x14ac:dyDescent="0.2">
      <c r="C3463" s="342"/>
    </row>
    <row r="3464" spans="3:3" s="124" customFormat="1" x14ac:dyDescent="0.2">
      <c r="C3464" s="342"/>
    </row>
    <row r="3465" spans="3:3" s="124" customFormat="1" x14ac:dyDescent="0.2">
      <c r="C3465" s="342"/>
    </row>
    <row r="3466" spans="3:3" s="124" customFormat="1" x14ac:dyDescent="0.2">
      <c r="C3466" s="342"/>
    </row>
    <row r="3467" spans="3:3" s="124" customFormat="1" x14ac:dyDescent="0.2">
      <c r="C3467" s="342"/>
    </row>
    <row r="3468" spans="3:3" s="124" customFormat="1" x14ac:dyDescent="0.2">
      <c r="C3468" s="342"/>
    </row>
    <row r="3469" spans="3:3" s="124" customFormat="1" x14ac:dyDescent="0.2">
      <c r="C3469" s="342"/>
    </row>
    <row r="3470" spans="3:3" s="124" customFormat="1" x14ac:dyDescent="0.2">
      <c r="C3470" s="342"/>
    </row>
    <row r="3471" spans="3:3" s="124" customFormat="1" x14ac:dyDescent="0.2">
      <c r="C3471" s="342"/>
    </row>
    <row r="3472" spans="3:3" s="124" customFormat="1" x14ac:dyDescent="0.2">
      <c r="C3472" s="342"/>
    </row>
    <row r="3473" spans="3:3" s="124" customFormat="1" x14ac:dyDescent="0.2">
      <c r="C3473" s="342"/>
    </row>
    <row r="3474" spans="3:3" s="124" customFormat="1" x14ac:dyDescent="0.2">
      <c r="C3474" s="342"/>
    </row>
    <row r="3475" spans="3:3" s="124" customFormat="1" x14ac:dyDescent="0.2">
      <c r="C3475" s="342"/>
    </row>
    <row r="3476" spans="3:3" s="124" customFormat="1" x14ac:dyDescent="0.2">
      <c r="C3476" s="342"/>
    </row>
    <row r="3477" spans="3:3" s="124" customFormat="1" x14ac:dyDescent="0.2">
      <c r="C3477" s="342"/>
    </row>
    <row r="3478" spans="3:3" s="124" customFormat="1" x14ac:dyDescent="0.2">
      <c r="C3478" s="342"/>
    </row>
    <row r="3479" spans="3:3" s="124" customFormat="1" x14ac:dyDescent="0.2">
      <c r="C3479" s="342"/>
    </row>
    <row r="3480" spans="3:3" s="124" customFormat="1" x14ac:dyDescent="0.2">
      <c r="C3480" s="342"/>
    </row>
    <row r="3481" spans="3:3" s="124" customFormat="1" x14ac:dyDescent="0.2">
      <c r="C3481" s="342"/>
    </row>
    <row r="3482" spans="3:3" s="124" customFormat="1" x14ac:dyDescent="0.2">
      <c r="C3482" s="342"/>
    </row>
    <row r="3483" spans="3:3" s="124" customFormat="1" x14ac:dyDescent="0.2">
      <c r="C3483" s="342"/>
    </row>
    <row r="3484" spans="3:3" s="124" customFormat="1" x14ac:dyDescent="0.2">
      <c r="C3484" s="342"/>
    </row>
    <row r="3485" spans="3:3" s="124" customFormat="1" x14ac:dyDescent="0.2">
      <c r="C3485" s="342"/>
    </row>
    <row r="3486" spans="3:3" s="124" customFormat="1" x14ac:dyDescent="0.2">
      <c r="C3486" s="342"/>
    </row>
    <row r="3487" spans="3:3" s="124" customFormat="1" x14ac:dyDescent="0.2">
      <c r="C3487" s="342"/>
    </row>
    <row r="3488" spans="3:3" s="124" customFormat="1" x14ac:dyDescent="0.2">
      <c r="C3488" s="342"/>
    </row>
    <row r="3489" spans="3:3" s="124" customFormat="1" x14ac:dyDescent="0.2">
      <c r="C3489" s="342"/>
    </row>
    <row r="3490" spans="3:3" s="124" customFormat="1" x14ac:dyDescent="0.2">
      <c r="C3490" s="342"/>
    </row>
    <row r="3491" spans="3:3" s="124" customFormat="1" x14ac:dyDescent="0.2">
      <c r="C3491" s="342"/>
    </row>
    <row r="3492" spans="3:3" s="124" customFormat="1" x14ac:dyDescent="0.2">
      <c r="C3492" s="342"/>
    </row>
    <row r="3493" spans="3:3" s="124" customFormat="1" x14ac:dyDescent="0.2">
      <c r="C3493" s="342"/>
    </row>
    <row r="3494" spans="3:3" s="124" customFormat="1" x14ac:dyDescent="0.2">
      <c r="C3494" s="342"/>
    </row>
    <row r="3495" spans="3:3" s="124" customFormat="1" x14ac:dyDescent="0.2">
      <c r="C3495" s="342"/>
    </row>
    <row r="3496" spans="3:3" s="124" customFormat="1" x14ac:dyDescent="0.2">
      <c r="C3496" s="342"/>
    </row>
    <row r="3497" spans="3:3" s="124" customFormat="1" x14ac:dyDescent="0.2">
      <c r="C3497" s="342"/>
    </row>
    <row r="3498" spans="3:3" s="124" customFormat="1" x14ac:dyDescent="0.2">
      <c r="C3498" s="342"/>
    </row>
    <row r="3499" spans="3:3" s="124" customFormat="1" x14ac:dyDescent="0.2">
      <c r="C3499" s="342"/>
    </row>
    <row r="3500" spans="3:3" s="124" customFormat="1" x14ac:dyDescent="0.2">
      <c r="C3500" s="342"/>
    </row>
    <row r="3501" spans="3:3" s="124" customFormat="1" x14ac:dyDescent="0.2">
      <c r="C3501" s="342"/>
    </row>
    <row r="3502" spans="3:3" s="124" customFormat="1" x14ac:dyDescent="0.2">
      <c r="C3502" s="342"/>
    </row>
    <row r="3503" spans="3:3" s="124" customFormat="1" x14ac:dyDescent="0.2">
      <c r="C3503" s="342"/>
    </row>
    <row r="3504" spans="3:3" s="124" customFormat="1" x14ac:dyDescent="0.2">
      <c r="C3504" s="342"/>
    </row>
    <row r="3505" spans="3:3" s="124" customFormat="1" x14ac:dyDescent="0.2">
      <c r="C3505" s="342"/>
    </row>
    <row r="3506" spans="3:3" s="124" customFormat="1" x14ac:dyDescent="0.2">
      <c r="C3506" s="342"/>
    </row>
    <row r="3507" spans="3:3" s="124" customFormat="1" x14ac:dyDescent="0.2">
      <c r="C3507" s="342"/>
    </row>
    <row r="3508" spans="3:3" s="124" customFormat="1" x14ac:dyDescent="0.2">
      <c r="C3508" s="342"/>
    </row>
    <row r="3509" spans="3:3" s="124" customFormat="1" x14ac:dyDescent="0.2">
      <c r="C3509" s="342"/>
    </row>
    <row r="3510" spans="3:3" s="124" customFormat="1" x14ac:dyDescent="0.2">
      <c r="C3510" s="342"/>
    </row>
    <row r="3511" spans="3:3" s="124" customFormat="1" x14ac:dyDescent="0.2">
      <c r="C3511" s="342"/>
    </row>
    <row r="3512" spans="3:3" s="124" customFormat="1" x14ac:dyDescent="0.2">
      <c r="C3512" s="342"/>
    </row>
    <row r="3513" spans="3:3" s="124" customFormat="1" x14ac:dyDescent="0.2">
      <c r="C3513" s="342"/>
    </row>
    <row r="3514" spans="3:3" s="124" customFormat="1" x14ac:dyDescent="0.2">
      <c r="C3514" s="342"/>
    </row>
    <row r="3515" spans="3:3" s="124" customFormat="1" x14ac:dyDescent="0.2">
      <c r="C3515" s="342"/>
    </row>
    <row r="3516" spans="3:3" s="124" customFormat="1" x14ac:dyDescent="0.2">
      <c r="C3516" s="342"/>
    </row>
    <row r="3517" spans="3:3" s="124" customFormat="1" x14ac:dyDescent="0.2">
      <c r="C3517" s="342"/>
    </row>
    <row r="3518" spans="3:3" s="124" customFormat="1" x14ac:dyDescent="0.2">
      <c r="C3518" s="342"/>
    </row>
    <row r="3519" spans="3:3" s="124" customFormat="1" x14ac:dyDescent="0.2">
      <c r="C3519" s="342"/>
    </row>
    <row r="3520" spans="3:3" s="124" customFormat="1" x14ac:dyDescent="0.2">
      <c r="C3520" s="342"/>
    </row>
    <row r="3521" spans="3:3" s="124" customFormat="1" x14ac:dyDescent="0.2">
      <c r="C3521" s="342"/>
    </row>
    <row r="3522" spans="3:3" s="124" customFormat="1" x14ac:dyDescent="0.2">
      <c r="C3522" s="342"/>
    </row>
    <row r="3523" spans="3:3" s="124" customFormat="1" x14ac:dyDescent="0.2">
      <c r="C3523" s="342"/>
    </row>
    <row r="3524" spans="3:3" s="124" customFormat="1" x14ac:dyDescent="0.2">
      <c r="C3524" s="342"/>
    </row>
    <row r="3525" spans="3:3" s="124" customFormat="1" x14ac:dyDescent="0.2">
      <c r="C3525" s="342"/>
    </row>
    <row r="3526" spans="3:3" s="124" customFormat="1" x14ac:dyDescent="0.2">
      <c r="C3526" s="342"/>
    </row>
    <row r="3527" spans="3:3" s="124" customFormat="1" x14ac:dyDescent="0.2">
      <c r="C3527" s="342"/>
    </row>
    <row r="3528" spans="3:3" s="124" customFormat="1" x14ac:dyDescent="0.2">
      <c r="C3528" s="342"/>
    </row>
    <row r="3529" spans="3:3" s="124" customFormat="1" x14ac:dyDescent="0.2">
      <c r="C3529" s="342"/>
    </row>
    <row r="3530" spans="3:3" s="124" customFormat="1" x14ac:dyDescent="0.2">
      <c r="C3530" s="342"/>
    </row>
    <row r="3531" spans="3:3" s="124" customFormat="1" x14ac:dyDescent="0.2">
      <c r="C3531" s="342"/>
    </row>
    <row r="3532" spans="3:3" s="124" customFormat="1" x14ac:dyDescent="0.2">
      <c r="C3532" s="342"/>
    </row>
    <row r="3533" spans="3:3" s="124" customFormat="1" x14ac:dyDescent="0.2">
      <c r="C3533" s="342"/>
    </row>
    <row r="3534" spans="3:3" s="124" customFormat="1" x14ac:dyDescent="0.2">
      <c r="C3534" s="342"/>
    </row>
    <row r="3535" spans="3:3" s="124" customFormat="1" x14ac:dyDescent="0.2">
      <c r="C3535" s="342"/>
    </row>
    <row r="3536" spans="3:3" s="124" customFormat="1" x14ac:dyDescent="0.2">
      <c r="C3536" s="342"/>
    </row>
    <row r="3537" spans="3:3" s="124" customFormat="1" x14ac:dyDescent="0.2">
      <c r="C3537" s="342"/>
    </row>
    <row r="3538" spans="3:3" s="124" customFormat="1" x14ac:dyDescent="0.2">
      <c r="C3538" s="342"/>
    </row>
    <row r="3539" spans="3:3" s="124" customFormat="1" x14ac:dyDescent="0.2">
      <c r="C3539" s="342"/>
    </row>
    <row r="3540" spans="3:3" s="124" customFormat="1" x14ac:dyDescent="0.2">
      <c r="C3540" s="342"/>
    </row>
    <row r="3541" spans="3:3" s="124" customFormat="1" x14ac:dyDescent="0.2">
      <c r="C3541" s="342"/>
    </row>
    <row r="3542" spans="3:3" s="124" customFormat="1" x14ac:dyDescent="0.2">
      <c r="C3542" s="342"/>
    </row>
    <row r="3543" spans="3:3" s="124" customFormat="1" x14ac:dyDescent="0.2">
      <c r="C3543" s="342"/>
    </row>
    <row r="3544" spans="3:3" s="124" customFormat="1" x14ac:dyDescent="0.2">
      <c r="C3544" s="342"/>
    </row>
    <row r="3545" spans="3:3" s="124" customFormat="1" x14ac:dyDescent="0.2">
      <c r="C3545" s="342"/>
    </row>
    <row r="3546" spans="3:3" s="124" customFormat="1" x14ac:dyDescent="0.2">
      <c r="C3546" s="342"/>
    </row>
    <row r="3547" spans="3:3" s="124" customFormat="1" x14ac:dyDescent="0.2">
      <c r="C3547" s="342"/>
    </row>
    <row r="3548" spans="3:3" s="124" customFormat="1" x14ac:dyDescent="0.2">
      <c r="C3548" s="342"/>
    </row>
    <row r="3549" spans="3:3" s="124" customFormat="1" x14ac:dyDescent="0.2">
      <c r="C3549" s="342"/>
    </row>
    <row r="3550" spans="3:3" s="124" customFormat="1" x14ac:dyDescent="0.2">
      <c r="C3550" s="342"/>
    </row>
    <row r="3551" spans="3:3" s="124" customFormat="1" x14ac:dyDescent="0.2">
      <c r="C3551" s="342"/>
    </row>
    <row r="3552" spans="3:3" s="124" customFormat="1" x14ac:dyDescent="0.2">
      <c r="C3552" s="342"/>
    </row>
    <row r="3553" spans="3:3" s="124" customFormat="1" x14ac:dyDescent="0.2">
      <c r="C3553" s="342"/>
    </row>
    <row r="3554" spans="3:3" s="124" customFormat="1" x14ac:dyDescent="0.2">
      <c r="C3554" s="342"/>
    </row>
    <row r="3555" spans="3:3" s="124" customFormat="1" x14ac:dyDescent="0.2">
      <c r="C3555" s="342"/>
    </row>
    <row r="3556" spans="3:3" s="124" customFormat="1" x14ac:dyDescent="0.2">
      <c r="C3556" s="342"/>
    </row>
    <row r="3557" spans="3:3" s="124" customFormat="1" x14ac:dyDescent="0.2">
      <c r="C3557" s="342"/>
    </row>
    <row r="3558" spans="3:3" s="124" customFormat="1" x14ac:dyDescent="0.2">
      <c r="C3558" s="342"/>
    </row>
    <row r="3559" spans="3:3" s="124" customFormat="1" x14ac:dyDescent="0.2">
      <c r="C3559" s="342"/>
    </row>
    <row r="3560" spans="3:3" s="124" customFormat="1" x14ac:dyDescent="0.2">
      <c r="C3560" s="342"/>
    </row>
    <row r="3561" spans="3:3" s="124" customFormat="1" x14ac:dyDescent="0.2">
      <c r="C3561" s="342"/>
    </row>
    <row r="3562" spans="3:3" s="124" customFormat="1" x14ac:dyDescent="0.2">
      <c r="C3562" s="342"/>
    </row>
    <row r="3563" spans="3:3" s="124" customFormat="1" x14ac:dyDescent="0.2">
      <c r="C3563" s="342"/>
    </row>
    <row r="3564" spans="3:3" s="124" customFormat="1" x14ac:dyDescent="0.2">
      <c r="C3564" s="342"/>
    </row>
    <row r="3565" spans="3:3" s="124" customFormat="1" x14ac:dyDescent="0.2">
      <c r="C3565" s="342"/>
    </row>
    <row r="3566" spans="3:3" s="124" customFormat="1" x14ac:dyDescent="0.2">
      <c r="C3566" s="342"/>
    </row>
    <row r="3567" spans="3:3" s="124" customFormat="1" x14ac:dyDescent="0.2">
      <c r="C3567" s="342"/>
    </row>
    <row r="3568" spans="3:3" s="124" customFormat="1" x14ac:dyDescent="0.2">
      <c r="C3568" s="342"/>
    </row>
    <row r="3569" spans="3:3" s="124" customFormat="1" x14ac:dyDescent="0.2">
      <c r="C3569" s="342"/>
    </row>
    <row r="3570" spans="3:3" s="124" customFormat="1" x14ac:dyDescent="0.2">
      <c r="C3570" s="342"/>
    </row>
    <row r="3571" spans="3:3" s="124" customFormat="1" x14ac:dyDescent="0.2">
      <c r="C3571" s="342"/>
    </row>
    <row r="3572" spans="3:3" s="124" customFormat="1" x14ac:dyDescent="0.2">
      <c r="C3572" s="342"/>
    </row>
    <row r="3573" spans="3:3" s="124" customFormat="1" x14ac:dyDescent="0.2">
      <c r="C3573" s="342"/>
    </row>
    <row r="3574" spans="3:3" s="124" customFormat="1" x14ac:dyDescent="0.2">
      <c r="C3574" s="342"/>
    </row>
    <row r="3575" spans="3:3" s="124" customFormat="1" x14ac:dyDescent="0.2">
      <c r="C3575" s="342"/>
    </row>
    <row r="3576" spans="3:3" s="124" customFormat="1" x14ac:dyDescent="0.2">
      <c r="C3576" s="342"/>
    </row>
    <row r="3577" spans="3:3" s="124" customFormat="1" x14ac:dyDescent="0.2">
      <c r="C3577" s="342"/>
    </row>
    <row r="3578" spans="3:3" s="124" customFormat="1" x14ac:dyDescent="0.2">
      <c r="C3578" s="342"/>
    </row>
    <row r="3579" spans="3:3" s="124" customFormat="1" x14ac:dyDescent="0.2">
      <c r="C3579" s="342"/>
    </row>
    <row r="3580" spans="3:3" s="124" customFormat="1" x14ac:dyDescent="0.2">
      <c r="C3580" s="342"/>
    </row>
    <row r="3581" spans="3:3" s="124" customFormat="1" x14ac:dyDescent="0.2">
      <c r="C3581" s="342"/>
    </row>
    <row r="3582" spans="3:3" s="124" customFormat="1" x14ac:dyDescent="0.2">
      <c r="C3582" s="342"/>
    </row>
    <row r="3583" spans="3:3" s="124" customFormat="1" x14ac:dyDescent="0.2">
      <c r="C3583" s="342"/>
    </row>
    <row r="3584" spans="3:3" s="124" customFormat="1" x14ac:dyDescent="0.2">
      <c r="C3584" s="342"/>
    </row>
    <row r="3585" spans="3:3" s="124" customFormat="1" x14ac:dyDescent="0.2">
      <c r="C3585" s="342"/>
    </row>
    <row r="3586" spans="3:3" s="124" customFormat="1" x14ac:dyDescent="0.2">
      <c r="C3586" s="342"/>
    </row>
    <row r="3587" spans="3:3" s="124" customFormat="1" x14ac:dyDescent="0.2">
      <c r="C3587" s="342"/>
    </row>
    <row r="3588" spans="3:3" s="124" customFormat="1" x14ac:dyDescent="0.2">
      <c r="C3588" s="342"/>
    </row>
    <row r="3589" spans="3:3" s="124" customFormat="1" x14ac:dyDescent="0.2">
      <c r="C3589" s="342"/>
    </row>
    <row r="3590" spans="3:3" s="124" customFormat="1" x14ac:dyDescent="0.2">
      <c r="C3590" s="342"/>
    </row>
    <row r="3591" spans="3:3" s="124" customFormat="1" x14ac:dyDescent="0.2">
      <c r="C3591" s="342"/>
    </row>
    <row r="3592" spans="3:3" s="124" customFormat="1" x14ac:dyDescent="0.2">
      <c r="C3592" s="342"/>
    </row>
    <row r="3593" spans="3:3" s="124" customFormat="1" x14ac:dyDescent="0.2">
      <c r="C3593" s="342"/>
    </row>
    <row r="3594" spans="3:3" s="124" customFormat="1" x14ac:dyDescent="0.2">
      <c r="C3594" s="342"/>
    </row>
    <row r="3595" spans="3:3" s="124" customFormat="1" x14ac:dyDescent="0.2">
      <c r="C3595" s="342"/>
    </row>
    <row r="3596" spans="3:3" s="124" customFormat="1" x14ac:dyDescent="0.2">
      <c r="C3596" s="342"/>
    </row>
    <row r="3597" spans="3:3" s="124" customFormat="1" x14ac:dyDescent="0.2">
      <c r="C3597" s="342"/>
    </row>
    <row r="3598" spans="3:3" s="124" customFormat="1" x14ac:dyDescent="0.2">
      <c r="C3598" s="342"/>
    </row>
    <row r="3599" spans="3:3" s="124" customFormat="1" x14ac:dyDescent="0.2">
      <c r="C3599" s="342"/>
    </row>
    <row r="3600" spans="3:3" s="124" customFormat="1" x14ac:dyDescent="0.2">
      <c r="C3600" s="342"/>
    </row>
    <row r="3601" spans="3:3" s="124" customFormat="1" x14ac:dyDescent="0.2">
      <c r="C3601" s="342"/>
    </row>
    <row r="3602" spans="3:3" s="124" customFormat="1" x14ac:dyDescent="0.2">
      <c r="C3602" s="342"/>
    </row>
    <row r="3603" spans="3:3" s="124" customFormat="1" x14ac:dyDescent="0.2">
      <c r="C3603" s="342"/>
    </row>
    <row r="3604" spans="3:3" s="124" customFormat="1" x14ac:dyDescent="0.2">
      <c r="C3604" s="342"/>
    </row>
    <row r="3605" spans="3:3" s="124" customFormat="1" x14ac:dyDescent="0.2">
      <c r="C3605" s="342"/>
    </row>
    <row r="3606" spans="3:3" s="124" customFormat="1" x14ac:dyDescent="0.2">
      <c r="C3606" s="342"/>
    </row>
    <row r="3607" spans="3:3" s="124" customFormat="1" x14ac:dyDescent="0.2">
      <c r="C3607" s="342"/>
    </row>
    <row r="3608" spans="3:3" s="124" customFormat="1" x14ac:dyDescent="0.2">
      <c r="C3608" s="342"/>
    </row>
    <row r="3609" spans="3:3" s="124" customFormat="1" x14ac:dyDescent="0.2">
      <c r="C3609" s="342"/>
    </row>
    <row r="3610" spans="3:3" s="124" customFormat="1" x14ac:dyDescent="0.2">
      <c r="C3610" s="342"/>
    </row>
    <row r="3611" spans="3:3" s="124" customFormat="1" x14ac:dyDescent="0.2">
      <c r="C3611" s="342"/>
    </row>
    <row r="3612" spans="3:3" s="124" customFormat="1" x14ac:dyDescent="0.2">
      <c r="C3612" s="342"/>
    </row>
    <row r="3613" spans="3:3" s="124" customFormat="1" x14ac:dyDescent="0.2">
      <c r="C3613" s="342"/>
    </row>
    <row r="3614" spans="3:3" s="124" customFormat="1" x14ac:dyDescent="0.2">
      <c r="C3614" s="342"/>
    </row>
    <row r="3615" spans="3:3" s="124" customFormat="1" x14ac:dyDescent="0.2">
      <c r="C3615" s="342"/>
    </row>
    <row r="3616" spans="3:3" s="124" customFormat="1" x14ac:dyDescent="0.2">
      <c r="C3616" s="342"/>
    </row>
    <row r="3617" spans="3:3" s="124" customFormat="1" x14ac:dyDescent="0.2">
      <c r="C3617" s="342"/>
    </row>
    <row r="3618" spans="3:3" s="124" customFormat="1" x14ac:dyDescent="0.2">
      <c r="C3618" s="342"/>
    </row>
    <row r="3619" spans="3:3" s="124" customFormat="1" x14ac:dyDescent="0.2">
      <c r="C3619" s="342"/>
    </row>
    <row r="3620" spans="3:3" s="124" customFormat="1" x14ac:dyDescent="0.2">
      <c r="C3620" s="342"/>
    </row>
    <row r="3621" spans="3:3" s="124" customFormat="1" x14ac:dyDescent="0.2">
      <c r="C3621" s="342"/>
    </row>
    <row r="3622" spans="3:3" s="124" customFormat="1" x14ac:dyDescent="0.2">
      <c r="C3622" s="342"/>
    </row>
    <row r="3623" spans="3:3" s="124" customFormat="1" x14ac:dyDescent="0.2">
      <c r="C3623" s="342"/>
    </row>
    <row r="3624" spans="3:3" s="124" customFormat="1" x14ac:dyDescent="0.2">
      <c r="C3624" s="342"/>
    </row>
    <row r="3625" spans="3:3" s="124" customFormat="1" x14ac:dyDescent="0.2">
      <c r="C3625" s="342"/>
    </row>
    <row r="3626" spans="3:3" s="124" customFormat="1" x14ac:dyDescent="0.2">
      <c r="C3626" s="342"/>
    </row>
    <row r="3627" spans="3:3" s="124" customFormat="1" x14ac:dyDescent="0.2">
      <c r="C3627" s="342"/>
    </row>
    <row r="3628" spans="3:3" s="124" customFormat="1" x14ac:dyDescent="0.2">
      <c r="C3628" s="342"/>
    </row>
    <row r="3629" spans="3:3" s="124" customFormat="1" x14ac:dyDescent="0.2">
      <c r="C3629" s="342"/>
    </row>
    <row r="3630" spans="3:3" s="124" customFormat="1" x14ac:dyDescent="0.2">
      <c r="C3630" s="342"/>
    </row>
    <row r="3631" spans="3:3" s="124" customFormat="1" x14ac:dyDescent="0.2">
      <c r="C3631" s="342"/>
    </row>
    <row r="3632" spans="3:3" s="124" customFormat="1" x14ac:dyDescent="0.2">
      <c r="C3632" s="342"/>
    </row>
    <row r="3633" spans="3:3" s="124" customFormat="1" x14ac:dyDescent="0.2">
      <c r="C3633" s="342"/>
    </row>
    <row r="3634" spans="3:3" s="124" customFormat="1" x14ac:dyDescent="0.2">
      <c r="C3634" s="342"/>
    </row>
    <row r="3635" spans="3:3" s="124" customFormat="1" x14ac:dyDescent="0.2">
      <c r="C3635" s="342"/>
    </row>
    <row r="3636" spans="3:3" s="124" customFormat="1" x14ac:dyDescent="0.2">
      <c r="C3636" s="342"/>
    </row>
    <row r="3637" spans="3:3" s="124" customFormat="1" x14ac:dyDescent="0.2">
      <c r="C3637" s="342"/>
    </row>
    <row r="3638" spans="3:3" s="124" customFormat="1" x14ac:dyDescent="0.2">
      <c r="C3638" s="342"/>
    </row>
    <row r="3639" spans="3:3" s="124" customFormat="1" x14ac:dyDescent="0.2">
      <c r="C3639" s="342"/>
    </row>
    <row r="3640" spans="3:3" s="124" customFormat="1" x14ac:dyDescent="0.2">
      <c r="C3640" s="342"/>
    </row>
    <row r="3641" spans="3:3" s="124" customFormat="1" x14ac:dyDescent="0.2">
      <c r="C3641" s="342"/>
    </row>
    <row r="3642" spans="3:3" s="124" customFormat="1" x14ac:dyDescent="0.2">
      <c r="C3642" s="342"/>
    </row>
    <row r="3643" spans="3:3" s="124" customFormat="1" x14ac:dyDescent="0.2">
      <c r="C3643" s="342"/>
    </row>
    <row r="3644" spans="3:3" s="124" customFormat="1" x14ac:dyDescent="0.2">
      <c r="C3644" s="342"/>
    </row>
    <row r="3645" spans="3:3" s="124" customFormat="1" x14ac:dyDescent="0.2">
      <c r="C3645" s="342"/>
    </row>
    <row r="3646" spans="3:3" s="124" customFormat="1" x14ac:dyDescent="0.2">
      <c r="C3646" s="342"/>
    </row>
    <row r="3647" spans="3:3" s="124" customFormat="1" x14ac:dyDescent="0.2">
      <c r="C3647" s="342"/>
    </row>
    <row r="3648" spans="3:3" s="124" customFormat="1" x14ac:dyDescent="0.2">
      <c r="C3648" s="342"/>
    </row>
    <row r="3649" spans="3:3" s="124" customFormat="1" x14ac:dyDescent="0.2">
      <c r="C3649" s="342"/>
    </row>
    <row r="3650" spans="3:3" s="124" customFormat="1" x14ac:dyDescent="0.2">
      <c r="C3650" s="342"/>
    </row>
    <row r="3651" spans="3:3" s="124" customFormat="1" x14ac:dyDescent="0.2">
      <c r="C3651" s="342"/>
    </row>
    <row r="3652" spans="3:3" s="124" customFormat="1" x14ac:dyDescent="0.2">
      <c r="C3652" s="342"/>
    </row>
    <row r="3653" spans="3:3" s="124" customFormat="1" x14ac:dyDescent="0.2">
      <c r="C3653" s="342"/>
    </row>
    <row r="3654" spans="3:3" s="124" customFormat="1" x14ac:dyDescent="0.2">
      <c r="C3654" s="342"/>
    </row>
    <row r="3655" spans="3:3" s="124" customFormat="1" x14ac:dyDescent="0.2">
      <c r="C3655" s="342"/>
    </row>
    <row r="3656" spans="3:3" s="124" customFormat="1" x14ac:dyDescent="0.2">
      <c r="C3656" s="342"/>
    </row>
    <row r="3657" spans="3:3" s="124" customFormat="1" x14ac:dyDescent="0.2">
      <c r="C3657" s="342"/>
    </row>
    <row r="3658" spans="3:3" s="124" customFormat="1" x14ac:dyDescent="0.2">
      <c r="C3658" s="342"/>
    </row>
    <row r="3659" spans="3:3" s="124" customFormat="1" x14ac:dyDescent="0.2">
      <c r="C3659" s="342"/>
    </row>
    <row r="3660" spans="3:3" s="124" customFormat="1" x14ac:dyDescent="0.2">
      <c r="C3660" s="342"/>
    </row>
    <row r="3661" spans="3:3" s="124" customFormat="1" x14ac:dyDescent="0.2">
      <c r="C3661" s="342"/>
    </row>
    <row r="3662" spans="3:3" s="124" customFormat="1" x14ac:dyDescent="0.2">
      <c r="C3662" s="342"/>
    </row>
    <row r="3663" spans="3:3" s="124" customFormat="1" x14ac:dyDescent="0.2">
      <c r="C3663" s="342"/>
    </row>
    <row r="3664" spans="3:3" s="124" customFormat="1" x14ac:dyDescent="0.2">
      <c r="C3664" s="342"/>
    </row>
    <row r="3665" spans="3:3" s="124" customFormat="1" x14ac:dyDescent="0.2">
      <c r="C3665" s="342"/>
    </row>
    <row r="3666" spans="3:3" s="124" customFormat="1" x14ac:dyDescent="0.2">
      <c r="C3666" s="342"/>
    </row>
    <row r="3667" spans="3:3" s="124" customFormat="1" x14ac:dyDescent="0.2">
      <c r="C3667" s="342"/>
    </row>
    <row r="3668" spans="3:3" s="124" customFormat="1" x14ac:dyDescent="0.2">
      <c r="C3668" s="342"/>
    </row>
    <row r="3669" spans="3:3" s="124" customFormat="1" x14ac:dyDescent="0.2">
      <c r="C3669" s="342"/>
    </row>
    <row r="3670" spans="3:3" s="124" customFormat="1" x14ac:dyDescent="0.2">
      <c r="C3670" s="342"/>
    </row>
    <row r="3671" spans="3:3" s="124" customFormat="1" x14ac:dyDescent="0.2">
      <c r="C3671" s="342"/>
    </row>
    <row r="3672" spans="3:3" s="124" customFormat="1" x14ac:dyDescent="0.2">
      <c r="C3672" s="342"/>
    </row>
    <row r="3673" spans="3:3" s="124" customFormat="1" x14ac:dyDescent="0.2">
      <c r="C3673" s="342"/>
    </row>
    <row r="3674" spans="3:3" s="124" customFormat="1" x14ac:dyDescent="0.2">
      <c r="C3674" s="342"/>
    </row>
    <row r="3675" spans="3:3" s="124" customFormat="1" x14ac:dyDescent="0.2">
      <c r="C3675" s="342"/>
    </row>
    <row r="3676" spans="3:3" s="124" customFormat="1" x14ac:dyDescent="0.2">
      <c r="C3676" s="342"/>
    </row>
    <row r="3677" spans="3:3" s="124" customFormat="1" x14ac:dyDescent="0.2">
      <c r="C3677" s="342"/>
    </row>
    <row r="3678" spans="3:3" s="124" customFormat="1" x14ac:dyDescent="0.2">
      <c r="C3678" s="342"/>
    </row>
    <row r="3679" spans="3:3" s="124" customFormat="1" x14ac:dyDescent="0.2">
      <c r="C3679" s="342"/>
    </row>
    <row r="3680" spans="3:3" s="124" customFormat="1" x14ac:dyDescent="0.2">
      <c r="C3680" s="342"/>
    </row>
    <row r="3681" spans="3:3" s="124" customFormat="1" x14ac:dyDescent="0.2">
      <c r="C3681" s="342"/>
    </row>
    <row r="3682" spans="3:3" s="124" customFormat="1" x14ac:dyDescent="0.2">
      <c r="C3682" s="342"/>
    </row>
    <row r="3683" spans="3:3" s="124" customFormat="1" x14ac:dyDescent="0.2">
      <c r="C3683" s="342"/>
    </row>
    <row r="3684" spans="3:3" s="124" customFormat="1" x14ac:dyDescent="0.2">
      <c r="C3684" s="342"/>
    </row>
    <row r="3685" spans="3:3" s="124" customFormat="1" x14ac:dyDescent="0.2">
      <c r="C3685" s="342"/>
    </row>
    <row r="3686" spans="3:3" s="124" customFormat="1" x14ac:dyDescent="0.2">
      <c r="C3686" s="342"/>
    </row>
    <row r="3687" spans="3:3" s="124" customFormat="1" x14ac:dyDescent="0.2">
      <c r="C3687" s="342"/>
    </row>
    <row r="3688" spans="3:3" s="124" customFormat="1" x14ac:dyDescent="0.2">
      <c r="C3688" s="342"/>
    </row>
    <row r="3689" spans="3:3" s="124" customFormat="1" x14ac:dyDescent="0.2">
      <c r="C3689" s="342"/>
    </row>
    <row r="3690" spans="3:3" s="124" customFormat="1" x14ac:dyDescent="0.2">
      <c r="C3690" s="342"/>
    </row>
    <row r="3691" spans="3:3" s="124" customFormat="1" x14ac:dyDescent="0.2">
      <c r="C3691" s="342"/>
    </row>
    <row r="3692" spans="3:3" s="124" customFormat="1" x14ac:dyDescent="0.2">
      <c r="C3692" s="342"/>
    </row>
    <row r="3693" spans="3:3" s="124" customFormat="1" x14ac:dyDescent="0.2">
      <c r="C3693" s="342"/>
    </row>
    <row r="3694" spans="3:3" s="124" customFormat="1" x14ac:dyDescent="0.2">
      <c r="C3694" s="342"/>
    </row>
    <row r="3695" spans="3:3" s="124" customFormat="1" x14ac:dyDescent="0.2">
      <c r="C3695" s="342"/>
    </row>
    <row r="3696" spans="3:3" s="124" customFormat="1" x14ac:dyDescent="0.2">
      <c r="C3696" s="342"/>
    </row>
    <row r="3697" spans="3:3" s="124" customFormat="1" x14ac:dyDescent="0.2">
      <c r="C3697" s="342"/>
    </row>
    <row r="3698" spans="3:3" s="124" customFormat="1" x14ac:dyDescent="0.2">
      <c r="C3698" s="342"/>
    </row>
    <row r="3699" spans="3:3" s="124" customFormat="1" x14ac:dyDescent="0.2">
      <c r="C3699" s="342"/>
    </row>
    <row r="3700" spans="3:3" s="124" customFormat="1" x14ac:dyDescent="0.2">
      <c r="C3700" s="342"/>
    </row>
    <row r="3701" spans="3:3" s="124" customFormat="1" x14ac:dyDescent="0.2">
      <c r="C3701" s="342"/>
    </row>
    <row r="3702" spans="3:3" s="124" customFormat="1" x14ac:dyDescent="0.2">
      <c r="C3702" s="342"/>
    </row>
    <row r="3703" spans="3:3" s="124" customFormat="1" x14ac:dyDescent="0.2">
      <c r="C3703" s="342"/>
    </row>
    <row r="3704" spans="3:3" s="124" customFormat="1" x14ac:dyDescent="0.2">
      <c r="C3704" s="342"/>
    </row>
    <row r="3705" spans="3:3" s="124" customFormat="1" x14ac:dyDescent="0.2">
      <c r="C3705" s="342"/>
    </row>
    <row r="3706" spans="3:3" s="124" customFormat="1" x14ac:dyDescent="0.2">
      <c r="C3706" s="342"/>
    </row>
    <row r="3707" spans="3:3" s="124" customFormat="1" x14ac:dyDescent="0.2">
      <c r="C3707" s="342"/>
    </row>
    <row r="3708" spans="3:3" s="124" customFormat="1" x14ac:dyDescent="0.2">
      <c r="C3708" s="342"/>
    </row>
    <row r="3709" spans="3:3" s="124" customFormat="1" x14ac:dyDescent="0.2">
      <c r="C3709" s="342"/>
    </row>
    <row r="3710" spans="3:3" s="124" customFormat="1" x14ac:dyDescent="0.2">
      <c r="C3710" s="342"/>
    </row>
    <row r="3711" spans="3:3" s="124" customFormat="1" x14ac:dyDescent="0.2">
      <c r="C3711" s="342"/>
    </row>
    <row r="3712" spans="3:3" s="124" customFormat="1" x14ac:dyDescent="0.2">
      <c r="C3712" s="342"/>
    </row>
    <row r="3713" spans="3:3" s="124" customFormat="1" x14ac:dyDescent="0.2">
      <c r="C3713" s="342"/>
    </row>
    <row r="3714" spans="3:3" s="124" customFormat="1" x14ac:dyDescent="0.2">
      <c r="C3714" s="342"/>
    </row>
    <row r="3715" spans="3:3" s="124" customFormat="1" x14ac:dyDescent="0.2">
      <c r="C3715" s="342"/>
    </row>
    <row r="3716" spans="3:3" s="124" customFormat="1" x14ac:dyDescent="0.2">
      <c r="C3716" s="342"/>
    </row>
    <row r="3717" spans="3:3" s="124" customFormat="1" x14ac:dyDescent="0.2">
      <c r="C3717" s="342"/>
    </row>
    <row r="3718" spans="3:3" s="124" customFormat="1" x14ac:dyDescent="0.2">
      <c r="C3718" s="342"/>
    </row>
    <row r="3719" spans="3:3" s="124" customFormat="1" x14ac:dyDescent="0.2">
      <c r="C3719" s="342"/>
    </row>
    <row r="3720" spans="3:3" s="124" customFormat="1" x14ac:dyDescent="0.2">
      <c r="C3720" s="342"/>
    </row>
    <row r="3721" spans="3:3" s="124" customFormat="1" x14ac:dyDescent="0.2">
      <c r="C3721" s="342"/>
    </row>
    <row r="3722" spans="3:3" s="124" customFormat="1" x14ac:dyDescent="0.2">
      <c r="C3722" s="342"/>
    </row>
    <row r="3723" spans="3:3" s="124" customFormat="1" x14ac:dyDescent="0.2">
      <c r="C3723" s="342"/>
    </row>
    <row r="3724" spans="3:3" s="124" customFormat="1" x14ac:dyDescent="0.2">
      <c r="C3724" s="342"/>
    </row>
    <row r="3725" spans="3:3" s="124" customFormat="1" x14ac:dyDescent="0.2">
      <c r="C3725" s="342"/>
    </row>
    <row r="3726" spans="3:3" s="124" customFormat="1" x14ac:dyDescent="0.2">
      <c r="C3726" s="342"/>
    </row>
    <row r="3727" spans="3:3" s="124" customFormat="1" x14ac:dyDescent="0.2">
      <c r="C3727" s="342"/>
    </row>
    <row r="3728" spans="3:3" s="124" customFormat="1" x14ac:dyDescent="0.2">
      <c r="C3728" s="342"/>
    </row>
    <row r="3729" spans="3:3" s="124" customFormat="1" x14ac:dyDescent="0.2">
      <c r="C3729" s="342"/>
    </row>
    <row r="3730" spans="3:3" s="124" customFormat="1" x14ac:dyDescent="0.2">
      <c r="C3730" s="342"/>
    </row>
    <row r="3731" spans="3:3" s="124" customFormat="1" x14ac:dyDescent="0.2">
      <c r="C3731" s="342"/>
    </row>
    <row r="3732" spans="3:3" s="124" customFormat="1" x14ac:dyDescent="0.2">
      <c r="C3732" s="342"/>
    </row>
    <row r="3733" spans="3:3" s="124" customFormat="1" x14ac:dyDescent="0.2">
      <c r="C3733" s="342"/>
    </row>
    <row r="3734" spans="3:3" s="124" customFormat="1" x14ac:dyDescent="0.2">
      <c r="C3734" s="342"/>
    </row>
    <row r="3735" spans="3:3" s="124" customFormat="1" x14ac:dyDescent="0.2">
      <c r="C3735" s="342"/>
    </row>
    <row r="3736" spans="3:3" s="124" customFormat="1" x14ac:dyDescent="0.2">
      <c r="C3736" s="342"/>
    </row>
    <row r="3737" spans="3:3" s="124" customFormat="1" x14ac:dyDescent="0.2">
      <c r="C3737" s="342"/>
    </row>
    <row r="3738" spans="3:3" s="124" customFormat="1" x14ac:dyDescent="0.2">
      <c r="C3738" s="342"/>
    </row>
    <row r="3739" spans="3:3" s="124" customFormat="1" x14ac:dyDescent="0.2">
      <c r="C3739" s="342"/>
    </row>
    <row r="3740" spans="3:3" s="124" customFormat="1" x14ac:dyDescent="0.2">
      <c r="C3740" s="342"/>
    </row>
    <row r="3741" spans="3:3" s="124" customFormat="1" x14ac:dyDescent="0.2">
      <c r="C3741" s="342"/>
    </row>
    <row r="3742" spans="3:3" s="124" customFormat="1" x14ac:dyDescent="0.2">
      <c r="C3742" s="342"/>
    </row>
    <row r="3743" spans="3:3" s="124" customFormat="1" x14ac:dyDescent="0.2">
      <c r="C3743" s="342"/>
    </row>
    <row r="3744" spans="3:3" s="124" customFormat="1" x14ac:dyDescent="0.2">
      <c r="C3744" s="342"/>
    </row>
    <row r="3745" spans="3:3" s="124" customFormat="1" x14ac:dyDescent="0.2">
      <c r="C3745" s="342"/>
    </row>
    <row r="3746" spans="3:3" s="124" customFormat="1" x14ac:dyDescent="0.2">
      <c r="C3746" s="342"/>
    </row>
    <row r="3747" spans="3:3" s="124" customFormat="1" x14ac:dyDescent="0.2">
      <c r="C3747" s="342"/>
    </row>
    <row r="3748" spans="3:3" s="124" customFormat="1" x14ac:dyDescent="0.2">
      <c r="C3748" s="342"/>
    </row>
    <row r="3749" spans="3:3" s="124" customFormat="1" x14ac:dyDescent="0.2">
      <c r="C3749" s="342"/>
    </row>
    <row r="3750" spans="3:3" s="124" customFormat="1" x14ac:dyDescent="0.2">
      <c r="C3750" s="342"/>
    </row>
    <row r="3751" spans="3:3" s="124" customFormat="1" x14ac:dyDescent="0.2">
      <c r="C3751" s="342"/>
    </row>
    <row r="3752" spans="3:3" s="124" customFormat="1" x14ac:dyDescent="0.2">
      <c r="C3752" s="342"/>
    </row>
    <row r="3753" spans="3:3" s="124" customFormat="1" x14ac:dyDescent="0.2">
      <c r="C3753" s="342"/>
    </row>
    <row r="3754" spans="3:3" s="124" customFormat="1" x14ac:dyDescent="0.2">
      <c r="C3754" s="342"/>
    </row>
    <row r="3755" spans="3:3" s="124" customFormat="1" x14ac:dyDescent="0.2">
      <c r="C3755" s="342"/>
    </row>
    <row r="3756" spans="3:3" s="124" customFormat="1" x14ac:dyDescent="0.2">
      <c r="C3756" s="342"/>
    </row>
    <row r="3757" spans="3:3" s="124" customFormat="1" x14ac:dyDescent="0.2">
      <c r="C3757" s="342"/>
    </row>
    <row r="3758" spans="3:3" s="124" customFormat="1" x14ac:dyDescent="0.2">
      <c r="C3758" s="342"/>
    </row>
    <row r="3759" spans="3:3" s="124" customFormat="1" x14ac:dyDescent="0.2">
      <c r="C3759" s="342"/>
    </row>
    <row r="3760" spans="3:3" s="124" customFormat="1" x14ac:dyDescent="0.2">
      <c r="C3760" s="342"/>
    </row>
    <row r="3761" spans="3:3" s="124" customFormat="1" x14ac:dyDescent="0.2">
      <c r="C3761" s="342"/>
    </row>
    <row r="3762" spans="3:3" s="124" customFormat="1" x14ac:dyDescent="0.2">
      <c r="C3762" s="342"/>
    </row>
    <row r="3763" spans="3:3" s="124" customFormat="1" x14ac:dyDescent="0.2">
      <c r="C3763" s="342"/>
    </row>
    <row r="3764" spans="3:3" s="124" customFormat="1" x14ac:dyDescent="0.2">
      <c r="C3764" s="342"/>
    </row>
    <row r="3765" spans="3:3" s="124" customFormat="1" x14ac:dyDescent="0.2">
      <c r="C3765" s="342"/>
    </row>
    <row r="3766" spans="3:3" s="124" customFormat="1" x14ac:dyDescent="0.2">
      <c r="C3766" s="342"/>
    </row>
    <row r="3767" spans="3:3" s="124" customFormat="1" x14ac:dyDescent="0.2">
      <c r="C3767" s="342"/>
    </row>
    <row r="3768" spans="3:3" s="124" customFormat="1" x14ac:dyDescent="0.2">
      <c r="C3768" s="342"/>
    </row>
    <row r="3769" spans="3:3" s="124" customFormat="1" x14ac:dyDescent="0.2">
      <c r="C3769" s="342"/>
    </row>
    <row r="3770" spans="3:3" s="124" customFormat="1" x14ac:dyDescent="0.2">
      <c r="C3770" s="342"/>
    </row>
    <row r="3771" spans="3:3" s="124" customFormat="1" x14ac:dyDescent="0.2">
      <c r="C3771" s="342"/>
    </row>
    <row r="3772" spans="3:3" s="124" customFormat="1" x14ac:dyDescent="0.2">
      <c r="C3772" s="342"/>
    </row>
    <row r="3773" spans="3:3" s="124" customFormat="1" x14ac:dyDescent="0.2">
      <c r="C3773" s="342"/>
    </row>
    <row r="3774" spans="3:3" s="124" customFormat="1" x14ac:dyDescent="0.2">
      <c r="C3774" s="342"/>
    </row>
    <row r="3775" spans="3:3" s="124" customFormat="1" x14ac:dyDescent="0.2">
      <c r="C3775" s="342"/>
    </row>
    <row r="3776" spans="3:3" s="124" customFormat="1" x14ac:dyDescent="0.2">
      <c r="C3776" s="342"/>
    </row>
    <row r="3777" spans="3:3" s="124" customFormat="1" x14ac:dyDescent="0.2">
      <c r="C3777" s="342"/>
    </row>
    <row r="3778" spans="3:3" s="124" customFormat="1" x14ac:dyDescent="0.2">
      <c r="C3778" s="342"/>
    </row>
    <row r="3779" spans="3:3" s="124" customFormat="1" x14ac:dyDescent="0.2">
      <c r="C3779" s="342"/>
    </row>
    <row r="3780" spans="3:3" s="124" customFormat="1" x14ac:dyDescent="0.2">
      <c r="C3780" s="342"/>
    </row>
    <row r="3781" spans="3:3" s="124" customFormat="1" x14ac:dyDescent="0.2">
      <c r="C3781" s="342"/>
    </row>
    <row r="3782" spans="3:3" s="124" customFormat="1" x14ac:dyDescent="0.2">
      <c r="C3782" s="342"/>
    </row>
    <row r="3783" spans="3:3" s="124" customFormat="1" x14ac:dyDescent="0.2">
      <c r="C3783" s="342"/>
    </row>
    <row r="3784" spans="3:3" s="124" customFormat="1" x14ac:dyDescent="0.2">
      <c r="C3784" s="342"/>
    </row>
    <row r="3785" spans="3:3" s="124" customFormat="1" x14ac:dyDescent="0.2">
      <c r="C3785" s="342"/>
    </row>
    <row r="3786" spans="3:3" s="124" customFormat="1" x14ac:dyDescent="0.2">
      <c r="C3786" s="342"/>
    </row>
    <row r="3787" spans="3:3" s="124" customFormat="1" x14ac:dyDescent="0.2">
      <c r="C3787" s="342"/>
    </row>
    <row r="3788" spans="3:3" s="124" customFormat="1" x14ac:dyDescent="0.2">
      <c r="C3788" s="342"/>
    </row>
    <row r="3789" spans="3:3" s="124" customFormat="1" x14ac:dyDescent="0.2">
      <c r="C3789" s="342"/>
    </row>
    <row r="3790" spans="3:3" s="124" customFormat="1" x14ac:dyDescent="0.2">
      <c r="C3790" s="342"/>
    </row>
    <row r="3791" spans="3:3" s="124" customFormat="1" x14ac:dyDescent="0.2">
      <c r="C3791" s="342"/>
    </row>
    <row r="3792" spans="3:3" s="124" customFormat="1" x14ac:dyDescent="0.2">
      <c r="C3792" s="342"/>
    </row>
    <row r="3793" spans="3:3" s="124" customFormat="1" x14ac:dyDescent="0.2">
      <c r="C3793" s="342"/>
    </row>
    <row r="3794" spans="3:3" s="124" customFormat="1" x14ac:dyDescent="0.2">
      <c r="C3794" s="342"/>
    </row>
    <row r="3795" spans="3:3" s="124" customFormat="1" x14ac:dyDescent="0.2">
      <c r="C3795" s="342"/>
    </row>
    <row r="3796" spans="3:3" s="124" customFormat="1" x14ac:dyDescent="0.2">
      <c r="C3796" s="342"/>
    </row>
    <row r="3797" spans="3:3" s="124" customFormat="1" x14ac:dyDescent="0.2">
      <c r="C3797" s="342"/>
    </row>
    <row r="3798" spans="3:3" s="124" customFormat="1" x14ac:dyDescent="0.2">
      <c r="C3798" s="342"/>
    </row>
    <row r="3799" spans="3:3" s="124" customFormat="1" x14ac:dyDescent="0.2">
      <c r="C3799" s="342"/>
    </row>
    <row r="3800" spans="3:3" s="124" customFormat="1" x14ac:dyDescent="0.2">
      <c r="C3800" s="342"/>
    </row>
    <row r="3801" spans="3:3" s="124" customFormat="1" x14ac:dyDescent="0.2">
      <c r="C3801" s="342"/>
    </row>
    <row r="3802" spans="3:3" s="124" customFormat="1" x14ac:dyDescent="0.2">
      <c r="C3802" s="342"/>
    </row>
    <row r="3803" spans="3:3" s="124" customFormat="1" x14ac:dyDescent="0.2">
      <c r="C3803" s="342"/>
    </row>
    <row r="3804" spans="3:3" s="124" customFormat="1" x14ac:dyDescent="0.2">
      <c r="C3804" s="342"/>
    </row>
    <row r="3805" spans="3:3" s="124" customFormat="1" x14ac:dyDescent="0.2">
      <c r="C3805" s="342"/>
    </row>
    <row r="3806" spans="3:3" s="124" customFormat="1" x14ac:dyDescent="0.2">
      <c r="C3806" s="342"/>
    </row>
    <row r="3807" spans="3:3" s="124" customFormat="1" x14ac:dyDescent="0.2">
      <c r="C3807" s="342"/>
    </row>
    <row r="3808" spans="3:3" s="124" customFormat="1" x14ac:dyDescent="0.2">
      <c r="C3808" s="342"/>
    </row>
    <row r="3809" spans="3:3" s="124" customFormat="1" x14ac:dyDescent="0.2">
      <c r="C3809" s="342"/>
    </row>
    <row r="3810" spans="3:3" s="124" customFormat="1" x14ac:dyDescent="0.2">
      <c r="C3810" s="342"/>
    </row>
    <row r="3811" spans="3:3" s="124" customFormat="1" x14ac:dyDescent="0.2">
      <c r="C3811" s="342"/>
    </row>
    <row r="3812" spans="3:3" s="124" customFormat="1" x14ac:dyDescent="0.2">
      <c r="C3812" s="342"/>
    </row>
    <row r="3813" spans="3:3" s="124" customFormat="1" x14ac:dyDescent="0.2">
      <c r="C3813" s="342"/>
    </row>
    <row r="3814" spans="3:3" s="124" customFormat="1" x14ac:dyDescent="0.2">
      <c r="C3814" s="342"/>
    </row>
    <row r="3815" spans="3:3" s="124" customFormat="1" x14ac:dyDescent="0.2">
      <c r="C3815" s="342"/>
    </row>
    <row r="3816" spans="3:3" s="124" customFormat="1" x14ac:dyDescent="0.2">
      <c r="C3816" s="342"/>
    </row>
    <row r="3817" spans="3:3" s="124" customFormat="1" x14ac:dyDescent="0.2">
      <c r="C3817" s="342"/>
    </row>
    <row r="3818" spans="3:3" s="124" customFormat="1" x14ac:dyDescent="0.2">
      <c r="C3818" s="342"/>
    </row>
    <row r="3819" spans="3:3" s="124" customFormat="1" x14ac:dyDescent="0.2">
      <c r="C3819" s="342"/>
    </row>
    <row r="3820" spans="3:3" s="124" customFormat="1" x14ac:dyDescent="0.2">
      <c r="C3820" s="342"/>
    </row>
    <row r="3821" spans="3:3" s="124" customFormat="1" x14ac:dyDescent="0.2">
      <c r="C3821" s="342"/>
    </row>
    <row r="3822" spans="3:3" s="124" customFormat="1" x14ac:dyDescent="0.2">
      <c r="C3822" s="342"/>
    </row>
    <row r="3823" spans="3:3" s="124" customFormat="1" x14ac:dyDescent="0.2">
      <c r="C3823" s="342"/>
    </row>
    <row r="3824" spans="3:3" s="124" customFormat="1" x14ac:dyDescent="0.2">
      <c r="C3824" s="342"/>
    </row>
    <row r="3825" spans="3:3" s="124" customFormat="1" x14ac:dyDescent="0.2">
      <c r="C3825" s="342"/>
    </row>
    <row r="3826" spans="3:3" s="124" customFormat="1" x14ac:dyDescent="0.2">
      <c r="C3826" s="342"/>
    </row>
    <row r="3827" spans="3:3" s="124" customFormat="1" x14ac:dyDescent="0.2">
      <c r="C3827" s="342"/>
    </row>
    <row r="3828" spans="3:3" s="124" customFormat="1" x14ac:dyDescent="0.2">
      <c r="C3828" s="342"/>
    </row>
    <row r="3829" spans="3:3" s="124" customFormat="1" x14ac:dyDescent="0.2">
      <c r="C3829" s="342"/>
    </row>
    <row r="3830" spans="3:3" s="124" customFormat="1" x14ac:dyDescent="0.2">
      <c r="C3830" s="342"/>
    </row>
    <row r="3831" spans="3:3" s="124" customFormat="1" x14ac:dyDescent="0.2">
      <c r="C3831" s="342"/>
    </row>
    <row r="3832" spans="3:3" s="124" customFormat="1" x14ac:dyDescent="0.2">
      <c r="C3832" s="342"/>
    </row>
    <row r="3833" spans="3:3" s="124" customFormat="1" x14ac:dyDescent="0.2">
      <c r="C3833" s="342"/>
    </row>
    <row r="3834" spans="3:3" s="124" customFormat="1" x14ac:dyDescent="0.2">
      <c r="C3834" s="342"/>
    </row>
    <row r="3835" spans="3:3" s="124" customFormat="1" x14ac:dyDescent="0.2">
      <c r="C3835" s="342"/>
    </row>
    <row r="3836" spans="3:3" s="124" customFormat="1" x14ac:dyDescent="0.2">
      <c r="C3836" s="342"/>
    </row>
    <row r="3837" spans="3:3" s="124" customFormat="1" x14ac:dyDescent="0.2">
      <c r="C3837" s="342"/>
    </row>
    <row r="3838" spans="3:3" s="124" customFormat="1" x14ac:dyDescent="0.2">
      <c r="C3838" s="342"/>
    </row>
    <row r="3839" spans="3:3" s="124" customFormat="1" x14ac:dyDescent="0.2">
      <c r="C3839" s="342"/>
    </row>
    <row r="3840" spans="3:3" s="124" customFormat="1" x14ac:dyDescent="0.2">
      <c r="C3840" s="342"/>
    </row>
    <row r="3841" spans="3:3" s="124" customFormat="1" x14ac:dyDescent="0.2">
      <c r="C3841" s="342"/>
    </row>
    <row r="3842" spans="3:3" s="124" customFormat="1" x14ac:dyDescent="0.2">
      <c r="C3842" s="342"/>
    </row>
    <row r="3843" spans="3:3" s="124" customFormat="1" x14ac:dyDescent="0.2">
      <c r="C3843" s="342"/>
    </row>
    <row r="3844" spans="3:3" s="124" customFormat="1" x14ac:dyDescent="0.2">
      <c r="C3844" s="342"/>
    </row>
    <row r="3845" spans="3:3" s="124" customFormat="1" x14ac:dyDescent="0.2">
      <c r="C3845" s="342"/>
    </row>
    <row r="3846" spans="3:3" s="124" customFormat="1" x14ac:dyDescent="0.2">
      <c r="C3846" s="342"/>
    </row>
    <row r="3847" spans="3:3" s="124" customFormat="1" x14ac:dyDescent="0.2">
      <c r="C3847" s="342"/>
    </row>
    <row r="3848" spans="3:3" s="124" customFormat="1" x14ac:dyDescent="0.2">
      <c r="C3848" s="342"/>
    </row>
    <row r="3849" spans="3:3" s="124" customFormat="1" x14ac:dyDescent="0.2">
      <c r="C3849" s="342"/>
    </row>
    <row r="3850" spans="3:3" s="124" customFormat="1" x14ac:dyDescent="0.2">
      <c r="C3850" s="342"/>
    </row>
    <row r="3851" spans="3:3" s="124" customFormat="1" x14ac:dyDescent="0.2">
      <c r="C3851" s="342"/>
    </row>
    <row r="3852" spans="3:3" s="124" customFormat="1" x14ac:dyDescent="0.2">
      <c r="C3852" s="342"/>
    </row>
    <row r="3853" spans="3:3" s="124" customFormat="1" x14ac:dyDescent="0.2">
      <c r="C3853" s="342"/>
    </row>
    <row r="3854" spans="3:3" s="124" customFormat="1" x14ac:dyDescent="0.2">
      <c r="C3854" s="342"/>
    </row>
    <row r="3855" spans="3:3" s="124" customFormat="1" x14ac:dyDescent="0.2">
      <c r="C3855" s="342"/>
    </row>
    <row r="3856" spans="3:3" s="124" customFormat="1" x14ac:dyDescent="0.2">
      <c r="C3856" s="342"/>
    </row>
    <row r="3857" spans="3:3" s="124" customFormat="1" x14ac:dyDescent="0.2">
      <c r="C3857" s="342"/>
    </row>
    <row r="3858" spans="3:3" s="124" customFormat="1" x14ac:dyDescent="0.2">
      <c r="C3858" s="342"/>
    </row>
    <row r="3859" spans="3:3" s="124" customFormat="1" x14ac:dyDescent="0.2">
      <c r="C3859" s="342"/>
    </row>
    <row r="3860" spans="3:3" s="124" customFormat="1" x14ac:dyDescent="0.2">
      <c r="C3860" s="342"/>
    </row>
    <row r="3861" spans="3:3" s="124" customFormat="1" x14ac:dyDescent="0.2">
      <c r="C3861" s="342"/>
    </row>
    <row r="3862" spans="3:3" s="124" customFormat="1" x14ac:dyDescent="0.2">
      <c r="C3862" s="342"/>
    </row>
    <row r="3863" spans="3:3" s="124" customFormat="1" x14ac:dyDescent="0.2">
      <c r="C3863" s="342"/>
    </row>
    <row r="3864" spans="3:3" s="124" customFormat="1" x14ac:dyDescent="0.2">
      <c r="C3864" s="342"/>
    </row>
    <row r="3865" spans="3:3" s="124" customFormat="1" x14ac:dyDescent="0.2">
      <c r="C3865" s="342"/>
    </row>
    <row r="3866" spans="3:3" s="124" customFormat="1" x14ac:dyDescent="0.2">
      <c r="C3866" s="342"/>
    </row>
    <row r="3867" spans="3:3" s="124" customFormat="1" x14ac:dyDescent="0.2">
      <c r="C3867" s="342"/>
    </row>
    <row r="3868" spans="3:3" s="124" customFormat="1" x14ac:dyDescent="0.2">
      <c r="C3868" s="342"/>
    </row>
    <row r="3869" spans="3:3" s="124" customFormat="1" x14ac:dyDescent="0.2">
      <c r="C3869" s="342"/>
    </row>
    <row r="3870" spans="3:3" s="124" customFormat="1" x14ac:dyDescent="0.2">
      <c r="C3870" s="342"/>
    </row>
    <row r="3871" spans="3:3" s="124" customFormat="1" x14ac:dyDescent="0.2">
      <c r="C3871" s="342"/>
    </row>
    <row r="3872" spans="3:3" s="124" customFormat="1" x14ac:dyDescent="0.2">
      <c r="C3872" s="342"/>
    </row>
    <row r="3873" spans="3:3" s="124" customFormat="1" x14ac:dyDescent="0.2">
      <c r="C3873" s="342"/>
    </row>
    <row r="3874" spans="3:3" s="124" customFormat="1" x14ac:dyDescent="0.2">
      <c r="C3874" s="342"/>
    </row>
    <row r="3875" spans="3:3" s="124" customFormat="1" x14ac:dyDescent="0.2">
      <c r="C3875" s="342"/>
    </row>
    <row r="3876" spans="3:3" s="124" customFormat="1" x14ac:dyDescent="0.2">
      <c r="C3876" s="342"/>
    </row>
    <row r="3877" spans="3:3" s="124" customFormat="1" x14ac:dyDescent="0.2">
      <c r="C3877" s="342"/>
    </row>
    <row r="3878" spans="3:3" s="124" customFormat="1" x14ac:dyDescent="0.2">
      <c r="C3878" s="342"/>
    </row>
    <row r="3879" spans="3:3" s="124" customFormat="1" x14ac:dyDescent="0.2">
      <c r="C3879" s="342"/>
    </row>
    <row r="3880" spans="3:3" s="124" customFormat="1" x14ac:dyDescent="0.2">
      <c r="C3880" s="342"/>
    </row>
    <row r="3881" spans="3:3" s="124" customFormat="1" x14ac:dyDescent="0.2">
      <c r="C3881" s="342"/>
    </row>
    <row r="3882" spans="3:3" s="124" customFormat="1" x14ac:dyDescent="0.2">
      <c r="C3882" s="342"/>
    </row>
    <row r="3883" spans="3:3" s="124" customFormat="1" x14ac:dyDescent="0.2">
      <c r="C3883" s="342"/>
    </row>
    <row r="3884" spans="3:3" s="124" customFormat="1" x14ac:dyDescent="0.2">
      <c r="C3884" s="342"/>
    </row>
    <row r="3885" spans="3:3" s="124" customFormat="1" x14ac:dyDescent="0.2">
      <c r="C3885" s="342"/>
    </row>
    <row r="3886" spans="3:3" s="124" customFormat="1" x14ac:dyDescent="0.2">
      <c r="C3886" s="342"/>
    </row>
    <row r="3887" spans="3:3" s="124" customFormat="1" x14ac:dyDescent="0.2">
      <c r="C3887" s="342"/>
    </row>
    <row r="3888" spans="3:3" s="124" customFormat="1" x14ac:dyDescent="0.2">
      <c r="C3888" s="342"/>
    </row>
    <row r="3889" spans="3:3" s="124" customFormat="1" x14ac:dyDescent="0.2">
      <c r="C3889" s="342"/>
    </row>
    <row r="3890" spans="3:3" s="124" customFormat="1" x14ac:dyDescent="0.2">
      <c r="C3890" s="342"/>
    </row>
    <row r="3891" spans="3:3" s="124" customFormat="1" x14ac:dyDescent="0.2">
      <c r="C3891" s="342"/>
    </row>
    <row r="3892" spans="3:3" s="124" customFormat="1" x14ac:dyDescent="0.2">
      <c r="C3892" s="342"/>
    </row>
    <row r="3893" spans="3:3" s="124" customFormat="1" x14ac:dyDescent="0.2">
      <c r="C3893" s="342"/>
    </row>
    <row r="3894" spans="3:3" s="124" customFormat="1" x14ac:dyDescent="0.2">
      <c r="C3894" s="342"/>
    </row>
    <row r="3895" spans="3:3" s="124" customFormat="1" x14ac:dyDescent="0.2">
      <c r="C3895" s="342"/>
    </row>
    <row r="3896" spans="3:3" s="124" customFormat="1" x14ac:dyDescent="0.2">
      <c r="C3896" s="342"/>
    </row>
    <row r="3897" spans="3:3" s="124" customFormat="1" x14ac:dyDescent="0.2">
      <c r="C3897" s="342"/>
    </row>
    <row r="3898" spans="3:3" s="124" customFormat="1" x14ac:dyDescent="0.2">
      <c r="C3898" s="342"/>
    </row>
    <row r="3899" spans="3:3" s="124" customFormat="1" x14ac:dyDescent="0.2">
      <c r="C3899" s="342"/>
    </row>
    <row r="3900" spans="3:3" s="124" customFormat="1" x14ac:dyDescent="0.2">
      <c r="C3900" s="342"/>
    </row>
    <row r="3901" spans="3:3" s="124" customFormat="1" x14ac:dyDescent="0.2">
      <c r="C3901" s="342"/>
    </row>
    <row r="3902" spans="3:3" s="124" customFormat="1" x14ac:dyDescent="0.2">
      <c r="C3902" s="342"/>
    </row>
    <row r="3903" spans="3:3" s="124" customFormat="1" x14ac:dyDescent="0.2">
      <c r="C3903" s="342"/>
    </row>
    <row r="3904" spans="3:3" s="124" customFormat="1" x14ac:dyDescent="0.2">
      <c r="C3904" s="342"/>
    </row>
    <row r="3905" spans="3:3" s="124" customFormat="1" x14ac:dyDescent="0.2">
      <c r="C3905" s="342"/>
    </row>
    <row r="3906" spans="3:3" s="124" customFormat="1" x14ac:dyDescent="0.2">
      <c r="C3906" s="342"/>
    </row>
    <row r="3907" spans="3:3" s="124" customFormat="1" x14ac:dyDescent="0.2">
      <c r="C3907" s="342"/>
    </row>
    <row r="3908" spans="3:3" s="124" customFormat="1" x14ac:dyDescent="0.2">
      <c r="C3908" s="342"/>
    </row>
    <row r="3909" spans="3:3" s="124" customFormat="1" x14ac:dyDescent="0.2">
      <c r="C3909" s="342"/>
    </row>
    <row r="3910" spans="3:3" s="124" customFormat="1" x14ac:dyDescent="0.2">
      <c r="C3910" s="342"/>
    </row>
    <row r="3911" spans="3:3" s="124" customFormat="1" x14ac:dyDescent="0.2">
      <c r="C3911" s="342"/>
    </row>
    <row r="3912" spans="3:3" s="124" customFormat="1" x14ac:dyDescent="0.2">
      <c r="C3912" s="342"/>
    </row>
    <row r="3913" spans="3:3" s="124" customFormat="1" x14ac:dyDescent="0.2">
      <c r="C3913" s="342"/>
    </row>
    <row r="3914" spans="3:3" s="124" customFormat="1" x14ac:dyDescent="0.2">
      <c r="C3914" s="342"/>
    </row>
    <row r="3915" spans="3:3" s="124" customFormat="1" x14ac:dyDescent="0.2">
      <c r="C3915" s="342"/>
    </row>
    <row r="3916" spans="3:3" s="124" customFormat="1" x14ac:dyDescent="0.2">
      <c r="C3916" s="342"/>
    </row>
    <row r="3917" spans="3:3" s="124" customFormat="1" x14ac:dyDescent="0.2">
      <c r="C3917" s="342"/>
    </row>
    <row r="3918" spans="3:3" s="124" customFormat="1" x14ac:dyDescent="0.2">
      <c r="C3918" s="342"/>
    </row>
    <row r="3919" spans="3:3" s="124" customFormat="1" x14ac:dyDescent="0.2">
      <c r="C3919" s="342"/>
    </row>
    <row r="3920" spans="3:3" s="124" customFormat="1" x14ac:dyDescent="0.2">
      <c r="C3920" s="342"/>
    </row>
    <row r="3921" spans="3:3" s="124" customFormat="1" x14ac:dyDescent="0.2">
      <c r="C3921" s="342"/>
    </row>
    <row r="3922" spans="3:3" s="124" customFormat="1" x14ac:dyDescent="0.2">
      <c r="C3922" s="342"/>
    </row>
    <row r="3923" spans="3:3" s="124" customFormat="1" x14ac:dyDescent="0.2">
      <c r="C3923" s="342"/>
    </row>
    <row r="3924" spans="3:3" s="124" customFormat="1" x14ac:dyDescent="0.2">
      <c r="C3924" s="342"/>
    </row>
    <row r="3925" spans="3:3" s="124" customFormat="1" x14ac:dyDescent="0.2">
      <c r="C3925" s="342"/>
    </row>
    <row r="3926" spans="3:3" s="124" customFormat="1" x14ac:dyDescent="0.2">
      <c r="C3926" s="342"/>
    </row>
    <row r="3927" spans="3:3" s="124" customFormat="1" x14ac:dyDescent="0.2">
      <c r="C3927" s="342"/>
    </row>
    <row r="3928" spans="3:3" s="124" customFormat="1" x14ac:dyDescent="0.2">
      <c r="C3928" s="342"/>
    </row>
    <row r="3929" spans="3:3" s="124" customFormat="1" x14ac:dyDescent="0.2">
      <c r="C3929" s="342"/>
    </row>
    <row r="3930" spans="3:3" s="124" customFormat="1" x14ac:dyDescent="0.2">
      <c r="C3930" s="342"/>
    </row>
    <row r="3931" spans="3:3" s="124" customFormat="1" x14ac:dyDescent="0.2">
      <c r="C3931" s="342"/>
    </row>
    <row r="3932" spans="3:3" s="124" customFormat="1" x14ac:dyDescent="0.2">
      <c r="C3932" s="342"/>
    </row>
    <row r="3933" spans="3:3" s="124" customFormat="1" x14ac:dyDescent="0.2">
      <c r="C3933" s="342"/>
    </row>
    <row r="3934" spans="3:3" s="124" customFormat="1" x14ac:dyDescent="0.2">
      <c r="C3934" s="342"/>
    </row>
    <row r="3935" spans="3:3" s="124" customFormat="1" x14ac:dyDescent="0.2">
      <c r="C3935" s="342"/>
    </row>
    <row r="3936" spans="3:3" s="124" customFormat="1" x14ac:dyDescent="0.2">
      <c r="C3936" s="342"/>
    </row>
    <row r="3937" spans="3:3" s="124" customFormat="1" x14ac:dyDescent="0.2">
      <c r="C3937" s="342"/>
    </row>
    <row r="3938" spans="3:3" s="124" customFormat="1" x14ac:dyDescent="0.2">
      <c r="C3938" s="342"/>
    </row>
    <row r="3939" spans="3:3" s="124" customFormat="1" x14ac:dyDescent="0.2">
      <c r="C3939" s="342"/>
    </row>
    <row r="3940" spans="3:3" s="124" customFormat="1" x14ac:dyDescent="0.2">
      <c r="C3940" s="342"/>
    </row>
    <row r="3941" spans="3:3" s="124" customFormat="1" x14ac:dyDescent="0.2">
      <c r="C3941" s="342"/>
    </row>
    <row r="3942" spans="3:3" s="124" customFormat="1" x14ac:dyDescent="0.2">
      <c r="C3942" s="342"/>
    </row>
    <row r="3943" spans="3:3" s="124" customFormat="1" x14ac:dyDescent="0.2">
      <c r="C3943" s="342"/>
    </row>
    <row r="3944" spans="3:3" s="124" customFormat="1" x14ac:dyDescent="0.2">
      <c r="C3944" s="342"/>
    </row>
    <row r="3945" spans="3:3" s="124" customFormat="1" x14ac:dyDescent="0.2">
      <c r="C3945" s="342"/>
    </row>
    <row r="3946" spans="3:3" s="124" customFormat="1" x14ac:dyDescent="0.2">
      <c r="C3946" s="342"/>
    </row>
    <row r="3947" spans="3:3" s="124" customFormat="1" x14ac:dyDescent="0.2">
      <c r="C3947" s="342"/>
    </row>
    <row r="3948" spans="3:3" s="124" customFormat="1" x14ac:dyDescent="0.2">
      <c r="C3948" s="342"/>
    </row>
    <row r="3949" spans="3:3" s="124" customFormat="1" x14ac:dyDescent="0.2">
      <c r="C3949" s="342"/>
    </row>
    <row r="3950" spans="3:3" s="124" customFormat="1" x14ac:dyDescent="0.2">
      <c r="C3950" s="342"/>
    </row>
    <row r="3951" spans="3:3" s="124" customFormat="1" x14ac:dyDescent="0.2">
      <c r="C3951" s="342"/>
    </row>
    <row r="3952" spans="3:3" s="124" customFormat="1" x14ac:dyDescent="0.2">
      <c r="C3952" s="342"/>
    </row>
    <row r="3953" spans="3:3" s="124" customFormat="1" x14ac:dyDescent="0.2">
      <c r="C3953" s="342"/>
    </row>
    <row r="3954" spans="3:3" s="124" customFormat="1" x14ac:dyDescent="0.2">
      <c r="C3954" s="342"/>
    </row>
    <row r="3955" spans="3:3" s="124" customFormat="1" x14ac:dyDescent="0.2">
      <c r="C3955" s="342"/>
    </row>
    <row r="3956" spans="3:3" s="124" customFormat="1" x14ac:dyDescent="0.2">
      <c r="C3956" s="342"/>
    </row>
    <row r="3957" spans="3:3" s="124" customFormat="1" x14ac:dyDescent="0.2">
      <c r="C3957" s="342"/>
    </row>
    <row r="3958" spans="3:3" s="124" customFormat="1" x14ac:dyDescent="0.2">
      <c r="C3958" s="342"/>
    </row>
    <row r="3959" spans="3:3" s="124" customFormat="1" x14ac:dyDescent="0.2">
      <c r="C3959" s="342"/>
    </row>
    <row r="3960" spans="3:3" s="124" customFormat="1" x14ac:dyDescent="0.2">
      <c r="C3960" s="342"/>
    </row>
    <row r="3961" spans="3:3" s="124" customFormat="1" x14ac:dyDescent="0.2">
      <c r="C3961" s="342"/>
    </row>
    <row r="3962" spans="3:3" s="124" customFormat="1" x14ac:dyDescent="0.2">
      <c r="C3962" s="342"/>
    </row>
    <row r="3963" spans="3:3" s="124" customFormat="1" x14ac:dyDescent="0.2">
      <c r="C3963" s="342"/>
    </row>
    <row r="3964" spans="3:3" s="124" customFormat="1" x14ac:dyDescent="0.2">
      <c r="C3964" s="342"/>
    </row>
    <row r="3965" spans="3:3" s="124" customFormat="1" x14ac:dyDescent="0.2">
      <c r="C3965" s="342"/>
    </row>
    <row r="3966" spans="3:3" s="124" customFormat="1" x14ac:dyDescent="0.2">
      <c r="C3966" s="342"/>
    </row>
    <row r="3967" spans="3:3" s="124" customFormat="1" x14ac:dyDescent="0.2">
      <c r="C3967" s="342"/>
    </row>
    <row r="3968" spans="3:3" s="124" customFormat="1" x14ac:dyDescent="0.2">
      <c r="C3968" s="342"/>
    </row>
    <row r="3969" spans="3:3" s="124" customFormat="1" x14ac:dyDescent="0.2">
      <c r="C3969" s="342"/>
    </row>
    <row r="3970" spans="3:3" s="124" customFormat="1" x14ac:dyDescent="0.2">
      <c r="C3970" s="342"/>
    </row>
    <row r="3971" spans="3:3" s="124" customFormat="1" x14ac:dyDescent="0.2">
      <c r="C3971" s="342"/>
    </row>
    <row r="3972" spans="3:3" s="124" customFormat="1" x14ac:dyDescent="0.2">
      <c r="C3972" s="342"/>
    </row>
    <row r="3973" spans="3:3" s="124" customFormat="1" x14ac:dyDescent="0.2">
      <c r="C3973" s="342"/>
    </row>
    <row r="3974" spans="3:3" s="124" customFormat="1" x14ac:dyDescent="0.2">
      <c r="C3974" s="342"/>
    </row>
    <row r="3975" spans="3:3" s="124" customFormat="1" x14ac:dyDescent="0.2">
      <c r="C3975" s="342"/>
    </row>
    <row r="3976" spans="3:3" s="124" customFormat="1" x14ac:dyDescent="0.2">
      <c r="C3976" s="342"/>
    </row>
    <row r="3977" spans="3:3" s="124" customFormat="1" x14ac:dyDescent="0.2">
      <c r="C3977" s="342"/>
    </row>
    <row r="3978" spans="3:3" s="124" customFormat="1" x14ac:dyDescent="0.2">
      <c r="C3978" s="342"/>
    </row>
    <row r="3979" spans="3:3" s="124" customFormat="1" x14ac:dyDescent="0.2">
      <c r="C3979" s="342"/>
    </row>
    <row r="3980" spans="3:3" s="124" customFormat="1" x14ac:dyDescent="0.2">
      <c r="C3980" s="342"/>
    </row>
    <row r="3981" spans="3:3" s="124" customFormat="1" x14ac:dyDescent="0.2">
      <c r="C3981" s="342"/>
    </row>
    <row r="3982" spans="3:3" s="124" customFormat="1" x14ac:dyDescent="0.2">
      <c r="C3982" s="342"/>
    </row>
    <row r="3983" spans="3:3" s="124" customFormat="1" x14ac:dyDescent="0.2">
      <c r="C3983" s="342"/>
    </row>
    <row r="3984" spans="3:3" s="124" customFormat="1" x14ac:dyDescent="0.2">
      <c r="C3984" s="342"/>
    </row>
    <row r="3985" spans="3:3" s="124" customFormat="1" x14ac:dyDescent="0.2">
      <c r="C3985" s="342"/>
    </row>
    <row r="3986" spans="3:3" s="124" customFormat="1" x14ac:dyDescent="0.2">
      <c r="C3986" s="342"/>
    </row>
    <row r="3987" spans="3:3" s="124" customFormat="1" x14ac:dyDescent="0.2">
      <c r="C3987" s="342"/>
    </row>
    <row r="3988" spans="3:3" s="124" customFormat="1" x14ac:dyDescent="0.2">
      <c r="C3988" s="342"/>
    </row>
    <row r="3989" spans="3:3" s="124" customFormat="1" x14ac:dyDescent="0.2">
      <c r="C3989" s="342"/>
    </row>
    <row r="3990" spans="3:3" s="124" customFormat="1" x14ac:dyDescent="0.2">
      <c r="C3990" s="342"/>
    </row>
    <row r="3991" spans="3:3" s="124" customFormat="1" x14ac:dyDescent="0.2">
      <c r="C3991" s="342"/>
    </row>
    <row r="3992" spans="3:3" s="124" customFormat="1" x14ac:dyDescent="0.2">
      <c r="C3992" s="342"/>
    </row>
    <row r="3993" spans="3:3" s="124" customFormat="1" x14ac:dyDescent="0.2">
      <c r="C3993" s="342"/>
    </row>
    <row r="3994" spans="3:3" s="124" customFormat="1" x14ac:dyDescent="0.2">
      <c r="C3994" s="342"/>
    </row>
    <row r="3995" spans="3:3" s="124" customFormat="1" x14ac:dyDescent="0.2">
      <c r="C3995" s="342"/>
    </row>
    <row r="3996" spans="3:3" s="124" customFormat="1" x14ac:dyDescent="0.2">
      <c r="C3996" s="342"/>
    </row>
    <row r="3997" spans="3:3" s="124" customFormat="1" x14ac:dyDescent="0.2">
      <c r="C3997" s="342"/>
    </row>
    <row r="3998" spans="3:3" s="124" customFormat="1" x14ac:dyDescent="0.2">
      <c r="C3998" s="342"/>
    </row>
    <row r="3999" spans="3:3" s="124" customFormat="1" x14ac:dyDescent="0.2">
      <c r="C3999" s="342"/>
    </row>
    <row r="4000" spans="3:3" s="124" customFormat="1" x14ac:dyDescent="0.2">
      <c r="C4000" s="342"/>
    </row>
    <row r="4001" spans="3:3" s="124" customFormat="1" x14ac:dyDescent="0.2">
      <c r="C4001" s="342"/>
    </row>
    <row r="4002" spans="3:3" s="124" customFormat="1" x14ac:dyDescent="0.2">
      <c r="C4002" s="342"/>
    </row>
    <row r="4003" spans="3:3" s="124" customFormat="1" x14ac:dyDescent="0.2">
      <c r="C4003" s="342"/>
    </row>
    <row r="4004" spans="3:3" s="124" customFormat="1" x14ac:dyDescent="0.2">
      <c r="C4004" s="342"/>
    </row>
    <row r="4005" spans="3:3" s="124" customFormat="1" x14ac:dyDescent="0.2">
      <c r="C4005" s="342"/>
    </row>
    <row r="4006" spans="3:3" s="124" customFormat="1" x14ac:dyDescent="0.2">
      <c r="C4006" s="342"/>
    </row>
    <row r="4007" spans="3:3" s="124" customFormat="1" x14ac:dyDescent="0.2">
      <c r="C4007" s="342"/>
    </row>
    <row r="4008" spans="3:3" s="124" customFormat="1" x14ac:dyDescent="0.2">
      <c r="C4008" s="342"/>
    </row>
    <row r="4009" spans="3:3" s="124" customFormat="1" x14ac:dyDescent="0.2">
      <c r="C4009" s="342"/>
    </row>
    <row r="4010" spans="3:3" s="124" customFormat="1" x14ac:dyDescent="0.2">
      <c r="C4010" s="342"/>
    </row>
    <row r="4011" spans="3:3" s="124" customFormat="1" x14ac:dyDescent="0.2">
      <c r="C4011" s="342"/>
    </row>
    <row r="4012" spans="3:3" s="124" customFormat="1" x14ac:dyDescent="0.2">
      <c r="C4012" s="342"/>
    </row>
    <row r="4013" spans="3:3" s="124" customFormat="1" x14ac:dyDescent="0.2">
      <c r="C4013" s="342"/>
    </row>
    <row r="4014" spans="3:3" s="124" customFormat="1" x14ac:dyDescent="0.2">
      <c r="C4014" s="342"/>
    </row>
    <row r="4015" spans="3:3" s="124" customFormat="1" x14ac:dyDescent="0.2">
      <c r="C4015" s="342"/>
    </row>
    <row r="4016" spans="3:3" s="124" customFormat="1" x14ac:dyDescent="0.2">
      <c r="C4016" s="342"/>
    </row>
    <row r="4017" spans="3:3" s="124" customFormat="1" x14ac:dyDescent="0.2">
      <c r="C4017" s="342"/>
    </row>
    <row r="4018" spans="3:3" s="124" customFormat="1" x14ac:dyDescent="0.2">
      <c r="C4018" s="342"/>
    </row>
    <row r="4019" spans="3:3" s="124" customFormat="1" x14ac:dyDescent="0.2">
      <c r="C4019" s="342"/>
    </row>
    <row r="4020" spans="3:3" s="124" customFormat="1" x14ac:dyDescent="0.2">
      <c r="C4020" s="342"/>
    </row>
    <row r="4021" spans="3:3" s="124" customFormat="1" x14ac:dyDescent="0.2">
      <c r="C4021" s="342"/>
    </row>
    <row r="4022" spans="3:3" s="124" customFormat="1" x14ac:dyDescent="0.2">
      <c r="C4022" s="342"/>
    </row>
    <row r="4023" spans="3:3" s="124" customFormat="1" x14ac:dyDescent="0.2">
      <c r="C4023" s="342"/>
    </row>
    <row r="4024" spans="3:3" s="124" customFormat="1" x14ac:dyDescent="0.2">
      <c r="C4024" s="342"/>
    </row>
    <row r="4025" spans="3:3" s="124" customFormat="1" x14ac:dyDescent="0.2">
      <c r="C4025" s="342"/>
    </row>
    <row r="4026" spans="3:3" s="124" customFormat="1" x14ac:dyDescent="0.2">
      <c r="C4026" s="342"/>
    </row>
    <row r="4027" spans="3:3" s="124" customFormat="1" x14ac:dyDescent="0.2">
      <c r="C4027" s="342"/>
    </row>
    <row r="4028" spans="3:3" s="124" customFormat="1" x14ac:dyDescent="0.2">
      <c r="C4028" s="342"/>
    </row>
    <row r="4029" spans="3:3" s="124" customFormat="1" x14ac:dyDescent="0.2">
      <c r="C4029" s="342"/>
    </row>
    <row r="4030" spans="3:3" s="124" customFormat="1" x14ac:dyDescent="0.2">
      <c r="C4030" s="342"/>
    </row>
    <row r="4031" spans="3:3" s="124" customFormat="1" x14ac:dyDescent="0.2">
      <c r="C4031" s="342"/>
    </row>
    <row r="4032" spans="3:3" s="124" customFormat="1" x14ac:dyDescent="0.2">
      <c r="C4032" s="342"/>
    </row>
    <row r="4033" spans="3:3" s="124" customFormat="1" x14ac:dyDescent="0.2">
      <c r="C4033" s="342"/>
    </row>
    <row r="4034" spans="3:3" s="124" customFormat="1" x14ac:dyDescent="0.2">
      <c r="C4034" s="342"/>
    </row>
    <row r="4035" spans="3:3" s="124" customFormat="1" x14ac:dyDescent="0.2">
      <c r="C4035" s="342"/>
    </row>
    <row r="4036" spans="3:3" s="124" customFormat="1" x14ac:dyDescent="0.2">
      <c r="C4036" s="342"/>
    </row>
    <row r="4037" spans="3:3" s="124" customFormat="1" x14ac:dyDescent="0.2">
      <c r="C4037" s="342"/>
    </row>
    <row r="4038" spans="3:3" s="124" customFormat="1" x14ac:dyDescent="0.2">
      <c r="C4038" s="342"/>
    </row>
    <row r="4039" spans="3:3" s="124" customFormat="1" x14ac:dyDescent="0.2">
      <c r="C4039" s="342"/>
    </row>
    <row r="4040" spans="3:3" s="124" customFormat="1" x14ac:dyDescent="0.2">
      <c r="C4040" s="342"/>
    </row>
    <row r="4041" spans="3:3" s="124" customFormat="1" x14ac:dyDescent="0.2">
      <c r="C4041" s="342"/>
    </row>
    <row r="4042" spans="3:3" s="124" customFormat="1" x14ac:dyDescent="0.2">
      <c r="C4042" s="342"/>
    </row>
    <row r="4043" spans="3:3" s="124" customFormat="1" x14ac:dyDescent="0.2">
      <c r="C4043" s="342"/>
    </row>
    <row r="4044" spans="3:3" s="124" customFormat="1" x14ac:dyDescent="0.2">
      <c r="C4044" s="342"/>
    </row>
    <row r="4045" spans="3:3" s="124" customFormat="1" x14ac:dyDescent="0.2">
      <c r="C4045" s="342"/>
    </row>
    <row r="4046" spans="3:3" s="124" customFormat="1" x14ac:dyDescent="0.2">
      <c r="C4046" s="342"/>
    </row>
    <row r="4047" spans="3:3" s="124" customFormat="1" x14ac:dyDescent="0.2">
      <c r="C4047" s="342"/>
    </row>
    <row r="4048" spans="3:3" s="124" customFormat="1" x14ac:dyDescent="0.2">
      <c r="C4048" s="342"/>
    </row>
    <row r="4049" spans="3:3" s="124" customFormat="1" x14ac:dyDescent="0.2">
      <c r="C4049" s="342"/>
    </row>
    <row r="4050" spans="3:3" s="124" customFormat="1" x14ac:dyDescent="0.2">
      <c r="C4050" s="342"/>
    </row>
    <row r="4051" spans="3:3" s="124" customFormat="1" x14ac:dyDescent="0.2">
      <c r="C4051" s="342"/>
    </row>
    <row r="4052" spans="3:3" s="124" customFormat="1" x14ac:dyDescent="0.2">
      <c r="C4052" s="342"/>
    </row>
    <row r="4053" spans="3:3" s="124" customFormat="1" x14ac:dyDescent="0.2">
      <c r="C4053" s="342"/>
    </row>
    <row r="4054" spans="3:3" s="124" customFormat="1" x14ac:dyDescent="0.2">
      <c r="C4054" s="342"/>
    </row>
    <row r="4055" spans="3:3" s="124" customFormat="1" x14ac:dyDescent="0.2">
      <c r="C4055" s="342"/>
    </row>
    <row r="4056" spans="3:3" s="124" customFormat="1" x14ac:dyDescent="0.2">
      <c r="C4056" s="342"/>
    </row>
    <row r="4057" spans="3:3" s="124" customFormat="1" x14ac:dyDescent="0.2">
      <c r="C4057" s="342"/>
    </row>
    <row r="4058" spans="3:3" s="124" customFormat="1" x14ac:dyDescent="0.2">
      <c r="C4058" s="342"/>
    </row>
    <row r="4059" spans="3:3" s="124" customFormat="1" x14ac:dyDescent="0.2">
      <c r="C4059" s="342"/>
    </row>
    <row r="4060" spans="3:3" s="124" customFormat="1" x14ac:dyDescent="0.2">
      <c r="C4060" s="342"/>
    </row>
    <row r="4061" spans="3:3" s="124" customFormat="1" x14ac:dyDescent="0.2">
      <c r="C4061" s="342"/>
    </row>
    <row r="4062" spans="3:3" s="124" customFormat="1" x14ac:dyDescent="0.2">
      <c r="C4062" s="342"/>
    </row>
    <row r="4063" spans="3:3" s="124" customFormat="1" x14ac:dyDescent="0.2">
      <c r="C4063" s="342"/>
    </row>
    <row r="4064" spans="3:3" s="124" customFormat="1" x14ac:dyDescent="0.2">
      <c r="C4064" s="342"/>
    </row>
    <row r="4065" spans="3:3" s="124" customFormat="1" x14ac:dyDescent="0.2">
      <c r="C4065" s="342"/>
    </row>
    <row r="4066" spans="3:3" s="124" customFormat="1" x14ac:dyDescent="0.2">
      <c r="C4066" s="342"/>
    </row>
    <row r="4067" spans="3:3" s="124" customFormat="1" x14ac:dyDescent="0.2">
      <c r="C4067" s="342"/>
    </row>
    <row r="4068" spans="3:3" s="124" customFormat="1" x14ac:dyDescent="0.2">
      <c r="C4068" s="342"/>
    </row>
    <row r="4069" spans="3:3" s="124" customFormat="1" x14ac:dyDescent="0.2">
      <c r="C4069" s="342"/>
    </row>
    <row r="4070" spans="3:3" s="124" customFormat="1" x14ac:dyDescent="0.2">
      <c r="C4070" s="342"/>
    </row>
    <row r="4071" spans="3:3" s="124" customFormat="1" x14ac:dyDescent="0.2">
      <c r="C4071" s="342"/>
    </row>
    <row r="4072" spans="3:3" s="124" customFormat="1" x14ac:dyDescent="0.2">
      <c r="C4072" s="342"/>
    </row>
    <row r="4073" spans="3:3" s="124" customFormat="1" x14ac:dyDescent="0.2">
      <c r="C4073" s="342"/>
    </row>
    <row r="4074" spans="3:3" s="124" customFormat="1" x14ac:dyDescent="0.2">
      <c r="C4074" s="342"/>
    </row>
    <row r="4075" spans="3:3" s="124" customFormat="1" x14ac:dyDescent="0.2">
      <c r="C4075" s="342"/>
    </row>
    <row r="4076" spans="3:3" s="124" customFormat="1" x14ac:dyDescent="0.2">
      <c r="C4076" s="342"/>
    </row>
    <row r="4077" spans="3:3" s="124" customFormat="1" x14ac:dyDescent="0.2">
      <c r="C4077" s="342"/>
    </row>
    <row r="4078" spans="3:3" s="124" customFormat="1" x14ac:dyDescent="0.2">
      <c r="C4078" s="342"/>
    </row>
    <row r="4079" spans="3:3" s="124" customFormat="1" x14ac:dyDescent="0.2">
      <c r="C4079" s="342"/>
    </row>
    <row r="4080" spans="3:3" s="124" customFormat="1" x14ac:dyDescent="0.2">
      <c r="C4080" s="342"/>
    </row>
    <row r="4081" spans="3:3" s="124" customFormat="1" x14ac:dyDescent="0.2">
      <c r="C4081" s="342"/>
    </row>
    <row r="4082" spans="3:3" s="124" customFormat="1" x14ac:dyDescent="0.2">
      <c r="C4082" s="342"/>
    </row>
    <row r="4083" spans="3:3" s="124" customFormat="1" x14ac:dyDescent="0.2">
      <c r="C4083" s="342"/>
    </row>
    <row r="4084" spans="3:3" s="124" customFormat="1" x14ac:dyDescent="0.2">
      <c r="C4084" s="342"/>
    </row>
    <row r="4085" spans="3:3" s="124" customFormat="1" x14ac:dyDescent="0.2">
      <c r="C4085" s="342"/>
    </row>
    <row r="4086" spans="3:3" s="124" customFormat="1" x14ac:dyDescent="0.2">
      <c r="C4086" s="342"/>
    </row>
    <row r="4087" spans="3:3" s="124" customFormat="1" x14ac:dyDescent="0.2">
      <c r="C4087" s="342"/>
    </row>
    <row r="4088" spans="3:3" s="124" customFormat="1" x14ac:dyDescent="0.2">
      <c r="C4088" s="342"/>
    </row>
    <row r="4089" spans="3:3" s="124" customFormat="1" x14ac:dyDescent="0.2">
      <c r="C4089" s="342"/>
    </row>
    <row r="4090" spans="3:3" s="124" customFormat="1" x14ac:dyDescent="0.2">
      <c r="C4090" s="342"/>
    </row>
    <row r="4091" spans="3:3" s="124" customFormat="1" x14ac:dyDescent="0.2">
      <c r="C4091" s="342"/>
    </row>
    <row r="4092" spans="3:3" s="124" customFormat="1" x14ac:dyDescent="0.2">
      <c r="C4092" s="342"/>
    </row>
    <row r="4093" spans="3:3" s="124" customFormat="1" x14ac:dyDescent="0.2">
      <c r="C4093" s="342"/>
    </row>
    <row r="4094" spans="3:3" s="124" customFormat="1" x14ac:dyDescent="0.2">
      <c r="C4094" s="342"/>
    </row>
    <row r="4095" spans="3:3" s="124" customFormat="1" x14ac:dyDescent="0.2">
      <c r="C4095" s="342"/>
    </row>
    <row r="4096" spans="3:3" s="124" customFormat="1" x14ac:dyDescent="0.2">
      <c r="C4096" s="342"/>
    </row>
    <row r="4097" spans="3:3" s="124" customFormat="1" x14ac:dyDescent="0.2">
      <c r="C4097" s="342"/>
    </row>
    <row r="4098" spans="3:3" s="124" customFormat="1" x14ac:dyDescent="0.2">
      <c r="C4098" s="342"/>
    </row>
    <row r="4099" spans="3:3" s="124" customFormat="1" x14ac:dyDescent="0.2">
      <c r="C4099" s="342"/>
    </row>
    <row r="4100" spans="3:3" s="124" customFormat="1" x14ac:dyDescent="0.2">
      <c r="C4100" s="342"/>
    </row>
    <row r="4101" spans="3:3" s="124" customFormat="1" x14ac:dyDescent="0.2">
      <c r="C4101" s="342"/>
    </row>
    <row r="4102" spans="3:3" s="124" customFormat="1" x14ac:dyDescent="0.2">
      <c r="C4102" s="342"/>
    </row>
    <row r="4103" spans="3:3" s="124" customFormat="1" x14ac:dyDescent="0.2">
      <c r="C4103" s="342"/>
    </row>
    <row r="4104" spans="3:3" s="124" customFormat="1" x14ac:dyDescent="0.2">
      <c r="C4104" s="342"/>
    </row>
    <row r="4105" spans="3:3" s="124" customFormat="1" x14ac:dyDescent="0.2">
      <c r="C4105" s="342"/>
    </row>
    <row r="4106" spans="3:3" s="124" customFormat="1" x14ac:dyDescent="0.2">
      <c r="C4106" s="342"/>
    </row>
    <row r="4107" spans="3:3" s="124" customFormat="1" x14ac:dyDescent="0.2">
      <c r="C4107" s="342"/>
    </row>
    <row r="4108" spans="3:3" s="124" customFormat="1" x14ac:dyDescent="0.2">
      <c r="C4108" s="342"/>
    </row>
    <row r="4109" spans="3:3" s="124" customFormat="1" x14ac:dyDescent="0.2">
      <c r="C4109" s="342"/>
    </row>
    <row r="4110" spans="3:3" s="124" customFormat="1" x14ac:dyDescent="0.2">
      <c r="C4110" s="342"/>
    </row>
    <row r="4111" spans="3:3" s="124" customFormat="1" x14ac:dyDescent="0.2">
      <c r="C4111" s="342"/>
    </row>
    <row r="4112" spans="3:3" s="124" customFormat="1" x14ac:dyDescent="0.2">
      <c r="C4112" s="342"/>
    </row>
    <row r="4113" spans="3:3" s="124" customFormat="1" x14ac:dyDescent="0.2">
      <c r="C4113" s="342"/>
    </row>
    <row r="4114" spans="3:3" s="124" customFormat="1" x14ac:dyDescent="0.2">
      <c r="C4114" s="342"/>
    </row>
    <row r="4115" spans="3:3" s="124" customFormat="1" x14ac:dyDescent="0.2">
      <c r="C4115" s="342"/>
    </row>
    <row r="4116" spans="3:3" s="124" customFormat="1" x14ac:dyDescent="0.2">
      <c r="C4116" s="342"/>
    </row>
    <row r="4117" spans="3:3" s="124" customFormat="1" x14ac:dyDescent="0.2">
      <c r="C4117" s="342"/>
    </row>
    <row r="4118" spans="3:3" s="124" customFormat="1" x14ac:dyDescent="0.2">
      <c r="C4118" s="342"/>
    </row>
    <row r="4119" spans="3:3" s="124" customFormat="1" x14ac:dyDescent="0.2">
      <c r="C4119" s="342"/>
    </row>
    <row r="4120" spans="3:3" s="124" customFormat="1" x14ac:dyDescent="0.2">
      <c r="C4120" s="342"/>
    </row>
    <row r="4121" spans="3:3" s="124" customFormat="1" x14ac:dyDescent="0.2">
      <c r="C4121" s="342"/>
    </row>
    <row r="4122" spans="3:3" s="124" customFormat="1" x14ac:dyDescent="0.2">
      <c r="C4122" s="342"/>
    </row>
    <row r="4123" spans="3:3" s="124" customFormat="1" x14ac:dyDescent="0.2">
      <c r="C4123" s="342"/>
    </row>
    <row r="4124" spans="3:3" s="124" customFormat="1" x14ac:dyDescent="0.2">
      <c r="C4124" s="342"/>
    </row>
    <row r="4125" spans="3:3" s="124" customFormat="1" x14ac:dyDescent="0.2">
      <c r="C4125" s="342"/>
    </row>
    <row r="4126" spans="3:3" s="124" customFormat="1" x14ac:dyDescent="0.2">
      <c r="C4126" s="342"/>
    </row>
    <row r="4127" spans="3:3" s="124" customFormat="1" x14ac:dyDescent="0.2">
      <c r="C4127" s="342"/>
    </row>
    <row r="4128" spans="3:3" s="124" customFormat="1" x14ac:dyDescent="0.2">
      <c r="C4128" s="342"/>
    </row>
    <row r="4129" spans="3:3" s="124" customFormat="1" x14ac:dyDescent="0.2">
      <c r="C4129" s="342"/>
    </row>
    <row r="4130" spans="3:3" s="124" customFormat="1" x14ac:dyDescent="0.2">
      <c r="C4130" s="342"/>
    </row>
    <row r="4131" spans="3:3" s="124" customFormat="1" x14ac:dyDescent="0.2">
      <c r="C4131" s="342"/>
    </row>
    <row r="4132" spans="3:3" s="124" customFormat="1" x14ac:dyDescent="0.2">
      <c r="C4132" s="342"/>
    </row>
    <row r="4133" spans="3:3" s="124" customFormat="1" x14ac:dyDescent="0.2">
      <c r="C4133" s="342"/>
    </row>
    <row r="4134" spans="3:3" s="124" customFormat="1" x14ac:dyDescent="0.2">
      <c r="C4134" s="342"/>
    </row>
    <row r="4135" spans="3:3" s="124" customFormat="1" x14ac:dyDescent="0.2">
      <c r="C4135" s="342"/>
    </row>
    <row r="4136" spans="3:3" s="124" customFormat="1" x14ac:dyDescent="0.2">
      <c r="C4136" s="342"/>
    </row>
    <row r="4137" spans="3:3" s="124" customFormat="1" x14ac:dyDescent="0.2">
      <c r="C4137" s="342"/>
    </row>
    <row r="4138" spans="3:3" s="124" customFormat="1" x14ac:dyDescent="0.2">
      <c r="C4138" s="342"/>
    </row>
    <row r="4139" spans="3:3" s="124" customFormat="1" x14ac:dyDescent="0.2">
      <c r="C4139" s="342"/>
    </row>
    <row r="4140" spans="3:3" s="124" customFormat="1" x14ac:dyDescent="0.2">
      <c r="C4140" s="342"/>
    </row>
    <row r="4141" spans="3:3" s="124" customFormat="1" x14ac:dyDescent="0.2">
      <c r="C4141" s="342"/>
    </row>
    <row r="4142" spans="3:3" s="124" customFormat="1" x14ac:dyDescent="0.2">
      <c r="C4142" s="342"/>
    </row>
    <row r="4143" spans="3:3" s="124" customFormat="1" x14ac:dyDescent="0.2">
      <c r="C4143" s="342"/>
    </row>
    <row r="4144" spans="3:3" s="124" customFormat="1" x14ac:dyDescent="0.2">
      <c r="C4144" s="342"/>
    </row>
    <row r="4145" spans="3:3" s="124" customFormat="1" x14ac:dyDescent="0.2">
      <c r="C4145" s="342"/>
    </row>
    <row r="4146" spans="3:3" s="124" customFormat="1" x14ac:dyDescent="0.2">
      <c r="C4146" s="342"/>
    </row>
    <row r="4147" spans="3:3" s="124" customFormat="1" x14ac:dyDescent="0.2">
      <c r="C4147" s="342"/>
    </row>
    <row r="4148" spans="3:3" s="124" customFormat="1" x14ac:dyDescent="0.2">
      <c r="C4148" s="342"/>
    </row>
    <row r="4149" spans="3:3" s="124" customFormat="1" x14ac:dyDescent="0.2">
      <c r="C4149" s="342"/>
    </row>
    <row r="4150" spans="3:3" s="124" customFormat="1" x14ac:dyDescent="0.2">
      <c r="C4150" s="342"/>
    </row>
    <row r="4151" spans="3:3" s="124" customFormat="1" x14ac:dyDescent="0.2">
      <c r="C4151" s="342"/>
    </row>
    <row r="4152" spans="3:3" s="124" customFormat="1" x14ac:dyDescent="0.2">
      <c r="C4152" s="342"/>
    </row>
    <row r="4153" spans="3:3" s="124" customFormat="1" x14ac:dyDescent="0.2">
      <c r="C4153" s="342"/>
    </row>
    <row r="4154" spans="3:3" s="124" customFormat="1" x14ac:dyDescent="0.2">
      <c r="C4154" s="342"/>
    </row>
    <row r="4155" spans="3:3" s="124" customFormat="1" x14ac:dyDescent="0.2">
      <c r="C4155" s="342"/>
    </row>
    <row r="4156" spans="3:3" s="124" customFormat="1" x14ac:dyDescent="0.2">
      <c r="C4156" s="342"/>
    </row>
    <row r="4157" spans="3:3" s="124" customFormat="1" x14ac:dyDescent="0.2">
      <c r="C4157" s="342"/>
    </row>
    <row r="4158" spans="3:3" s="124" customFormat="1" x14ac:dyDescent="0.2">
      <c r="C4158" s="342"/>
    </row>
    <row r="4159" spans="3:3" s="124" customFormat="1" x14ac:dyDescent="0.2">
      <c r="C4159" s="342"/>
    </row>
    <row r="4160" spans="3:3" s="124" customFormat="1" x14ac:dyDescent="0.2">
      <c r="C4160" s="342"/>
    </row>
    <row r="4161" spans="3:3" s="124" customFormat="1" x14ac:dyDescent="0.2">
      <c r="C4161" s="342"/>
    </row>
    <row r="4162" spans="3:3" s="124" customFormat="1" x14ac:dyDescent="0.2">
      <c r="C4162" s="342"/>
    </row>
    <row r="4163" spans="3:3" s="124" customFormat="1" x14ac:dyDescent="0.2">
      <c r="C4163" s="342"/>
    </row>
    <row r="4164" spans="3:3" s="124" customFormat="1" x14ac:dyDescent="0.2">
      <c r="C4164" s="342"/>
    </row>
    <row r="4165" spans="3:3" s="124" customFormat="1" x14ac:dyDescent="0.2">
      <c r="C4165" s="342"/>
    </row>
    <row r="4166" spans="3:3" s="124" customFormat="1" x14ac:dyDescent="0.2">
      <c r="C4166" s="342"/>
    </row>
    <row r="4167" spans="3:3" s="124" customFormat="1" x14ac:dyDescent="0.2">
      <c r="C4167" s="342"/>
    </row>
    <row r="4168" spans="3:3" s="124" customFormat="1" x14ac:dyDescent="0.2">
      <c r="C4168" s="342"/>
    </row>
    <row r="4169" spans="3:3" s="124" customFormat="1" x14ac:dyDescent="0.2">
      <c r="C4169" s="342"/>
    </row>
    <row r="4170" spans="3:3" s="124" customFormat="1" x14ac:dyDescent="0.2">
      <c r="C4170" s="342"/>
    </row>
    <row r="4171" spans="3:3" s="124" customFormat="1" x14ac:dyDescent="0.2">
      <c r="C4171" s="342"/>
    </row>
    <row r="4172" spans="3:3" s="124" customFormat="1" x14ac:dyDescent="0.2">
      <c r="C4172" s="342"/>
    </row>
    <row r="4173" spans="3:3" s="124" customFormat="1" x14ac:dyDescent="0.2">
      <c r="C4173" s="342"/>
    </row>
    <row r="4174" spans="3:3" s="124" customFormat="1" x14ac:dyDescent="0.2">
      <c r="C4174" s="342"/>
    </row>
    <row r="4175" spans="3:3" s="124" customFormat="1" x14ac:dyDescent="0.2">
      <c r="C4175" s="342"/>
    </row>
    <row r="4176" spans="3:3" s="124" customFormat="1" x14ac:dyDescent="0.2">
      <c r="C4176" s="342"/>
    </row>
    <row r="4177" spans="3:3" s="124" customFormat="1" x14ac:dyDescent="0.2">
      <c r="C4177" s="342"/>
    </row>
    <row r="4178" spans="3:3" s="124" customFormat="1" x14ac:dyDescent="0.2">
      <c r="C4178" s="342"/>
    </row>
    <row r="4179" spans="3:3" s="124" customFormat="1" x14ac:dyDescent="0.2">
      <c r="C4179" s="342"/>
    </row>
    <row r="4180" spans="3:3" s="124" customFormat="1" x14ac:dyDescent="0.2">
      <c r="C4180" s="342"/>
    </row>
    <row r="4181" spans="3:3" s="124" customFormat="1" x14ac:dyDescent="0.2">
      <c r="C4181" s="342"/>
    </row>
    <row r="4182" spans="3:3" s="124" customFormat="1" x14ac:dyDescent="0.2">
      <c r="C4182" s="342"/>
    </row>
    <row r="4183" spans="3:3" s="124" customFormat="1" x14ac:dyDescent="0.2">
      <c r="C4183" s="342"/>
    </row>
    <row r="4184" spans="3:3" s="124" customFormat="1" x14ac:dyDescent="0.2">
      <c r="C4184" s="342"/>
    </row>
    <row r="4185" spans="3:3" s="124" customFormat="1" x14ac:dyDescent="0.2">
      <c r="C4185" s="342"/>
    </row>
    <row r="4186" spans="3:3" s="124" customFormat="1" x14ac:dyDescent="0.2">
      <c r="C4186" s="342"/>
    </row>
    <row r="4187" spans="3:3" s="124" customFormat="1" x14ac:dyDescent="0.2">
      <c r="C4187" s="342"/>
    </row>
    <row r="4188" spans="3:3" s="124" customFormat="1" x14ac:dyDescent="0.2">
      <c r="C4188" s="342"/>
    </row>
    <row r="4189" spans="3:3" s="124" customFormat="1" x14ac:dyDescent="0.2">
      <c r="C4189" s="342"/>
    </row>
    <row r="4190" spans="3:3" s="124" customFormat="1" x14ac:dyDescent="0.2">
      <c r="C4190" s="342"/>
    </row>
    <row r="4191" spans="3:3" s="124" customFormat="1" x14ac:dyDescent="0.2">
      <c r="C4191" s="342"/>
    </row>
    <row r="4192" spans="3:3" s="124" customFormat="1" x14ac:dyDescent="0.2">
      <c r="C4192" s="342"/>
    </row>
    <row r="4193" spans="3:3" s="124" customFormat="1" x14ac:dyDescent="0.2">
      <c r="C4193" s="342"/>
    </row>
    <row r="4194" spans="3:3" s="124" customFormat="1" x14ac:dyDescent="0.2">
      <c r="C4194" s="342"/>
    </row>
    <row r="4195" spans="3:3" s="124" customFormat="1" x14ac:dyDescent="0.2">
      <c r="C4195" s="342"/>
    </row>
    <row r="4196" spans="3:3" s="124" customFormat="1" x14ac:dyDescent="0.2">
      <c r="C4196" s="342"/>
    </row>
    <row r="4197" spans="3:3" s="124" customFormat="1" x14ac:dyDescent="0.2">
      <c r="C4197" s="342"/>
    </row>
    <row r="4198" spans="3:3" s="124" customFormat="1" x14ac:dyDescent="0.2">
      <c r="C4198" s="342"/>
    </row>
    <row r="4199" spans="3:3" s="124" customFormat="1" x14ac:dyDescent="0.2">
      <c r="C4199" s="342"/>
    </row>
    <row r="4200" spans="3:3" s="124" customFormat="1" x14ac:dyDescent="0.2">
      <c r="C4200" s="342"/>
    </row>
    <row r="4201" spans="3:3" s="124" customFormat="1" x14ac:dyDescent="0.2">
      <c r="C4201" s="342"/>
    </row>
    <row r="4202" spans="3:3" s="124" customFormat="1" x14ac:dyDescent="0.2">
      <c r="C4202" s="342"/>
    </row>
    <row r="4203" spans="3:3" s="124" customFormat="1" x14ac:dyDescent="0.2">
      <c r="C4203" s="342"/>
    </row>
    <row r="4204" spans="3:3" s="124" customFormat="1" x14ac:dyDescent="0.2">
      <c r="C4204" s="342"/>
    </row>
    <row r="4205" spans="3:3" s="124" customFormat="1" x14ac:dyDescent="0.2">
      <c r="C4205" s="342"/>
    </row>
    <row r="4206" spans="3:3" s="124" customFormat="1" x14ac:dyDescent="0.2">
      <c r="C4206" s="342"/>
    </row>
    <row r="4207" spans="3:3" s="124" customFormat="1" x14ac:dyDescent="0.2">
      <c r="C4207" s="342"/>
    </row>
    <row r="4208" spans="3:3" s="124" customFormat="1" x14ac:dyDescent="0.2">
      <c r="C4208" s="342"/>
    </row>
    <row r="4209" spans="3:3" s="124" customFormat="1" x14ac:dyDescent="0.2">
      <c r="C4209" s="342"/>
    </row>
    <row r="4210" spans="3:3" s="124" customFormat="1" x14ac:dyDescent="0.2">
      <c r="C4210" s="342"/>
    </row>
    <row r="4211" spans="3:3" s="124" customFormat="1" x14ac:dyDescent="0.2">
      <c r="C4211" s="342"/>
    </row>
    <row r="4212" spans="3:3" s="124" customFormat="1" x14ac:dyDescent="0.2">
      <c r="C4212" s="342"/>
    </row>
    <row r="4213" spans="3:3" s="124" customFormat="1" x14ac:dyDescent="0.2">
      <c r="C4213" s="342"/>
    </row>
    <row r="4214" spans="3:3" s="124" customFormat="1" x14ac:dyDescent="0.2">
      <c r="C4214" s="342"/>
    </row>
    <row r="4215" spans="3:3" s="124" customFormat="1" x14ac:dyDescent="0.2">
      <c r="C4215" s="342"/>
    </row>
    <row r="4216" spans="3:3" s="124" customFormat="1" x14ac:dyDescent="0.2">
      <c r="C4216" s="342"/>
    </row>
    <row r="4217" spans="3:3" s="124" customFormat="1" x14ac:dyDescent="0.2">
      <c r="C4217" s="342"/>
    </row>
    <row r="4218" spans="3:3" s="124" customFormat="1" x14ac:dyDescent="0.2">
      <c r="C4218" s="342"/>
    </row>
    <row r="4219" spans="3:3" s="124" customFormat="1" x14ac:dyDescent="0.2">
      <c r="C4219" s="342"/>
    </row>
    <row r="4220" spans="3:3" s="124" customFormat="1" x14ac:dyDescent="0.2">
      <c r="C4220" s="342"/>
    </row>
    <row r="4221" spans="3:3" s="124" customFormat="1" x14ac:dyDescent="0.2">
      <c r="C4221" s="342"/>
    </row>
    <row r="4222" spans="3:3" s="124" customFormat="1" x14ac:dyDescent="0.2">
      <c r="C4222" s="342"/>
    </row>
    <row r="4223" spans="3:3" s="124" customFormat="1" x14ac:dyDescent="0.2">
      <c r="C4223" s="342"/>
    </row>
    <row r="4224" spans="3:3" s="124" customFormat="1" x14ac:dyDescent="0.2">
      <c r="C4224" s="342"/>
    </row>
    <row r="4225" spans="3:3" s="124" customFormat="1" x14ac:dyDescent="0.2">
      <c r="C4225" s="342"/>
    </row>
    <row r="4226" spans="3:3" s="124" customFormat="1" x14ac:dyDescent="0.2">
      <c r="C4226" s="342"/>
    </row>
    <row r="4227" spans="3:3" s="124" customFormat="1" x14ac:dyDescent="0.2">
      <c r="C4227" s="342"/>
    </row>
    <row r="4228" spans="3:3" s="124" customFormat="1" x14ac:dyDescent="0.2">
      <c r="C4228" s="342"/>
    </row>
    <row r="4229" spans="3:3" s="124" customFormat="1" x14ac:dyDescent="0.2">
      <c r="C4229" s="342"/>
    </row>
    <row r="4230" spans="3:3" s="124" customFormat="1" x14ac:dyDescent="0.2">
      <c r="C4230" s="342"/>
    </row>
    <row r="4231" spans="3:3" s="124" customFormat="1" x14ac:dyDescent="0.2">
      <c r="C4231" s="342"/>
    </row>
    <row r="4232" spans="3:3" s="124" customFormat="1" x14ac:dyDescent="0.2">
      <c r="C4232" s="342"/>
    </row>
    <row r="4233" spans="3:3" s="124" customFormat="1" x14ac:dyDescent="0.2">
      <c r="C4233" s="342"/>
    </row>
    <row r="4234" spans="3:3" s="124" customFormat="1" x14ac:dyDescent="0.2">
      <c r="C4234" s="342"/>
    </row>
    <row r="4235" spans="3:3" s="124" customFormat="1" x14ac:dyDescent="0.2">
      <c r="C4235" s="342"/>
    </row>
    <row r="4236" spans="3:3" s="124" customFormat="1" x14ac:dyDescent="0.2">
      <c r="C4236" s="342"/>
    </row>
    <row r="4237" spans="3:3" s="124" customFormat="1" x14ac:dyDescent="0.2">
      <c r="C4237" s="342"/>
    </row>
    <row r="4238" spans="3:3" s="124" customFormat="1" x14ac:dyDescent="0.2">
      <c r="C4238" s="342"/>
    </row>
    <row r="4239" spans="3:3" s="124" customFormat="1" x14ac:dyDescent="0.2">
      <c r="C4239" s="342"/>
    </row>
    <row r="4240" spans="3:3" s="124" customFormat="1" x14ac:dyDescent="0.2">
      <c r="C4240" s="342"/>
    </row>
    <row r="4241" spans="3:3" s="124" customFormat="1" x14ac:dyDescent="0.2">
      <c r="C4241" s="342"/>
    </row>
    <row r="4242" spans="3:3" s="124" customFormat="1" x14ac:dyDescent="0.2">
      <c r="C4242" s="342"/>
    </row>
    <row r="4243" spans="3:3" s="124" customFormat="1" x14ac:dyDescent="0.2">
      <c r="C4243" s="342"/>
    </row>
    <row r="4244" spans="3:3" s="124" customFormat="1" x14ac:dyDescent="0.2">
      <c r="C4244" s="342"/>
    </row>
    <row r="4245" spans="3:3" s="124" customFormat="1" x14ac:dyDescent="0.2">
      <c r="C4245" s="342"/>
    </row>
    <row r="4246" spans="3:3" s="124" customFormat="1" x14ac:dyDescent="0.2">
      <c r="C4246" s="342"/>
    </row>
    <row r="4247" spans="3:3" s="124" customFormat="1" x14ac:dyDescent="0.2">
      <c r="C4247" s="342"/>
    </row>
    <row r="4248" spans="3:3" s="124" customFormat="1" x14ac:dyDescent="0.2">
      <c r="C4248" s="342"/>
    </row>
    <row r="4249" spans="3:3" s="124" customFormat="1" x14ac:dyDescent="0.2">
      <c r="C4249" s="342"/>
    </row>
    <row r="4250" spans="3:3" s="124" customFormat="1" x14ac:dyDescent="0.2">
      <c r="C4250" s="342"/>
    </row>
    <row r="4251" spans="3:3" s="124" customFormat="1" x14ac:dyDescent="0.2">
      <c r="C4251" s="342"/>
    </row>
    <row r="4252" spans="3:3" s="124" customFormat="1" x14ac:dyDescent="0.2">
      <c r="C4252" s="342"/>
    </row>
    <row r="4253" spans="3:3" s="124" customFormat="1" x14ac:dyDescent="0.2">
      <c r="C4253" s="342"/>
    </row>
    <row r="4254" spans="3:3" s="124" customFormat="1" x14ac:dyDescent="0.2">
      <c r="C4254" s="342"/>
    </row>
    <row r="4255" spans="3:3" s="124" customFormat="1" x14ac:dyDescent="0.2">
      <c r="C4255" s="342"/>
    </row>
    <row r="4256" spans="3:3" s="124" customFormat="1" x14ac:dyDescent="0.2">
      <c r="C4256" s="342"/>
    </row>
    <row r="4257" spans="3:3" s="124" customFormat="1" x14ac:dyDescent="0.2">
      <c r="C4257" s="342"/>
    </row>
    <row r="4258" spans="3:3" s="124" customFormat="1" x14ac:dyDescent="0.2">
      <c r="C4258" s="342"/>
    </row>
    <row r="4259" spans="3:3" s="124" customFormat="1" x14ac:dyDescent="0.2">
      <c r="C4259" s="342"/>
    </row>
    <row r="4260" spans="3:3" s="124" customFormat="1" x14ac:dyDescent="0.2">
      <c r="C4260" s="342"/>
    </row>
    <row r="4261" spans="3:3" s="124" customFormat="1" x14ac:dyDescent="0.2">
      <c r="C4261" s="342"/>
    </row>
    <row r="4262" spans="3:3" s="124" customFormat="1" x14ac:dyDescent="0.2">
      <c r="C4262" s="342"/>
    </row>
    <row r="4263" spans="3:3" s="124" customFormat="1" x14ac:dyDescent="0.2">
      <c r="C4263" s="342"/>
    </row>
    <row r="4264" spans="3:3" s="124" customFormat="1" x14ac:dyDescent="0.2">
      <c r="C4264" s="342"/>
    </row>
    <row r="4265" spans="3:3" s="124" customFormat="1" x14ac:dyDescent="0.2">
      <c r="C4265" s="342"/>
    </row>
    <row r="4266" spans="3:3" s="124" customFormat="1" x14ac:dyDescent="0.2">
      <c r="C4266" s="342"/>
    </row>
    <row r="4267" spans="3:3" s="124" customFormat="1" x14ac:dyDescent="0.2">
      <c r="C4267" s="342"/>
    </row>
    <row r="4268" spans="3:3" s="124" customFormat="1" x14ac:dyDescent="0.2">
      <c r="C4268" s="342"/>
    </row>
    <row r="4269" spans="3:3" s="124" customFormat="1" x14ac:dyDescent="0.2">
      <c r="C4269" s="342"/>
    </row>
    <row r="4270" spans="3:3" s="124" customFormat="1" x14ac:dyDescent="0.2">
      <c r="C4270" s="342"/>
    </row>
    <row r="4271" spans="3:3" s="124" customFormat="1" x14ac:dyDescent="0.2">
      <c r="C4271" s="342"/>
    </row>
    <row r="4272" spans="3:3" s="124" customFormat="1" x14ac:dyDescent="0.2">
      <c r="C4272" s="342"/>
    </row>
    <row r="4273" spans="3:3" s="124" customFormat="1" x14ac:dyDescent="0.2">
      <c r="C4273" s="342"/>
    </row>
    <row r="4274" spans="3:3" s="124" customFormat="1" x14ac:dyDescent="0.2">
      <c r="C4274" s="342"/>
    </row>
    <row r="4275" spans="3:3" s="124" customFormat="1" x14ac:dyDescent="0.2">
      <c r="C4275" s="342"/>
    </row>
    <row r="4276" spans="3:3" s="124" customFormat="1" x14ac:dyDescent="0.2">
      <c r="C4276" s="342"/>
    </row>
    <row r="4277" spans="3:3" s="124" customFormat="1" x14ac:dyDescent="0.2">
      <c r="C4277" s="342"/>
    </row>
    <row r="4278" spans="3:3" s="124" customFormat="1" x14ac:dyDescent="0.2">
      <c r="C4278" s="342"/>
    </row>
    <row r="4279" spans="3:3" s="124" customFormat="1" x14ac:dyDescent="0.2">
      <c r="C4279" s="342"/>
    </row>
    <row r="4280" spans="3:3" s="124" customFormat="1" x14ac:dyDescent="0.2">
      <c r="C4280" s="342"/>
    </row>
    <row r="4281" spans="3:3" s="124" customFormat="1" x14ac:dyDescent="0.2">
      <c r="C4281" s="342"/>
    </row>
    <row r="4282" spans="3:3" s="124" customFormat="1" x14ac:dyDescent="0.2">
      <c r="C4282" s="342"/>
    </row>
    <row r="4283" spans="3:3" s="124" customFormat="1" x14ac:dyDescent="0.2">
      <c r="C4283" s="342"/>
    </row>
    <row r="4284" spans="3:3" s="124" customFormat="1" x14ac:dyDescent="0.2">
      <c r="C4284" s="342"/>
    </row>
    <row r="4285" spans="3:3" s="124" customFormat="1" x14ac:dyDescent="0.2">
      <c r="C4285" s="342"/>
    </row>
    <row r="4286" spans="3:3" s="124" customFormat="1" x14ac:dyDescent="0.2">
      <c r="C4286" s="342"/>
    </row>
    <row r="4287" spans="3:3" s="124" customFormat="1" x14ac:dyDescent="0.2">
      <c r="C4287" s="342"/>
    </row>
    <row r="4288" spans="3:3" s="124" customFormat="1" x14ac:dyDescent="0.2">
      <c r="C4288" s="342"/>
    </row>
    <row r="4289" spans="3:3" s="124" customFormat="1" x14ac:dyDescent="0.2">
      <c r="C4289" s="342"/>
    </row>
    <row r="4290" spans="3:3" s="124" customFormat="1" x14ac:dyDescent="0.2">
      <c r="C4290" s="342"/>
    </row>
    <row r="4291" spans="3:3" s="124" customFormat="1" x14ac:dyDescent="0.2">
      <c r="C4291" s="342"/>
    </row>
    <row r="4292" spans="3:3" s="124" customFormat="1" x14ac:dyDescent="0.2">
      <c r="C4292" s="342"/>
    </row>
    <row r="4293" spans="3:3" s="124" customFormat="1" x14ac:dyDescent="0.2">
      <c r="C4293" s="342"/>
    </row>
    <row r="4294" spans="3:3" s="124" customFormat="1" x14ac:dyDescent="0.2">
      <c r="C4294" s="342"/>
    </row>
    <row r="4295" spans="3:3" s="124" customFormat="1" x14ac:dyDescent="0.2">
      <c r="C4295" s="342"/>
    </row>
    <row r="4296" spans="3:3" s="124" customFormat="1" x14ac:dyDescent="0.2">
      <c r="C4296" s="342"/>
    </row>
    <row r="4297" spans="3:3" s="124" customFormat="1" x14ac:dyDescent="0.2">
      <c r="C4297" s="342"/>
    </row>
    <row r="4298" spans="3:3" s="124" customFormat="1" x14ac:dyDescent="0.2">
      <c r="C4298" s="342"/>
    </row>
    <row r="4299" spans="3:3" s="124" customFormat="1" x14ac:dyDescent="0.2">
      <c r="C4299" s="342"/>
    </row>
    <row r="4300" spans="3:3" s="124" customFormat="1" x14ac:dyDescent="0.2">
      <c r="C4300" s="342"/>
    </row>
    <row r="4301" spans="3:3" s="124" customFormat="1" x14ac:dyDescent="0.2">
      <c r="C4301" s="342"/>
    </row>
    <row r="4302" spans="3:3" s="124" customFormat="1" x14ac:dyDescent="0.2">
      <c r="C4302" s="342"/>
    </row>
    <row r="4303" spans="3:3" s="124" customFormat="1" x14ac:dyDescent="0.2">
      <c r="C4303" s="342"/>
    </row>
    <row r="4304" spans="3:3" s="124" customFormat="1" x14ac:dyDescent="0.2">
      <c r="C4304" s="342"/>
    </row>
    <row r="4305" spans="3:3" s="124" customFormat="1" x14ac:dyDescent="0.2">
      <c r="C4305" s="342"/>
    </row>
    <row r="4306" spans="3:3" s="124" customFormat="1" x14ac:dyDescent="0.2">
      <c r="C4306" s="342"/>
    </row>
    <row r="4307" spans="3:3" s="124" customFormat="1" x14ac:dyDescent="0.2">
      <c r="C4307" s="342"/>
    </row>
    <row r="4308" spans="3:3" s="124" customFormat="1" x14ac:dyDescent="0.2">
      <c r="C4308" s="342"/>
    </row>
    <row r="4309" spans="3:3" s="124" customFormat="1" x14ac:dyDescent="0.2">
      <c r="C4309" s="342"/>
    </row>
    <row r="4310" spans="3:3" s="124" customFormat="1" x14ac:dyDescent="0.2">
      <c r="C4310" s="342"/>
    </row>
    <row r="4311" spans="3:3" s="124" customFormat="1" x14ac:dyDescent="0.2">
      <c r="C4311" s="342"/>
    </row>
    <row r="4312" spans="3:3" s="124" customFormat="1" x14ac:dyDescent="0.2">
      <c r="C4312" s="342"/>
    </row>
    <row r="4313" spans="3:3" s="124" customFormat="1" x14ac:dyDescent="0.2">
      <c r="C4313" s="342"/>
    </row>
    <row r="4314" spans="3:3" s="124" customFormat="1" x14ac:dyDescent="0.2">
      <c r="C4314" s="342"/>
    </row>
    <row r="4315" spans="3:3" s="124" customFormat="1" x14ac:dyDescent="0.2">
      <c r="C4315" s="342"/>
    </row>
    <row r="4316" spans="3:3" s="124" customFormat="1" x14ac:dyDescent="0.2">
      <c r="C4316" s="342"/>
    </row>
    <row r="4317" spans="3:3" s="124" customFormat="1" x14ac:dyDescent="0.2">
      <c r="C4317" s="342"/>
    </row>
    <row r="4318" spans="3:3" s="124" customFormat="1" x14ac:dyDescent="0.2">
      <c r="C4318" s="342"/>
    </row>
    <row r="4319" spans="3:3" s="124" customFormat="1" x14ac:dyDescent="0.2">
      <c r="C4319" s="342"/>
    </row>
    <row r="4320" spans="3:3" s="124" customFormat="1" x14ac:dyDescent="0.2">
      <c r="C4320" s="342"/>
    </row>
    <row r="4321" spans="3:3" s="124" customFormat="1" x14ac:dyDescent="0.2">
      <c r="C4321" s="342"/>
    </row>
    <row r="4322" spans="3:3" s="124" customFormat="1" x14ac:dyDescent="0.2">
      <c r="C4322" s="342"/>
    </row>
    <row r="4323" spans="3:3" s="124" customFormat="1" x14ac:dyDescent="0.2">
      <c r="C4323" s="342"/>
    </row>
    <row r="4324" spans="3:3" s="124" customFormat="1" x14ac:dyDescent="0.2">
      <c r="C4324" s="342"/>
    </row>
    <row r="4325" spans="3:3" s="124" customFormat="1" x14ac:dyDescent="0.2">
      <c r="C4325" s="342"/>
    </row>
    <row r="4326" spans="3:3" s="124" customFormat="1" x14ac:dyDescent="0.2">
      <c r="C4326" s="342"/>
    </row>
    <row r="4327" spans="3:3" s="124" customFormat="1" x14ac:dyDescent="0.2">
      <c r="C4327" s="342"/>
    </row>
  </sheetData>
  <sheetProtection password="EBC7" sheet="1" objects="1" scenarios="1" formatCells="0" formatColumns="0" formatRows="0" insertRows="0" deleteRows="0" sort="0"/>
  <mergeCells count="22">
    <mergeCell ref="AB6:AE6"/>
    <mergeCell ref="P6:S6"/>
    <mergeCell ref="A1:F1"/>
    <mergeCell ref="A126:C126"/>
    <mergeCell ref="AZ6:BC6"/>
    <mergeCell ref="H6:K6"/>
    <mergeCell ref="L6:O6"/>
    <mergeCell ref="AJ6:AM6"/>
    <mergeCell ref="AN6:AQ6"/>
    <mergeCell ref="AR6:AU6"/>
    <mergeCell ref="AF6:AI6"/>
    <mergeCell ref="X6:AA6"/>
    <mergeCell ref="T6:W6"/>
    <mergeCell ref="AV6:AY6"/>
    <mergeCell ref="A127:C127"/>
    <mergeCell ref="H1:I1"/>
    <mergeCell ref="H2:I2"/>
    <mergeCell ref="H3:I3"/>
    <mergeCell ref="H4:I4"/>
    <mergeCell ref="H5:I5"/>
    <mergeCell ref="A4:B4"/>
    <mergeCell ref="D6:G6"/>
  </mergeCells>
  <phoneticPr fontId="8" type="noConversion"/>
  <dataValidations count="13">
    <dataValidation allowBlank="1" showErrorMessage="1" sqref="C215:BC65536 D127:D139 C143:C213 E127:BC213 D141:D213 A129:B140 C129:C141 A142:B65536 BD128:IV65536 D214:AY214 A108:B119 D108:AY119 BD109:IV120 C12 A7 D12:AY99 A12:B99 BD12:IV100 BD4:IV4 BD7:IV7 H1:H3"/>
    <dataValidation type="textLength" operator="equal" allowBlank="1" showInputMessage="1" showErrorMessage="1" errorTitle="INVALID ENTRY" error="Do not type in this space. Click Cancel." sqref="A141">
      <formula1>0</formula1>
    </dataValidation>
    <dataValidation type="textLength" operator="equal" showInputMessage="1" showErrorMessage="1" sqref="A120:B125 C121:C125 AZ123:BC126 AZ121:BC121 BD121:IV127 D120:AY126 C101:C107 A100:B107 BD101:IV108 D100:BC107 A126:C126 G3 A1:G1 A8:B11 H6:I6 J5:IV6 B2:F3 J1:IV3 C9:C11 A5:G6 A3 H8:IV11 D8:G8 D10:G11 D9:G9">
      <formula1>999</formula1>
    </dataValidation>
    <dataValidation type="textLength" operator="equal" showInputMessage="1" showErrorMessage="1" errorTitle="LOCKED CELL" error="Please do not type in these cells_x000a_" sqref="J4:BC4 B7:BC7 D4:G4">
      <formula1>999</formula1>
    </dataValidation>
    <dataValidation operator="equal" showInputMessage="1" showErrorMessage="1" sqref="H5:I5 C8 A2"/>
    <dataValidation operator="equal" allowBlank="1" showErrorMessage="1" sqref="G2"/>
    <dataValidation type="textLength" operator="equal" allowBlank="1" showInputMessage="1" showErrorMessage="1" prompt="Formula Cell!" sqref="AZ214:BC214 AZ108:BC120 AZ12:BC99">
      <formula1>999</formula1>
    </dataValidation>
    <dataValidation type="textLength" operator="equal" showInputMessage="1" showErrorMessage="1" prompt="Formula Cell!" sqref="AZ122:BC122">
      <formula1>999</formula1>
    </dataValidation>
    <dataValidation type="list" showErrorMessage="1" sqref="C214 C108:C118 C51:C98 C13:C49">
      <formula1>$A$198:$A$210</formula1>
    </dataValidation>
    <dataValidation showErrorMessage="1" sqref="C119:C120 C99:C100 C50"/>
    <dataValidation type="textLength" operator="lessThan" showInputMessage="1" showErrorMessage="1" sqref="A127:C127">
      <formula1>5000</formula1>
    </dataValidation>
    <dataValidation type="list" allowBlank="1" showErrorMessage="1" sqref="C4">
      <formula1>$A$142:$A$195</formula1>
    </dataValidation>
    <dataValidation type="list" allowBlank="1" showErrorMessage="1" sqref="A4:B4">
      <formula1>$A$141:$A$194</formula1>
    </dataValidation>
  </dataValidations>
  <printOptions headings="1" gridLines="1"/>
  <pageMargins left="0.17" right="0.16" top="1" bottom="1" header="0.5" footer="0.5"/>
  <pageSetup scale="45" fitToWidth="3" fitToHeight="2" orientation="landscape" r:id="rId1"/>
  <headerFooter alignWithMargins="0">
    <oddFooter>&amp;L&amp;D &amp;T&amp;COMB Approval No. 1205-0430 Expires 12/31/2013
&amp;A&amp;R&amp;F</oddFooter>
  </headerFooter>
  <colBreaks count="2" manualBreakCount="2">
    <brk id="19" max="122" man="1"/>
    <brk id="39" max="122" man="1"/>
  </colBreaks>
  <ignoredErrors>
    <ignoredError sqref="AZ50:BC50 A4 A7 H214:BC214" unlockedFormula="1"/>
  </ignoredErrors>
  <drawing r:id="rId2"/>
  <legacyDrawing r:id="rId3"/>
  <controls>
    <mc:AlternateContent xmlns:mc="http://schemas.openxmlformats.org/markup-compatibility/2006">
      <mc:Choice Requires="x14">
        <control shapeId="2081" r:id="rId4" name="CommandButton3">
          <controlPr defaultSize="0" print="0" autoLine="0" autoPict="0" r:id="rId5">
            <anchor moveWithCells="1">
              <from>
                <xdr:col>12</xdr:col>
                <xdr:colOff>504825</xdr:colOff>
                <xdr:row>1</xdr:row>
                <xdr:rowOff>38100</xdr:rowOff>
              </from>
              <to>
                <xdr:col>13</xdr:col>
                <xdr:colOff>752475</xdr:colOff>
                <xdr:row>3</xdr:row>
                <xdr:rowOff>190500</xdr:rowOff>
              </to>
            </anchor>
          </controlPr>
        </control>
      </mc:Choice>
      <mc:Fallback>
        <control shapeId="2081" r:id="rId4" name="CommandButton3"/>
      </mc:Fallback>
    </mc:AlternateContent>
    <mc:AlternateContent xmlns:mc="http://schemas.openxmlformats.org/markup-compatibility/2006">
      <mc:Choice Requires="x14">
        <control shapeId="2079" r:id="rId6" name="CommandButton2">
          <controlPr defaultSize="0" print="0" autoLine="0" r:id="rId7">
            <anchor moveWithCells="1">
              <from>
                <xdr:col>11</xdr:col>
                <xdr:colOff>57150</xdr:colOff>
                <xdr:row>1</xdr:row>
                <xdr:rowOff>28575</xdr:rowOff>
              </from>
              <to>
                <xdr:col>12</xdr:col>
                <xdr:colOff>190500</xdr:colOff>
                <xdr:row>3</xdr:row>
                <xdr:rowOff>161925</xdr:rowOff>
              </to>
            </anchor>
          </controlPr>
        </control>
      </mc:Choice>
      <mc:Fallback>
        <control shapeId="2079" r:id="rId6" name="CommandButton2"/>
      </mc:Fallback>
    </mc:AlternateContent>
    <mc:AlternateContent xmlns:mc="http://schemas.openxmlformats.org/markup-compatibility/2006">
      <mc:Choice Requires="x14">
        <control shapeId="2078" r:id="rId8" name="CommandButton1">
          <controlPr defaultSize="0" print="0" autoLine="0" autoPict="0" r:id="rId9">
            <anchor moveWithCells="1">
              <from>
                <xdr:col>9</xdr:col>
                <xdr:colOff>304800</xdr:colOff>
                <xdr:row>1</xdr:row>
                <xdr:rowOff>28575</xdr:rowOff>
              </from>
              <to>
                <xdr:col>10</xdr:col>
                <xdr:colOff>590550</xdr:colOff>
                <xdr:row>3</xdr:row>
                <xdr:rowOff>171450</xdr:rowOff>
              </to>
            </anchor>
          </controlPr>
        </control>
      </mc:Choice>
      <mc:Fallback>
        <control shapeId="2078" r:id="rId8" name="CommandButton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pageSetUpPr fitToPage="1"/>
  </sheetPr>
  <dimension ref="A1:BC149"/>
  <sheetViews>
    <sheetView showGridLines="0" zoomScale="90" zoomScaleNormal="90" workbookViewId="0">
      <selection sqref="A1:C1"/>
    </sheetView>
  </sheetViews>
  <sheetFormatPr defaultRowHeight="12.75" x14ac:dyDescent="0.2"/>
  <cols>
    <col min="1" max="1" width="25.7109375" customWidth="1"/>
    <col min="2" max="2" width="8.7109375" customWidth="1"/>
    <col min="3" max="3" width="10.42578125" customWidth="1"/>
    <col min="4" max="4" width="14.7109375" style="3" customWidth="1"/>
    <col min="5" max="16" width="14.7109375" customWidth="1"/>
    <col min="17" max="17" width="12.85546875" customWidth="1"/>
  </cols>
  <sheetData>
    <row r="1" spans="1:18" ht="15.75" customHeight="1" x14ac:dyDescent="0.3">
      <c r="A1" s="463" t="s">
        <v>23</v>
      </c>
      <c r="B1" s="463"/>
      <c r="C1" s="463"/>
      <c r="D1" s="463"/>
      <c r="E1" s="1"/>
      <c r="F1" s="6"/>
      <c r="G1" s="6"/>
      <c r="H1" s="6"/>
      <c r="I1" s="6"/>
      <c r="J1" s="6"/>
      <c r="K1" s="6"/>
      <c r="L1" s="6"/>
      <c r="M1" s="6"/>
      <c r="N1" s="6"/>
      <c r="O1" s="6"/>
    </row>
    <row r="2" spans="1:18" ht="12.75" customHeight="1" x14ac:dyDescent="0.2">
      <c r="A2" s="28" t="str">
        <f>'CROSS PSPB'!A2</f>
        <v>Crosswalk Version:  2.4</v>
      </c>
      <c r="B2" s="464">
        <v>39237</v>
      </c>
      <c r="C2" s="464"/>
      <c r="D2" s="464"/>
      <c r="E2" s="7"/>
      <c r="F2" s="7"/>
      <c r="G2" s="7"/>
      <c r="H2" s="7"/>
      <c r="I2" s="2"/>
      <c r="J2" s="2"/>
      <c r="K2" s="2"/>
      <c r="L2" s="2"/>
      <c r="M2" s="2"/>
      <c r="N2" s="2"/>
      <c r="O2" s="2"/>
    </row>
    <row r="3" spans="1:18" ht="15.75" x14ac:dyDescent="0.25">
      <c r="A3" s="463" t="str">
        <f>'CROSS PSPB'!A4</f>
        <v>YOUR STATE</v>
      </c>
      <c r="B3" s="463"/>
      <c r="C3" s="463"/>
      <c r="D3" s="463"/>
      <c r="E3" s="1"/>
      <c r="F3" s="8" t="s">
        <v>24</v>
      </c>
      <c r="G3" s="1"/>
      <c r="H3" s="1"/>
      <c r="I3" s="1"/>
      <c r="J3" s="1"/>
      <c r="K3" s="1"/>
      <c r="L3" s="1"/>
      <c r="M3" s="1"/>
      <c r="N3" s="1"/>
      <c r="O3" s="1"/>
    </row>
    <row r="4" spans="1:18" ht="15.75" x14ac:dyDescent="0.25">
      <c r="A4" s="462" t="str">
        <f>'CROSS PSPB'!A7</f>
        <v xml:space="preserve">FY </v>
      </c>
      <c r="B4" s="462"/>
      <c r="C4" s="462"/>
      <c r="D4" s="462"/>
      <c r="E4" s="1"/>
      <c r="F4" s="1"/>
      <c r="G4" s="1"/>
      <c r="H4" s="1"/>
      <c r="I4" s="1"/>
      <c r="J4" s="1"/>
      <c r="K4" s="1"/>
      <c r="L4" s="1"/>
      <c r="M4" s="1"/>
      <c r="N4" s="1"/>
      <c r="O4" s="1"/>
    </row>
    <row r="5" spans="1:18" x14ac:dyDescent="0.2">
      <c r="A5" s="11"/>
      <c r="B5" s="11"/>
      <c r="C5" s="11"/>
      <c r="D5" s="32"/>
      <c r="E5" s="11"/>
      <c r="F5" s="11"/>
      <c r="G5" s="11"/>
      <c r="H5" s="11"/>
      <c r="I5" s="11"/>
      <c r="J5" s="11"/>
      <c r="K5" s="11"/>
      <c r="L5" s="11"/>
      <c r="M5" s="11"/>
      <c r="N5" s="24" t="s">
        <v>37</v>
      </c>
      <c r="O5" s="24" t="s">
        <v>38</v>
      </c>
      <c r="P5" s="85"/>
      <c r="Q5" s="11"/>
      <c r="R5" s="24" t="s">
        <v>108</v>
      </c>
    </row>
    <row r="6" spans="1:18" x14ac:dyDescent="0.2">
      <c r="A6" s="25" t="s">
        <v>25</v>
      </c>
      <c r="B6" s="25" t="s">
        <v>26</v>
      </c>
      <c r="C6" s="293" t="s">
        <v>264</v>
      </c>
      <c r="D6" s="33" t="s">
        <v>27</v>
      </c>
      <c r="E6" s="25" t="s">
        <v>28</v>
      </c>
      <c r="F6" s="25" t="s">
        <v>29</v>
      </c>
      <c r="G6" s="25" t="s">
        <v>31</v>
      </c>
      <c r="H6" s="25" t="s">
        <v>30</v>
      </c>
      <c r="I6" s="25" t="s">
        <v>32</v>
      </c>
      <c r="J6" s="25" t="s">
        <v>33</v>
      </c>
      <c r="K6" s="25" t="s">
        <v>34</v>
      </c>
      <c r="L6" s="25" t="s">
        <v>35</v>
      </c>
      <c r="M6" s="25" t="s">
        <v>36</v>
      </c>
      <c r="N6" s="25" t="s">
        <v>12</v>
      </c>
      <c r="O6" s="25" t="s">
        <v>12</v>
      </c>
      <c r="P6" s="86" t="s">
        <v>99</v>
      </c>
      <c r="Q6" s="25" t="s">
        <v>103</v>
      </c>
      <c r="R6" s="25" t="s">
        <v>109</v>
      </c>
    </row>
    <row r="7" spans="1:18" x14ac:dyDescent="0.2">
      <c r="A7" s="27" t="s">
        <v>39</v>
      </c>
      <c r="B7" s="26"/>
      <c r="C7" s="26"/>
      <c r="D7" s="34">
        <f>D123</f>
        <v>0</v>
      </c>
      <c r="E7" s="34">
        <f t="shared" ref="E7:O7" si="0">E123</f>
        <v>0</v>
      </c>
      <c r="F7" s="34">
        <f t="shared" si="0"/>
        <v>0</v>
      </c>
      <c r="G7" s="34">
        <f t="shared" si="0"/>
        <v>0</v>
      </c>
      <c r="H7" s="34">
        <f t="shared" si="0"/>
        <v>0</v>
      </c>
      <c r="I7" s="34">
        <f t="shared" si="0"/>
        <v>0</v>
      </c>
      <c r="J7" s="34">
        <f t="shared" si="0"/>
        <v>0</v>
      </c>
      <c r="K7" s="34">
        <f t="shared" si="0"/>
        <v>0</v>
      </c>
      <c r="L7" s="34">
        <f t="shared" si="0"/>
        <v>0</v>
      </c>
      <c r="M7" s="34">
        <f t="shared" si="0"/>
        <v>0</v>
      </c>
      <c r="N7" s="34">
        <f t="shared" si="0"/>
        <v>0</v>
      </c>
      <c r="O7" s="34">
        <f t="shared" si="0"/>
        <v>0</v>
      </c>
      <c r="P7" s="29">
        <f t="shared" ref="P7:P101" si="1">SUM(E7:O7)-D7</f>
        <v>0</v>
      </c>
      <c r="Q7" s="87">
        <f>D10</f>
        <v>0</v>
      </c>
      <c r="R7" s="87">
        <f>D110</f>
        <v>0</v>
      </c>
    </row>
    <row r="8" spans="1:18" s="4" customFormat="1" x14ac:dyDescent="0.2">
      <c r="A8" s="48"/>
      <c r="B8" s="49"/>
      <c r="C8" s="49"/>
      <c r="D8" s="50"/>
      <c r="E8" s="51"/>
      <c r="F8" s="51"/>
      <c r="G8" s="51"/>
      <c r="H8" s="51"/>
      <c r="I8" s="51"/>
      <c r="J8" s="51"/>
      <c r="K8" s="51"/>
      <c r="L8" s="51"/>
      <c r="M8" s="51"/>
      <c r="N8" s="51"/>
      <c r="O8" s="51"/>
      <c r="P8" s="51"/>
    </row>
    <row r="9" spans="1:18" s="4" customFormat="1" x14ac:dyDescent="0.2">
      <c r="A9" s="54" t="s">
        <v>104</v>
      </c>
      <c r="B9" s="47"/>
      <c r="C9" s="47"/>
      <c r="D9" s="52"/>
      <c r="E9" s="53"/>
      <c r="F9" s="53"/>
      <c r="G9" s="53"/>
      <c r="H9" s="53"/>
      <c r="I9" s="53"/>
      <c r="J9" s="53"/>
      <c r="K9" s="53"/>
      <c r="L9" s="53"/>
      <c r="M9" s="53"/>
      <c r="N9" s="53"/>
      <c r="O9" s="53"/>
      <c r="P9" s="53"/>
    </row>
    <row r="10" spans="1:18" s="124" customFormat="1" x14ac:dyDescent="0.2">
      <c r="A10" s="296" t="s">
        <v>103</v>
      </c>
      <c r="B10" s="374"/>
      <c r="C10" s="365"/>
      <c r="D10" s="358"/>
      <c r="E10" s="120" t="str">
        <f>IF($C10="COMM",$D10,"")</f>
        <v/>
      </c>
      <c r="F10" s="120" t="str">
        <f>IF($C10="FACS",$D10,"")</f>
        <v/>
      </c>
      <c r="G10" s="120" t="str">
        <f>IF($C10="CSRV",$D10,"")</f>
        <v/>
      </c>
      <c r="H10" s="120" t="str">
        <f>IF($C10="TRVL",$D10,"")</f>
        <v/>
      </c>
      <c r="I10" s="120" t="str">
        <f>IF($C10="OFFEQ",$D10,"")</f>
        <v/>
      </c>
      <c r="J10" s="120" t="str">
        <f>IF($C10="SUPPL",$D10,"")</f>
        <v/>
      </c>
      <c r="K10" s="120" t="str">
        <f>IF($C10="PSCTR",$D10,"")</f>
        <v/>
      </c>
      <c r="L10" s="120" t="str">
        <f>IF($C10="STATE",$D10,"")</f>
        <v/>
      </c>
      <c r="M10" s="120" t="str">
        <f>IF($C10="MISC",$D10,"")</f>
        <v/>
      </c>
      <c r="N10" s="120" t="str">
        <f>IF($C10="POST NRJM",$D10,"")</f>
        <v/>
      </c>
      <c r="O10" s="120" t="str">
        <f>IF($C10="OTHR NRJM",$D10,"")</f>
        <v/>
      </c>
      <c r="P10" s="282">
        <f t="shared" si="1"/>
        <v>0</v>
      </c>
    </row>
    <row r="11" spans="1:18" s="88" customFormat="1" x14ac:dyDescent="0.2">
      <c r="A11" s="281" t="s">
        <v>261</v>
      </c>
      <c r="B11" s="341"/>
      <c r="C11" s="395"/>
      <c r="D11" s="396"/>
      <c r="E11" s="397"/>
      <c r="F11" s="397"/>
      <c r="G11" s="397"/>
      <c r="H11" s="397"/>
      <c r="I11" s="397"/>
      <c r="J11" s="397"/>
      <c r="K11" s="397"/>
      <c r="L11" s="397"/>
      <c r="M11" s="397"/>
      <c r="N11" s="397"/>
      <c r="O11" s="397"/>
      <c r="P11" s="397"/>
    </row>
    <row r="12" spans="1:18" s="124" customFormat="1" x14ac:dyDescent="0.2">
      <c r="A12" s="279"/>
      <c r="B12" s="374"/>
      <c r="C12" s="365"/>
      <c r="D12" s="358"/>
      <c r="E12" s="120" t="str">
        <f>IF($C12="COMM",$D12,"")</f>
        <v/>
      </c>
      <c r="F12" s="120" t="str">
        <f>IF($C12="FACS",$D12,"")</f>
        <v/>
      </c>
      <c r="G12" s="120" t="str">
        <f>IF($C12="CSRV",$D12,"")</f>
        <v/>
      </c>
      <c r="H12" s="120" t="str">
        <f>IF($C12="TRVL",$D12,"")</f>
        <v/>
      </c>
      <c r="I12" s="120" t="str">
        <f>IF($C12="OFFEQ",$D12,"")</f>
        <v/>
      </c>
      <c r="J12" s="120" t="str">
        <f>IF($C12="SUPPL",$D12,"")</f>
        <v/>
      </c>
      <c r="K12" s="120" t="str">
        <f>IF($C12="PSCTR",$D12,"")</f>
        <v/>
      </c>
      <c r="L12" s="120" t="str">
        <f>IF($C12="STATE",$D12,"")</f>
        <v/>
      </c>
      <c r="M12" s="120" t="str">
        <f>IF($C12="MISC",$D12,"")</f>
        <v/>
      </c>
      <c r="N12" s="120" t="str">
        <f>IF($C12="POST NRJM",$D12,"")</f>
        <v/>
      </c>
      <c r="O12" s="120" t="str">
        <f>IF($C12="OTHR NRJM",$D12,"")</f>
        <v/>
      </c>
      <c r="P12" s="282">
        <f t="shared" si="1"/>
        <v>0</v>
      </c>
    </row>
    <row r="13" spans="1:18" s="124" customFormat="1" x14ac:dyDescent="0.2">
      <c r="A13" s="279"/>
      <c r="B13" s="375"/>
      <c r="C13" s="365"/>
      <c r="D13" s="360"/>
      <c r="E13" s="120" t="str">
        <f t="shared" ref="E13:E76" si="2">IF($C13="COMM",$D13,"")</f>
        <v/>
      </c>
      <c r="F13" s="120" t="str">
        <f t="shared" ref="F13:F76" si="3">IF($C13="FACS",$D13,"")</f>
        <v/>
      </c>
      <c r="G13" s="120" t="str">
        <f t="shared" ref="G13:G76" si="4">IF($C13="CSRV",$D13,"")</f>
        <v/>
      </c>
      <c r="H13" s="120" t="str">
        <f t="shared" ref="H13:H76" si="5">IF($C13="TRVL",$D13,"")</f>
        <v/>
      </c>
      <c r="I13" s="120" t="str">
        <f t="shared" ref="I13:I76" si="6">IF($C13="OFFEQ",$D13,"")</f>
        <v/>
      </c>
      <c r="J13" s="120" t="str">
        <f t="shared" ref="J13:J76" si="7">IF($C13="SUPPL",$D13,"")</f>
        <v/>
      </c>
      <c r="K13" s="120" t="str">
        <f t="shared" ref="K13:K76" si="8">IF($C13="PSCTR",$D13,"")</f>
        <v/>
      </c>
      <c r="L13" s="120" t="str">
        <f t="shared" ref="L13:L76" si="9">IF($C13="STATE",$D13,"")</f>
        <v/>
      </c>
      <c r="M13" s="120" t="str">
        <f t="shared" ref="M13:M76" si="10">IF($C13="MISC",$D13,"")</f>
        <v/>
      </c>
      <c r="N13" s="120" t="str">
        <f t="shared" ref="N13:N76" si="11">IF($C13="POST NRJM",$D13,"")</f>
        <v/>
      </c>
      <c r="O13" s="120" t="str">
        <f t="shared" ref="O13:O76" si="12">IF($C13="OTHR NRJM",$D13,"")</f>
        <v/>
      </c>
      <c r="P13" s="282">
        <f t="shared" si="1"/>
        <v>0</v>
      </c>
    </row>
    <row r="14" spans="1:18" s="124" customFormat="1" x14ac:dyDescent="0.2">
      <c r="A14" s="280"/>
      <c r="B14" s="376"/>
      <c r="C14" s="365"/>
      <c r="D14" s="361"/>
      <c r="E14" s="120" t="str">
        <f t="shared" si="2"/>
        <v/>
      </c>
      <c r="F14" s="120" t="str">
        <f t="shared" si="3"/>
        <v/>
      </c>
      <c r="G14" s="120" t="str">
        <f t="shared" si="4"/>
        <v/>
      </c>
      <c r="H14" s="120" t="str">
        <f t="shared" si="5"/>
        <v/>
      </c>
      <c r="I14" s="120" t="str">
        <f t="shared" si="6"/>
        <v/>
      </c>
      <c r="J14" s="120" t="str">
        <f t="shared" si="7"/>
        <v/>
      </c>
      <c r="K14" s="120" t="str">
        <f t="shared" si="8"/>
        <v/>
      </c>
      <c r="L14" s="120" t="str">
        <f t="shared" si="9"/>
        <v/>
      </c>
      <c r="M14" s="120" t="str">
        <f t="shared" si="10"/>
        <v/>
      </c>
      <c r="N14" s="120" t="str">
        <f t="shared" si="11"/>
        <v/>
      </c>
      <c r="O14" s="120" t="str">
        <f t="shared" si="12"/>
        <v/>
      </c>
      <c r="P14" s="282">
        <f t="shared" si="1"/>
        <v>0</v>
      </c>
    </row>
    <row r="15" spans="1:18" s="124" customFormat="1" x14ac:dyDescent="0.2">
      <c r="A15" s="280"/>
      <c r="B15" s="376"/>
      <c r="C15" s="365"/>
      <c r="D15" s="361"/>
      <c r="E15" s="120" t="str">
        <f t="shared" si="2"/>
        <v/>
      </c>
      <c r="F15" s="120" t="str">
        <f t="shared" si="3"/>
        <v/>
      </c>
      <c r="G15" s="120" t="str">
        <f t="shared" si="4"/>
        <v/>
      </c>
      <c r="H15" s="120" t="str">
        <f t="shared" si="5"/>
        <v/>
      </c>
      <c r="I15" s="120" t="str">
        <f t="shared" si="6"/>
        <v/>
      </c>
      <c r="J15" s="120" t="str">
        <f t="shared" si="7"/>
        <v/>
      </c>
      <c r="K15" s="120" t="str">
        <f t="shared" si="8"/>
        <v/>
      </c>
      <c r="L15" s="120" t="str">
        <f t="shared" si="9"/>
        <v/>
      </c>
      <c r="M15" s="120" t="str">
        <f t="shared" si="10"/>
        <v/>
      </c>
      <c r="N15" s="120" t="str">
        <f t="shared" si="11"/>
        <v/>
      </c>
      <c r="O15" s="120" t="str">
        <f t="shared" si="12"/>
        <v/>
      </c>
      <c r="P15" s="282">
        <f t="shared" si="1"/>
        <v>0</v>
      </c>
    </row>
    <row r="16" spans="1:18" s="124" customFormat="1" x14ac:dyDescent="0.2">
      <c r="A16" s="280"/>
      <c r="B16" s="376"/>
      <c r="C16" s="365"/>
      <c r="D16" s="361"/>
      <c r="E16" s="120" t="str">
        <f t="shared" si="2"/>
        <v/>
      </c>
      <c r="F16" s="120" t="str">
        <f t="shared" si="3"/>
        <v/>
      </c>
      <c r="G16" s="120" t="str">
        <f t="shared" si="4"/>
        <v/>
      </c>
      <c r="H16" s="120" t="str">
        <f t="shared" si="5"/>
        <v/>
      </c>
      <c r="I16" s="120" t="str">
        <f t="shared" si="6"/>
        <v/>
      </c>
      <c r="J16" s="120" t="str">
        <f t="shared" si="7"/>
        <v/>
      </c>
      <c r="K16" s="120" t="str">
        <f t="shared" si="8"/>
        <v/>
      </c>
      <c r="L16" s="120" t="str">
        <f t="shared" si="9"/>
        <v/>
      </c>
      <c r="M16" s="120" t="str">
        <f t="shared" si="10"/>
        <v/>
      </c>
      <c r="N16" s="120" t="str">
        <f t="shared" si="11"/>
        <v/>
      </c>
      <c r="O16" s="120" t="str">
        <f t="shared" si="12"/>
        <v/>
      </c>
      <c r="P16" s="282">
        <f t="shared" si="1"/>
        <v>0</v>
      </c>
    </row>
    <row r="17" spans="1:16" s="124" customFormat="1" x14ac:dyDescent="0.2">
      <c r="A17" s="280"/>
      <c r="B17" s="376"/>
      <c r="C17" s="365"/>
      <c r="D17" s="361"/>
      <c r="E17" s="120" t="str">
        <f t="shared" si="2"/>
        <v/>
      </c>
      <c r="F17" s="120" t="str">
        <f t="shared" si="3"/>
        <v/>
      </c>
      <c r="G17" s="120" t="str">
        <f t="shared" si="4"/>
        <v/>
      </c>
      <c r="H17" s="120" t="str">
        <f t="shared" si="5"/>
        <v/>
      </c>
      <c r="I17" s="120" t="str">
        <f t="shared" si="6"/>
        <v/>
      </c>
      <c r="J17" s="120" t="str">
        <f t="shared" si="7"/>
        <v/>
      </c>
      <c r="K17" s="120" t="str">
        <f t="shared" si="8"/>
        <v/>
      </c>
      <c r="L17" s="120" t="str">
        <f t="shared" si="9"/>
        <v/>
      </c>
      <c r="M17" s="120" t="str">
        <f t="shared" si="10"/>
        <v/>
      </c>
      <c r="N17" s="120" t="str">
        <f t="shared" si="11"/>
        <v/>
      </c>
      <c r="O17" s="120" t="str">
        <f t="shared" si="12"/>
        <v/>
      </c>
      <c r="P17" s="282">
        <f t="shared" si="1"/>
        <v>0</v>
      </c>
    </row>
    <row r="18" spans="1:16" s="124" customFormat="1" x14ac:dyDescent="0.2">
      <c r="A18" s="280"/>
      <c r="B18" s="376"/>
      <c r="C18" s="365"/>
      <c r="D18" s="361"/>
      <c r="E18" s="120" t="str">
        <f t="shared" si="2"/>
        <v/>
      </c>
      <c r="F18" s="120" t="str">
        <f t="shared" si="3"/>
        <v/>
      </c>
      <c r="G18" s="120" t="str">
        <f t="shared" si="4"/>
        <v/>
      </c>
      <c r="H18" s="120" t="str">
        <f t="shared" si="5"/>
        <v/>
      </c>
      <c r="I18" s="120" t="str">
        <f t="shared" si="6"/>
        <v/>
      </c>
      <c r="J18" s="120" t="str">
        <f t="shared" si="7"/>
        <v/>
      </c>
      <c r="K18" s="120" t="str">
        <f t="shared" si="8"/>
        <v/>
      </c>
      <c r="L18" s="120" t="str">
        <f t="shared" si="9"/>
        <v/>
      </c>
      <c r="M18" s="120" t="str">
        <f t="shared" si="10"/>
        <v/>
      </c>
      <c r="N18" s="120" t="str">
        <f t="shared" si="11"/>
        <v/>
      </c>
      <c r="O18" s="120" t="str">
        <f t="shared" si="12"/>
        <v/>
      </c>
      <c r="P18" s="282">
        <f t="shared" si="1"/>
        <v>0</v>
      </c>
    </row>
    <row r="19" spans="1:16" s="124" customFormat="1" x14ac:dyDescent="0.2">
      <c r="A19" s="280"/>
      <c r="B19" s="376"/>
      <c r="C19" s="365"/>
      <c r="D19" s="361"/>
      <c r="E19" s="120" t="str">
        <f t="shared" si="2"/>
        <v/>
      </c>
      <c r="F19" s="120" t="str">
        <f t="shared" si="3"/>
        <v/>
      </c>
      <c r="G19" s="120" t="str">
        <f t="shared" si="4"/>
        <v/>
      </c>
      <c r="H19" s="120" t="str">
        <f t="shared" si="5"/>
        <v/>
      </c>
      <c r="I19" s="120" t="str">
        <f t="shared" si="6"/>
        <v/>
      </c>
      <c r="J19" s="120" t="str">
        <f t="shared" si="7"/>
        <v/>
      </c>
      <c r="K19" s="120" t="str">
        <f t="shared" si="8"/>
        <v/>
      </c>
      <c r="L19" s="120" t="str">
        <f t="shared" si="9"/>
        <v/>
      </c>
      <c r="M19" s="120" t="str">
        <f t="shared" si="10"/>
        <v/>
      </c>
      <c r="N19" s="120" t="str">
        <f t="shared" si="11"/>
        <v/>
      </c>
      <c r="O19" s="120" t="str">
        <f t="shared" si="12"/>
        <v/>
      </c>
      <c r="P19" s="282">
        <f t="shared" si="1"/>
        <v>0</v>
      </c>
    </row>
    <row r="20" spans="1:16" s="124" customFormat="1" x14ac:dyDescent="0.2">
      <c r="A20" s="280"/>
      <c r="B20" s="376"/>
      <c r="C20" s="365"/>
      <c r="D20" s="361"/>
      <c r="E20" s="120" t="str">
        <f t="shared" si="2"/>
        <v/>
      </c>
      <c r="F20" s="120" t="str">
        <f t="shared" si="3"/>
        <v/>
      </c>
      <c r="G20" s="120" t="str">
        <f t="shared" si="4"/>
        <v/>
      </c>
      <c r="H20" s="120" t="str">
        <f t="shared" si="5"/>
        <v/>
      </c>
      <c r="I20" s="120" t="str">
        <f t="shared" si="6"/>
        <v/>
      </c>
      <c r="J20" s="120" t="str">
        <f t="shared" si="7"/>
        <v/>
      </c>
      <c r="K20" s="120" t="str">
        <f t="shared" si="8"/>
        <v/>
      </c>
      <c r="L20" s="120" t="str">
        <f t="shared" si="9"/>
        <v/>
      </c>
      <c r="M20" s="120" t="str">
        <f t="shared" si="10"/>
        <v/>
      </c>
      <c r="N20" s="120" t="str">
        <f t="shared" si="11"/>
        <v/>
      </c>
      <c r="O20" s="120" t="str">
        <f t="shared" si="12"/>
        <v/>
      </c>
      <c r="P20" s="282">
        <f t="shared" si="1"/>
        <v>0</v>
      </c>
    </row>
    <row r="21" spans="1:16" s="124" customFormat="1" x14ac:dyDescent="0.2">
      <c r="A21" s="280"/>
      <c r="B21" s="376"/>
      <c r="C21" s="365"/>
      <c r="D21" s="361"/>
      <c r="E21" s="120" t="str">
        <f t="shared" si="2"/>
        <v/>
      </c>
      <c r="F21" s="120" t="str">
        <f t="shared" si="3"/>
        <v/>
      </c>
      <c r="G21" s="120" t="str">
        <f t="shared" si="4"/>
        <v/>
      </c>
      <c r="H21" s="120" t="str">
        <f t="shared" si="5"/>
        <v/>
      </c>
      <c r="I21" s="120" t="str">
        <f t="shared" si="6"/>
        <v/>
      </c>
      <c r="J21" s="120" t="str">
        <f t="shared" si="7"/>
        <v/>
      </c>
      <c r="K21" s="120" t="str">
        <f t="shared" si="8"/>
        <v/>
      </c>
      <c r="L21" s="120" t="str">
        <f t="shared" si="9"/>
        <v/>
      </c>
      <c r="M21" s="120" t="str">
        <f t="shared" si="10"/>
        <v/>
      </c>
      <c r="N21" s="120" t="str">
        <f t="shared" si="11"/>
        <v/>
      </c>
      <c r="O21" s="120" t="str">
        <f t="shared" si="12"/>
        <v/>
      </c>
      <c r="P21" s="282">
        <f t="shared" si="1"/>
        <v>0</v>
      </c>
    </row>
    <row r="22" spans="1:16" s="124" customFormat="1" x14ac:dyDescent="0.2">
      <c r="A22" s="280"/>
      <c r="B22" s="376"/>
      <c r="C22" s="365"/>
      <c r="D22" s="361"/>
      <c r="E22" s="120" t="str">
        <f t="shared" si="2"/>
        <v/>
      </c>
      <c r="F22" s="120" t="str">
        <f t="shared" si="3"/>
        <v/>
      </c>
      <c r="G22" s="120" t="str">
        <f t="shared" si="4"/>
        <v/>
      </c>
      <c r="H22" s="120" t="str">
        <f t="shared" si="5"/>
        <v/>
      </c>
      <c r="I22" s="120" t="str">
        <f t="shared" si="6"/>
        <v/>
      </c>
      <c r="J22" s="120" t="str">
        <f t="shared" si="7"/>
        <v/>
      </c>
      <c r="K22" s="120" t="str">
        <f t="shared" si="8"/>
        <v/>
      </c>
      <c r="L22" s="120" t="str">
        <f t="shared" si="9"/>
        <v/>
      </c>
      <c r="M22" s="120" t="str">
        <f t="shared" si="10"/>
        <v/>
      </c>
      <c r="N22" s="120" t="str">
        <f t="shared" si="11"/>
        <v/>
      </c>
      <c r="O22" s="120" t="str">
        <f t="shared" si="12"/>
        <v/>
      </c>
      <c r="P22" s="282">
        <f t="shared" si="1"/>
        <v>0</v>
      </c>
    </row>
    <row r="23" spans="1:16" s="124" customFormat="1" x14ac:dyDescent="0.2">
      <c r="A23" s="280"/>
      <c r="B23" s="376"/>
      <c r="C23" s="365"/>
      <c r="D23" s="361"/>
      <c r="E23" s="120" t="str">
        <f t="shared" si="2"/>
        <v/>
      </c>
      <c r="F23" s="120" t="str">
        <f t="shared" si="3"/>
        <v/>
      </c>
      <c r="G23" s="120" t="str">
        <f t="shared" si="4"/>
        <v/>
      </c>
      <c r="H23" s="120" t="str">
        <f t="shared" si="5"/>
        <v/>
      </c>
      <c r="I23" s="120" t="str">
        <f t="shared" si="6"/>
        <v/>
      </c>
      <c r="J23" s="120" t="str">
        <f t="shared" si="7"/>
        <v/>
      </c>
      <c r="K23" s="120" t="str">
        <f t="shared" si="8"/>
        <v/>
      </c>
      <c r="L23" s="120" t="str">
        <f t="shared" si="9"/>
        <v/>
      </c>
      <c r="M23" s="120" t="str">
        <f t="shared" si="10"/>
        <v/>
      </c>
      <c r="N23" s="120" t="str">
        <f t="shared" si="11"/>
        <v/>
      </c>
      <c r="O23" s="120" t="str">
        <f t="shared" si="12"/>
        <v/>
      </c>
      <c r="P23" s="282">
        <f t="shared" si="1"/>
        <v>0</v>
      </c>
    </row>
    <row r="24" spans="1:16" s="124" customFormat="1" x14ac:dyDescent="0.2">
      <c r="A24" s="280"/>
      <c r="B24" s="376"/>
      <c r="C24" s="365"/>
      <c r="D24" s="361"/>
      <c r="E24" s="120" t="str">
        <f t="shared" si="2"/>
        <v/>
      </c>
      <c r="F24" s="120" t="str">
        <f t="shared" si="3"/>
        <v/>
      </c>
      <c r="G24" s="120" t="str">
        <f t="shared" si="4"/>
        <v/>
      </c>
      <c r="H24" s="120" t="str">
        <f t="shared" si="5"/>
        <v/>
      </c>
      <c r="I24" s="120" t="str">
        <f t="shared" si="6"/>
        <v/>
      </c>
      <c r="J24" s="120" t="str">
        <f t="shared" si="7"/>
        <v/>
      </c>
      <c r="K24" s="120" t="str">
        <f t="shared" si="8"/>
        <v/>
      </c>
      <c r="L24" s="120" t="str">
        <f t="shared" si="9"/>
        <v/>
      </c>
      <c r="M24" s="120" t="str">
        <f t="shared" si="10"/>
        <v/>
      </c>
      <c r="N24" s="120" t="str">
        <f t="shared" si="11"/>
        <v/>
      </c>
      <c r="O24" s="120" t="str">
        <f t="shared" si="12"/>
        <v/>
      </c>
      <c r="P24" s="282">
        <f t="shared" si="1"/>
        <v>0</v>
      </c>
    </row>
    <row r="25" spans="1:16" s="124" customFormat="1" x14ac:dyDescent="0.2">
      <c r="A25" s="280"/>
      <c r="B25" s="376"/>
      <c r="C25" s="365"/>
      <c r="D25" s="361"/>
      <c r="E25" s="120" t="str">
        <f t="shared" si="2"/>
        <v/>
      </c>
      <c r="F25" s="120" t="str">
        <f t="shared" si="3"/>
        <v/>
      </c>
      <c r="G25" s="120" t="str">
        <f t="shared" si="4"/>
        <v/>
      </c>
      <c r="H25" s="120" t="str">
        <f t="shared" si="5"/>
        <v/>
      </c>
      <c r="I25" s="120" t="str">
        <f t="shared" si="6"/>
        <v/>
      </c>
      <c r="J25" s="120" t="str">
        <f t="shared" si="7"/>
        <v/>
      </c>
      <c r="K25" s="120" t="str">
        <f t="shared" si="8"/>
        <v/>
      </c>
      <c r="L25" s="120" t="str">
        <f t="shared" si="9"/>
        <v/>
      </c>
      <c r="M25" s="120" t="str">
        <f t="shared" si="10"/>
        <v/>
      </c>
      <c r="N25" s="120" t="str">
        <f t="shared" si="11"/>
        <v/>
      </c>
      <c r="O25" s="120" t="str">
        <f t="shared" si="12"/>
        <v/>
      </c>
      <c r="P25" s="282">
        <f t="shared" si="1"/>
        <v>0</v>
      </c>
    </row>
    <row r="26" spans="1:16" s="124" customFormat="1" x14ac:dyDescent="0.2">
      <c r="A26" s="280"/>
      <c r="B26" s="376"/>
      <c r="C26" s="365"/>
      <c r="D26" s="361"/>
      <c r="E26" s="120" t="str">
        <f t="shared" si="2"/>
        <v/>
      </c>
      <c r="F26" s="120" t="str">
        <f t="shared" si="3"/>
        <v/>
      </c>
      <c r="G26" s="120" t="str">
        <f t="shared" si="4"/>
        <v/>
      </c>
      <c r="H26" s="120" t="str">
        <f t="shared" si="5"/>
        <v/>
      </c>
      <c r="I26" s="120" t="str">
        <f t="shared" si="6"/>
        <v/>
      </c>
      <c r="J26" s="120" t="str">
        <f t="shared" si="7"/>
        <v/>
      </c>
      <c r="K26" s="120" t="str">
        <f t="shared" si="8"/>
        <v/>
      </c>
      <c r="L26" s="120" t="str">
        <f t="shared" si="9"/>
        <v/>
      </c>
      <c r="M26" s="120" t="str">
        <f t="shared" si="10"/>
        <v/>
      </c>
      <c r="N26" s="120" t="str">
        <f t="shared" si="11"/>
        <v/>
      </c>
      <c r="O26" s="120" t="str">
        <f t="shared" si="12"/>
        <v/>
      </c>
      <c r="P26" s="282">
        <f t="shared" si="1"/>
        <v>0</v>
      </c>
    </row>
    <row r="27" spans="1:16" s="124" customFormat="1" x14ac:dyDescent="0.2">
      <c r="A27" s="280"/>
      <c r="B27" s="376"/>
      <c r="C27" s="365"/>
      <c r="D27" s="361"/>
      <c r="E27" s="120" t="str">
        <f t="shared" si="2"/>
        <v/>
      </c>
      <c r="F27" s="120" t="str">
        <f t="shared" si="3"/>
        <v/>
      </c>
      <c r="G27" s="120" t="str">
        <f t="shared" si="4"/>
        <v/>
      </c>
      <c r="H27" s="120" t="str">
        <f t="shared" si="5"/>
        <v/>
      </c>
      <c r="I27" s="120" t="str">
        <f t="shared" si="6"/>
        <v/>
      </c>
      <c r="J27" s="120" t="str">
        <f t="shared" si="7"/>
        <v/>
      </c>
      <c r="K27" s="120" t="str">
        <f t="shared" si="8"/>
        <v/>
      </c>
      <c r="L27" s="120" t="str">
        <f t="shared" si="9"/>
        <v/>
      </c>
      <c r="M27" s="120" t="str">
        <f t="shared" si="10"/>
        <v/>
      </c>
      <c r="N27" s="120" t="str">
        <f t="shared" si="11"/>
        <v/>
      </c>
      <c r="O27" s="120" t="str">
        <f t="shared" si="12"/>
        <v/>
      </c>
      <c r="P27" s="282">
        <f t="shared" si="1"/>
        <v>0</v>
      </c>
    </row>
    <row r="28" spans="1:16" s="124" customFormat="1" x14ac:dyDescent="0.2">
      <c r="A28" s="280"/>
      <c r="B28" s="376"/>
      <c r="C28" s="365"/>
      <c r="D28" s="361"/>
      <c r="E28" s="120" t="str">
        <f t="shared" si="2"/>
        <v/>
      </c>
      <c r="F28" s="120" t="str">
        <f t="shared" si="3"/>
        <v/>
      </c>
      <c r="G28" s="120" t="str">
        <f t="shared" si="4"/>
        <v/>
      </c>
      <c r="H28" s="120" t="str">
        <f t="shared" si="5"/>
        <v/>
      </c>
      <c r="I28" s="120" t="str">
        <f t="shared" si="6"/>
        <v/>
      </c>
      <c r="J28" s="120" t="str">
        <f t="shared" si="7"/>
        <v/>
      </c>
      <c r="K28" s="120" t="str">
        <f t="shared" si="8"/>
        <v/>
      </c>
      <c r="L28" s="120" t="str">
        <f t="shared" si="9"/>
        <v/>
      </c>
      <c r="M28" s="120" t="str">
        <f t="shared" si="10"/>
        <v/>
      </c>
      <c r="N28" s="120" t="str">
        <f t="shared" si="11"/>
        <v/>
      </c>
      <c r="O28" s="120" t="str">
        <f t="shared" si="12"/>
        <v/>
      </c>
      <c r="P28" s="282">
        <f t="shared" si="1"/>
        <v>0</v>
      </c>
    </row>
    <row r="29" spans="1:16" s="124" customFormat="1" x14ac:dyDescent="0.2">
      <c r="A29" s="280"/>
      <c r="B29" s="376"/>
      <c r="C29" s="365"/>
      <c r="D29" s="361"/>
      <c r="E29" s="120" t="str">
        <f t="shared" si="2"/>
        <v/>
      </c>
      <c r="F29" s="120" t="str">
        <f t="shared" si="3"/>
        <v/>
      </c>
      <c r="G29" s="120" t="str">
        <f t="shared" si="4"/>
        <v/>
      </c>
      <c r="H29" s="120" t="str">
        <f t="shared" si="5"/>
        <v/>
      </c>
      <c r="I29" s="120" t="str">
        <f t="shared" si="6"/>
        <v/>
      </c>
      <c r="J29" s="120" t="str">
        <f t="shared" si="7"/>
        <v/>
      </c>
      <c r="K29" s="120" t="str">
        <f t="shared" si="8"/>
        <v/>
      </c>
      <c r="L29" s="120" t="str">
        <f t="shared" si="9"/>
        <v/>
      </c>
      <c r="M29" s="120" t="str">
        <f t="shared" si="10"/>
        <v/>
      </c>
      <c r="N29" s="120" t="str">
        <f t="shared" si="11"/>
        <v/>
      </c>
      <c r="O29" s="120" t="str">
        <f t="shared" si="12"/>
        <v/>
      </c>
      <c r="P29" s="282">
        <f t="shared" si="1"/>
        <v>0</v>
      </c>
    </row>
    <row r="30" spans="1:16" s="124" customFormat="1" x14ac:dyDescent="0.2">
      <c r="A30" s="280"/>
      <c r="B30" s="376"/>
      <c r="C30" s="365"/>
      <c r="D30" s="361"/>
      <c r="E30" s="120" t="str">
        <f t="shared" si="2"/>
        <v/>
      </c>
      <c r="F30" s="120" t="str">
        <f t="shared" si="3"/>
        <v/>
      </c>
      <c r="G30" s="120" t="str">
        <f t="shared" si="4"/>
        <v/>
      </c>
      <c r="H30" s="120" t="str">
        <f t="shared" si="5"/>
        <v/>
      </c>
      <c r="I30" s="120" t="str">
        <f t="shared" si="6"/>
        <v/>
      </c>
      <c r="J30" s="120" t="str">
        <f t="shared" si="7"/>
        <v/>
      </c>
      <c r="K30" s="120" t="str">
        <f t="shared" si="8"/>
        <v/>
      </c>
      <c r="L30" s="120" t="str">
        <f t="shared" si="9"/>
        <v/>
      </c>
      <c r="M30" s="120" t="str">
        <f t="shared" si="10"/>
        <v/>
      </c>
      <c r="N30" s="120" t="str">
        <f t="shared" si="11"/>
        <v/>
      </c>
      <c r="O30" s="120" t="str">
        <f t="shared" si="12"/>
        <v/>
      </c>
      <c r="P30" s="282">
        <f t="shared" si="1"/>
        <v>0</v>
      </c>
    </row>
    <row r="31" spans="1:16" s="124" customFormat="1" x14ac:dyDescent="0.2">
      <c r="A31" s="280"/>
      <c r="B31" s="376"/>
      <c r="C31" s="365"/>
      <c r="D31" s="361"/>
      <c r="E31" s="120" t="str">
        <f t="shared" si="2"/>
        <v/>
      </c>
      <c r="F31" s="120" t="str">
        <f t="shared" si="3"/>
        <v/>
      </c>
      <c r="G31" s="120" t="str">
        <f t="shared" si="4"/>
        <v/>
      </c>
      <c r="H31" s="120" t="str">
        <f t="shared" si="5"/>
        <v/>
      </c>
      <c r="I31" s="120" t="str">
        <f t="shared" si="6"/>
        <v/>
      </c>
      <c r="J31" s="120" t="str">
        <f t="shared" si="7"/>
        <v/>
      </c>
      <c r="K31" s="120" t="str">
        <f t="shared" si="8"/>
        <v/>
      </c>
      <c r="L31" s="120" t="str">
        <f t="shared" si="9"/>
        <v/>
      </c>
      <c r="M31" s="120" t="str">
        <f t="shared" si="10"/>
        <v/>
      </c>
      <c r="N31" s="120" t="str">
        <f t="shared" si="11"/>
        <v/>
      </c>
      <c r="O31" s="120" t="str">
        <f t="shared" si="12"/>
        <v/>
      </c>
      <c r="P31" s="282">
        <f t="shared" si="1"/>
        <v>0</v>
      </c>
    </row>
    <row r="32" spans="1:16" s="124" customFormat="1" x14ac:dyDescent="0.2">
      <c r="A32" s="280"/>
      <c r="B32" s="376"/>
      <c r="C32" s="365"/>
      <c r="D32" s="361"/>
      <c r="E32" s="120" t="str">
        <f t="shared" si="2"/>
        <v/>
      </c>
      <c r="F32" s="120" t="str">
        <f t="shared" si="3"/>
        <v/>
      </c>
      <c r="G32" s="120" t="str">
        <f t="shared" si="4"/>
        <v/>
      </c>
      <c r="H32" s="120" t="str">
        <f t="shared" si="5"/>
        <v/>
      </c>
      <c r="I32" s="120" t="str">
        <f t="shared" si="6"/>
        <v/>
      </c>
      <c r="J32" s="120" t="str">
        <f t="shared" si="7"/>
        <v/>
      </c>
      <c r="K32" s="120" t="str">
        <f t="shared" si="8"/>
        <v/>
      </c>
      <c r="L32" s="120" t="str">
        <f t="shared" si="9"/>
        <v/>
      </c>
      <c r="M32" s="120" t="str">
        <f t="shared" si="10"/>
        <v/>
      </c>
      <c r="N32" s="120" t="str">
        <f t="shared" si="11"/>
        <v/>
      </c>
      <c r="O32" s="120" t="str">
        <f t="shared" si="12"/>
        <v/>
      </c>
      <c r="P32" s="282">
        <f t="shared" si="1"/>
        <v>0</v>
      </c>
    </row>
    <row r="33" spans="1:16" s="124" customFormat="1" x14ac:dyDescent="0.2">
      <c r="A33" s="280"/>
      <c r="B33" s="376"/>
      <c r="C33" s="365"/>
      <c r="D33" s="361"/>
      <c r="E33" s="120" t="str">
        <f t="shared" si="2"/>
        <v/>
      </c>
      <c r="F33" s="120" t="str">
        <f t="shared" si="3"/>
        <v/>
      </c>
      <c r="G33" s="120" t="str">
        <f t="shared" si="4"/>
        <v/>
      </c>
      <c r="H33" s="120" t="str">
        <f t="shared" si="5"/>
        <v/>
      </c>
      <c r="I33" s="120" t="str">
        <f t="shared" si="6"/>
        <v/>
      </c>
      <c r="J33" s="120" t="str">
        <f t="shared" si="7"/>
        <v/>
      </c>
      <c r="K33" s="120" t="str">
        <f t="shared" si="8"/>
        <v/>
      </c>
      <c r="L33" s="120" t="str">
        <f t="shared" si="9"/>
        <v/>
      </c>
      <c r="M33" s="120" t="str">
        <f t="shared" si="10"/>
        <v/>
      </c>
      <c r="N33" s="120" t="str">
        <f t="shared" si="11"/>
        <v/>
      </c>
      <c r="O33" s="120" t="str">
        <f t="shared" si="12"/>
        <v/>
      </c>
      <c r="P33" s="282">
        <f t="shared" si="1"/>
        <v>0</v>
      </c>
    </row>
    <row r="34" spans="1:16" s="124" customFormat="1" x14ac:dyDescent="0.2">
      <c r="A34" s="280"/>
      <c r="B34" s="376"/>
      <c r="C34" s="365"/>
      <c r="D34" s="361"/>
      <c r="E34" s="120" t="str">
        <f t="shared" si="2"/>
        <v/>
      </c>
      <c r="F34" s="120" t="str">
        <f t="shared" si="3"/>
        <v/>
      </c>
      <c r="G34" s="120" t="str">
        <f t="shared" si="4"/>
        <v/>
      </c>
      <c r="H34" s="120" t="str">
        <f t="shared" si="5"/>
        <v/>
      </c>
      <c r="I34" s="120" t="str">
        <f t="shared" si="6"/>
        <v/>
      </c>
      <c r="J34" s="120" t="str">
        <f t="shared" si="7"/>
        <v/>
      </c>
      <c r="K34" s="120" t="str">
        <f t="shared" si="8"/>
        <v/>
      </c>
      <c r="L34" s="120" t="str">
        <f t="shared" si="9"/>
        <v/>
      </c>
      <c r="M34" s="120" t="str">
        <f t="shared" si="10"/>
        <v/>
      </c>
      <c r="N34" s="120" t="str">
        <f t="shared" si="11"/>
        <v/>
      </c>
      <c r="O34" s="120" t="str">
        <f t="shared" si="12"/>
        <v/>
      </c>
      <c r="P34" s="282">
        <f t="shared" si="1"/>
        <v>0</v>
      </c>
    </row>
    <row r="35" spans="1:16" s="124" customFormat="1" x14ac:dyDescent="0.2">
      <c r="A35" s="280"/>
      <c r="B35" s="376"/>
      <c r="C35" s="365"/>
      <c r="D35" s="361"/>
      <c r="E35" s="120" t="str">
        <f t="shared" si="2"/>
        <v/>
      </c>
      <c r="F35" s="120" t="str">
        <f t="shared" si="3"/>
        <v/>
      </c>
      <c r="G35" s="120" t="str">
        <f t="shared" si="4"/>
        <v/>
      </c>
      <c r="H35" s="120" t="str">
        <f t="shared" si="5"/>
        <v/>
      </c>
      <c r="I35" s="120" t="str">
        <f t="shared" si="6"/>
        <v/>
      </c>
      <c r="J35" s="120" t="str">
        <f t="shared" si="7"/>
        <v/>
      </c>
      <c r="K35" s="120" t="str">
        <f t="shared" si="8"/>
        <v/>
      </c>
      <c r="L35" s="120" t="str">
        <f t="shared" si="9"/>
        <v/>
      </c>
      <c r="M35" s="120" t="str">
        <f t="shared" si="10"/>
        <v/>
      </c>
      <c r="N35" s="120" t="str">
        <f t="shared" si="11"/>
        <v/>
      </c>
      <c r="O35" s="120" t="str">
        <f t="shared" si="12"/>
        <v/>
      </c>
      <c r="P35" s="282">
        <f t="shared" si="1"/>
        <v>0</v>
      </c>
    </row>
    <row r="36" spans="1:16" s="124" customFormat="1" x14ac:dyDescent="0.2">
      <c r="A36" s="280"/>
      <c r="B36" s="376"/>
      <c r="C36" s="365"/>
      <c r="D36" s="361"/>
      <c r="E36" s="120" t="str">
        <f t="shared" si="2"/>
        <v/>
      </c>
      <c r="F36" s="120" t="str">
        <f t="shared" si="3"/>
        <v/>
      </c>
      <c r="G36" s="120" t="str">
        <f t="shared" si="4"/>
        <v/>
      </c>
      <c r="H36" s="120" t="str">
        <f t="shared" si="5"/>
        <v/>
      </c>
      <c r="I36" s="120" t="str">
        <f t="shared" si="6"/>
        <v/>
      </c>
      <c r="J36" s="120" t="str">
        <f t="shared" si="7"/>
        <v/>
      </c>
      <c r="K36" s="120" t="str">
        <f t="shared" si="8"/>
        <v/>
      </c>
      <c r="L36" s="120" t="str">
        <f t="shared" si="9"/>
        <v/>
      </c>
      <c r="M36" s="120" t="str">
        <f t="shared" si="10"/>
        <v/>
      </c>
      <c r="N36" s="120" t="str">
        <f t="shared" si="11"/>
        <v/>
      </c>
      <c r="O36" s="120" t="str">
        <f t="shared" si="12"/>
        <v/>
      </c>
      <c r="P36" s="282">
        <f t="shared" si="1"/>
        <v>0</v>
      </c>
    </row>
    <row r="37" spans="1:16" s="124" customFormat="1" x14ac:dyDescent="0.2">
      <c r="A37" s="280"/>
      <c r="B37" s="376"/>
      <c r="C37" s="365"/>
      <c r="D37" s="361"/>
      <c r="E37" s="120" t="str">
        <f t="shared" si="2"/>
        <v/>
      </c>
      <c r="F37" s="120" t="str">
        <f t="shared" si="3"/>
        <v/>
      </c>
      <c r="G37" s="120" t="str">
        <f t="shared" si="4"/>
        <v/>
      </c>
      <c r="H37" s="120" t="str">
        <f t="shared" si="5"/>
        <v/>
      </c>
      <c r="I37" s="120" t="str">
        <f t="shared" si="6"/>
        <v/>
      </c>
      <c r="J37" s="120" t="str">
        <f t="shared" si="7"/>
        <v/>
      </c>
      <c r="K37" s="120" t="str">
        <f t="shared" si="8"/>
        <v/>
      </c>
      <c r="L37" s="120" t="str">
        <f t="shared" si="9"/>
        <v/>
      </c>
      <c r="M37" s="120" t="str">
        <f t="shared" si="10"/>
        <v/>
      </c>
      <c r="N37" s="120" t="str">
        <f t="shared" si="11"/>
        <v/>
      </c>
      <c r="O37" s="120" t="str">
        <f t="shared" si="12"/>
        <v/>
      </c>
      <c r="P37" s="282">
        <f t="shared" si="1"/>
        <v>0</v>
      </c>
    </row>
    <row r="38" spans="1:16" s="124" customFormat="1" x14ac:dyDescent="0.2">
      <c r="A38" s="280"/>
      <c r="B38" s="376"/>
      <c r="C38" s="365"/>
      <c r="D38" s="361"/>
      <c r="E38" s="120" t="str">
        <f t="shared" si="2"/>
        <v/>
      </c>
      <c r="F38" s="120" t="str">
        <f t="shared" si="3"/>
        <v/>
      </c>
      <c r="G38" s="120" t="str">
        <f t="shared" si="4"/>
        <v/>
      </c>
      <c r="H38" s="120" t="str">
        <f t="shared" si="5"/>
        <v/>
      </c>
      <c r="I38" s="120" t="str">
        <f t="shared" si="6"/>
        <v/>
      </c>
      <c r="J38" s="120" t="str">
        <f t="shared" si="7"/>
        <v/>
      </c>
      <c r="K38" s="120" t="str">
        <f t="shared" si="8"/>
        <v/>
      </c>
      <c r="L38" s="120" t="str">
        <f t="shared" si="9"/>
        <v/>
      </c>
      <c r="M38" s="120" t="str">
        <f t="shared" si="10"/>
        <v/>
      </c>
      <c r="N38" s="120" t="str">
        <f t="shared" si="11"/>
        <v/>
      </c>
      <c r="O38" s="120" t="str">
        <f t="shared" si="12"/>
        <v/>
      </c>
      <c r="P38" s="282">
        <f t="shared" si="1"/>
        <v>0</v>
      </c>
    </row>
    <row r="39" spans="1:16" s="124" customFormat="1" x14ac:dyDescent="0.2">
      <c r="A39" s="280"/>
      <c r="B39" s="376"/>
      <c r="C39" s="365"/>
      <c r="D39" s="361"/>
      <c r="E39" s="120" t="str">
        <f t="shared" si="2"/>
        <v/>
      </c>
      <c r="F39" s="120" t="str">
        <f t="shared" si="3"/>
        <v/>
      </c>
      <c r="G39" s="120" t="str">
        <f t="shared" si="4"/>
        <v/>
      </c>
      <c r="H39" s="120" t="str">
        <f t="shared" si="5"/>
        <v/>
      </c>
      <c r="I39" s="120" t="str">
        <f t="shared" si="6"/>
        <v/>
      </c>
      <c r="J39" s="120" t="str">
        <f t="shared" si="7"/>
        <v/>
      </c>
      <c r="K39" s="120" t="str">
        <f t="shared" si="8"/>
        <v/>
      </c>
      <c r="L39" s="120" t="str">
        <f t="shared" si="9"/>
        <v/>
      </c>
      <c r="M39" s="120" t="str">
        <f t="shared" si="10"/>
        <v/>
      </c>
      <c r="N39" s="120" t="str">
        <f t="shared" si="11"/>
        <v/>
      </c>
      <c r="O39" s="120" t="str">
        <f t="shared" si="12"/>
        <v/>
      </c>
      <c r="P39" s="282">
        <f t="shared" si="1"/>
        <v>0</v>
      </c>
    </row>
    <row r="40" spans="1:16" s="124" customFormat="1" x14ac:dyDescent="0.2">
      <c r="A40" s="280"/>
      <c r="B40" s="376"/>
      <c r="C40" s="365"/>
      <c r="D40" s="361"/>
      <c r="E40" s="120" t="str">
        <f t="shared" si="2"/>
        <v/>
      </c>
      <c r="F40" s="120" t="str">
        <f t="shared" si="3"/>
        <v/>
      </c>
      <c r="G40" s="120" t="str">
        <f t="shared" si="4"/>
        <v/>
      </c>
      <c r="H40" s="120" t="str">
        <f t="shared" si="5"/>
        <v/>
      </c>
      <c r="I40" s="120" t="str">
        <f t="shared" si="6"/>
        <v/>
      </c>
      <c r="J40" s="120" t="str">
        <f t="shared" si="7"/>
        <v/>
      </c>
      <c r="K40" s="120" t="str">
        <f t="shared" si="8"/>
        <v/>
      </c>
      <c r="L40" s="120" t="str">
        <f t="shared" si="9"/>
        <v/>
      </c>
      <c r="M40" s="120" t="str">
        <f t="shared" si="10"/>
        <v/>
      </c>
      <c r="N40" s="120" t="str">
        <f t="shared" si="11"/>
        <v/>
      </c>
      <c r="O40" s="120" t="str">
        <f t="shared" si="12"/>
        <v/>
      </c>
      <c r="P40" s="282">
        <f t="shared" si="1"/>
        <v>0</v>
      </c>
    </row>
    <row r="41" spans="1:16" s="124" customFormat="1" x14ac:dyDescent="0.2">
      <c r="A41" s="280"/>
      <c r="B41" s="376"/>
      <c r="C41" s="365"/>
      <c r="D41" s="361"/>
      <c r="E41" s="120" t="str">
        <f t="shared" si="2"/>
        <v/>
      </c>
      <c r="F41" s="120" t="str">
        <f t="shared" si="3"/>
        <v/>
      </c>
      <c r="G41" s="120" t="str">
        <f t="shared" si="4"/>
        <v/>
      </c>
      <c r="H41" s="120" t="str">
        <f t="shared" si="5"/>
        <v/>
      </c>
      <c r="I41" s="120" t="str">
        <f t="shared" si="6"/>
        <v/>
      </c>
      <c r="J41" s="120" t="str">
        <f t="shared" si="7"/>
        <v/>
      </c>
      <c r="K41" s="120" t="str">
        <f t="shared" si="8"/>
        <v/>
      </c>
      <c r="L41" s="120" t="str">
        <f t="shared" si="9"/>
        <v/>
      </c>
      <c r="M41" s="120" t="str">
        <f t="shared" si="10"/>
        <v/>
      </c>
      <c r="N41" s="120" t="str">
        <f t="shared" si="11"/>
        <v/>
      </c>
      <c r="O41" s="120" t="str">
        <f t="shared" si="12"/>
        <v/>
      </c>
      <c r="P41" s="282">
        <f t="shared" si="1"/>
        <v>0</v>
      </c>
    </row>
    <row r="42" spans="1:16" s="124" customFormat="1" x14ac:dyDescent="0.2">
      <c r="A42" s="280"/>
      <c r="B42" s="376"/>
      <c r="C42" s="365"/>
      <c r="D42" s="361"/>
      <c r="E42" s="120" t="str">
        <f t="shared" si="2"/>
        <v/>
      </c>
      <c r="F42" s="120" t="str">
        <f t="shared" si="3"/>
        <v/>
      </c>
      <c r="G42" s="120" t="str">
        <f t="shared" si="4"/>
        <v/>
      </c>
      <c r="H42" s="120" t="str">
        <f t="shared" si="5"/>
        <v/>
      </c>
      <c r="I42" s="120" t="str">
        <f t="shared" si="6"/>
        <v/>
      </c>
      <c r="J42" s="120" t="str">
        <f t="shared" si="7"/>
        <v/>
      </c>
      <c r="K42" s="120" t="str">
        <f t="shared" si="8"/>
        <v/>
      </c>
      <c r="L42" s="120" t="str">
        <f t="shared" si="9"/>
        <v/>
      </c>
      <c r="M42" s="120" t="str">
        <f t="shared" si="10"/>
        <v/>
      </c>
      <c r="N42" s="120" t="str">
        <f t="shared" si="11"/>
        <v/>
      </c>
      <c r="O42" s="120" t="str">
        <f t="shared" si="12"/>
        <v/>
      </c>
      <c r="P42" s="282">
        <f t="shared" si="1"/>
        <v>0</v>
      </c>
    </row>
    <row r="43" spans="1:16" s="124" customFormat="1" x14ac:dyDescent="0.2">
      <c r="A43" s="280"/>
      <c r="B43" s="376"/>
      <c r="C43" s="365"/>
      <c r="D43" s="361"/>
      <c r="E43" s="120" t="str">
        <f t="shared" si="2"/>
        <v/>
      </c>
      <c r="F43" s="120" t="str">
        <f t="shared" si="3"/>
        <v/>
      </c>
      <c r="G43" s="120" t="str">
        <f t="shared" si="4"/>
        <v/>
      </c>
      <c r="H43" s="120" t="str">
        <f t="shared" si="5"/>
        <v/>
      </c>
      <c r="I43" s="120" t="str">
        <f t="shared" si="6"/>
        <v/>
      </c>
      <c r="J43" s="120" t="str">
        <f t="shared" si="7"/>
        <v/>
      </c>
      <c r="K43" s="120" t="str">
        <f t="shared" si="8"/>
        <v/>
      </c>
      <c r="L43" s="120" t="str">
        <f t="shared" si="9"/>
        <v/>
      </c>
      <c r="M43" s="120" t="str">
        <f t="shared" si="10"/>
        <v/>
      </c>
      <c r="N43" s="120" t="str">
        <f t="shared" si="11"/>
        <v/>
      </c>
      <c r="O43" s="120" t="str">
        <f t="shared" si="12"/>
        <v/>
      </c>
      <c r="P43" s="282">
        <f t="shared" si="1"/>
        <v>0</v>
      </c>
    </row>
    <row r="44" spans="1:16" s="124" customFormat="1" x14ac:dyDescent="0.2">
      <c r="A44" s="280"/>
      <c r="B44" s="376"/>
      <c r="C44" s="365"/>
      <c r="D44" s="361"/>
      <c r="E44" s="120" t="str">
        <f t="shared" si="2"/>
        <v/>
      </c>
      <c r="F44" s="120" t="str">
        <f t="shared" si="3"/>
        <v/>
      </c>
      <c r="G44" s="120" t="str">
        <f t="shared" si="4"/>
        <v/>
      </c>
      <c r="H44" s="120" t="str">
        <f t="shared" si="5"/>
        <v/>
      </c>
      <c r="I44" s="120" t="str">
        <f t="shared" si="6"/>
        <v/>
      </c>
      <c r="J44" s="120" t="str">
        <f t="shared" si="7"/>
        <v/>
      </c>
      <c r="K44" s="120" t="str">
        <f t="shared" si="8"/>
        <v/>
      </c>
      <c r="L44" s="120" t="str">
        <f t="shared" si="9"/>
        <v/>
      </c>
      <c r="M44" s="120" t="str">
        <f t="shared" si="10"/>
        <v/>
      </c>
      <c r="N44" s="120" t="str">
        <f t="shared" si="11"/>
        <v/>
      </c>
      <c r="O44" s="120" t="str">
        <f t="shared" si="12"/>
        <v/>
      </c>
      <c r="P44" s="282">
        <f t="shared" si="1"/>
        <v>0</v>
      </c>
    </row>
    <row r="45" spans="1:16" s="124" customFormat="1" x14ac:dyDescent="0.2">
      <c r="A45" s="280"/>
      <c r="B45" s="376"/>
      <c r="C45" s="365"/>
      <c r="D45" s="361"/>
      <c r="E45" s="120" t="str">
        <f t="shared" si="2"/>
        <v/>
      </c>
      <c r="F45" s="120" t="str">
        <f t="shared" si="3"/>
        <v/>
      </c>
      <c r="G45" s="120" t="str">
        <f t="shared" si="4"/>
        <v/>
      </c>
      <c r="H45" s="120" t="str">
        <f t="shared" si="5"/>
        <v/>
      </c>
      <c r="I45" s="120" t="str">
        <f t="shared" si="6"/>
        <v/>
      </c>
      <c r="J45" s="120" t="str">
        <f t="shared" si="7"/>
        <v/>
      </c>
      <c r="K45" s="120" t="str">
        <f t="shared" si="8"/>
        <v/>
      </c>
      <c r="L45" s="120" t="str">
        <f t="shared" si="9"/>
        <v/>
      </c>
      <c r="M45" s="120" t="str">
        <f t="shared" si="10"/>
        <v/>
      </c>
      <c r="N45" s="120" t="str">
        <f t="shared" si="11"/>
        <v/>
      </c>
      <c r="O45" s="120" t="str">
        <f t="shared" si="12"/>
        <v/>
      </c>
      <c r="P45" s="282">
        <f t="shared" si="1"/>
        <v>0</v>
      </c>
    </row>
    <row r="46" spans="1:16" s="124" customFormat="1" x14ac:dyDescent="0.2">
      <c r="A46" s="280"/>
      <c r="B46" s="376"/>
      <c r="C46" s="365"/>
      <c r="D46" s="361"/>
      <c r="E46" s="120" t="str">
        <f t="shared" si="2"/>
        <v/>
      </c>
      <c r="F46" s="120" t="str">
        <f t="shared" si="3"/>
        <v/>
      </c>
      <c r="G46" s="120" t="str">
        <f t="shared" si="4"/>
        <v/>
      </c>
      <c r="H46" s="120" t="str">
        <f t="shared" si="5"/>
        <v/>
      </c>
      <c r="I46" s="120" t="str">
        <f t="shared" si="6"/>
        <v/>
      </c>
      <c r="J46" s="120" t="str">
        <f t="shared" si="7"/>
        <v/>
      </c>
      <c r="K46" s="120" t="str">
        <f t="shared" si="8"/>
        <v/>
      </c>
      <c r="L46" s="120" t="str">
        <f t="shared" si="9"/>
        <v/>
      </c>
      <c r="M46" s="120" t="str">
        <f t="shared" si="10"/>
        <v/>
      </c>
      <c r="N46" s="120" t="str">
        <f t="shared" si="11"/>
        <v/>
      </c>
      <c r="O46" s="120" t="str">
        <f t="shared" si="12"/>
        <v/>
      </c>
      <c r="P46" s="282">
        <f t="shared" si="1"/>
        <v>0</v>
      </c>
    </row>
    <row r="47" spans="1:16" s="124" customFormat="1" x14ac:dyDescent="0.2">
      <c r="A47" s="280"/>
      <c r="B47" s="376"/>
      <c r="C47" s="365"/>
      <c r="D47" s="361"/>
      <c r="E47" s="120" t="str">
        <f t="shared" si="2"/>
        <v/>
      </c>
      <c r="F47" s="120" t="str">
        <f t="shared" si="3"/>
        <v/>
      </c>
      <c r="G47" s="120" t="str">
        <f t="shared" si="4"/>
        <v/>
      </c>
      <c r="H47" s="120" t="str">
        <f t="shared" si="5"/>
        <v/>
      </c>
      <c r="I47" s="120" t="str">
        <f t="shared" si="6"/>
        <v/>
      </c>
      <c r="J47" s="120" t="str">
        <f t="shared" si="7"/>
        <v/>
      </c>
      <c r="K47" s="120" t="str">
        <f t="shared" si="8"/>
        <v/>
      </c>
      <c r="L47" s="120" t="str">
        <f t="shared" si="9"/>
        <v/>
      </c>
      <c r="M47" s="120" t="str">
        <f t="shared" si="10"/>
        <v/>
      </c>
      <c r="N47" s="120" t="str">
        <f t="shared" si="11"/>
        <v/>
      </c>
      <c r="O47" s="120" t="str">
        <f t="shared" si="12"/>
        <v/>
      </c>
      <c r="P47" s="282">
        <f t="shared" si="1"/>
        <v>0</v>
      </c>
    </row>
    <row r="48" spans="1:16" s="124" customFormat="1" x14ac:dyDescent="0.2">
      <c r="A48" s="280"/>
      <c r="B48" s="376"/>
      <c r="C48" s="365"/>
      <c r="D48" s="361"/>
      <c r="E48" s="120" t="str">
        <f t="shared" si="2"/>
        <v/>
      </c>
      <c r="F48" s="120" t="str">
        <f t="shared" si="3"/>
        <v/>
      </c>
      <c r="G48" s="120" t="str">
        <f t="shared" si="4"/>
        <v/>
      </c>
      <c r="H48" s="120" t="str">
        <f t="shared" si="5"/>
        <v/>
      </c>
      <c r="I48" s="120" t="str">
        <f t="shared" si="6"/>
        <v/>
      </c>
      <c r="J48" s="120" t="str">
        <f t="shared" si="7"/>
        <v/>
      </c>
      <c r="K48" s="120" t="str">
        <f t="shared" si="8"/>
        <v/>
      </c>
      <c r="L48" s="120" t="str">
        <f t="shared" si="9"/>
        <v/>
      </c>
      <c r="M48" s="120" t="str">
        <f t="shared" si="10"/>
        <v/>
      </c>
      <c r="N48" s="120" t="str">
        <f t="shared" si="11"/>
        <v/>
      </c>
      <c r="O48" s="120" t="str">
        <f t="shared" si="12"/>
        <v/>
      </c>
      <c r="P48" s="282">
        <f t="shared" si="1"/>
        <v>0</v>
      </c>
    </row>
    <row r="49" spans="1:16" s="124" customFormat="1" x14ac:dyDescent="0.2">
      <c r="A49" s="280"/>
      <c r="B49" s="376"/>
      <c r="C49" s="365"/>
      <c r="D49" s="361"/>
      <c r="E49" s="120" t="str">
        <f t="shared" si="2"/>
        <v/>
      </c>
      <c r="F49" s="120" t="str">
        <f t="shared" si="3"/>
        <v/>
      </c>
      <c r="G49" s="120" t="str">
        <f t="shared" si="4"/>
        <v/>
      </c>
      <c r="H49" s="120" t="str">
        <f t="shared" si="5"/>
        <v/>
      </c>
      <c r="I49" s="120" t="str">
        <f t="shared" si="6"/>
        <v/>
      </c>
      <c r="J49" s="120" t="str">
        <f t="shared" si="7"/>
        <v/>
      </c>
      <c r="K49" s="120" t="str">
        <f t="shared" si="8"/>
        <v/>
      </c>
      <c r="L49" s="120" t="str">
        <f t="shared" si="9"/>
        <v/>
      </c>
      <c r="M49" s="120" t="str">
        <f t="shared" si="10"/>
        <v/>
      </c>
      <c r="N49" s="120" t="str">
        <f t="shared" si="11"/>
        <v/>
      </c>
      <c r="O49" s="120" t="str">
        <f t="shared" si="12"/>
        <v/>
      </c>
      <c r="P49" s="282">
        <f t="shared" si="1"/>
        <v>0</v>
      </c>
    </row>
    <row r="50" spans="1:16" s="124" customFormat="1" x14ac:dyDescent="0.2">
      <c r="A50" s="387" t="s">
        <v>262</v>
      </c>
      <c r="B50" s="377"/>
      <c r="C50" s="367"/>
      <c r="D50" s="362"/>
      <c r="E50" s="295"/>
      <c r="F50" s="295"/>
      <c r="G50" s="295"/>
      <c r="H50" s="295"/>
      <c r="I50" s="295"/>
      <c r="J50" s="295"/>
      <c r="K50" s="295"/>
      <c r="L50" s="295"/>
      <c r="M50" s="295"/>
      <c r="N50" s="294"/>
      <c r="O50" s="294"/>
      <c r="P50" s="294"/>
    </row>
    <row r="51" spans="1:16" s="124" customFormat="1" x14ac:dyDescent="0.2">
      <c r="A51" s="280"/>
      <c r="B51" s="376"/>
      <c r="C51" s="365"/>
      <c r="D51" s="361"/>
      <c r="E51" s="120" t="str">
        <f t="shared" si="2"/>
        <v/>
      </c>
      <c r="F51" s="120" t="str">
        <f t="shared" si="3"/>
        <v/>
      </c>
      <c r="G51" s="120" t="str">
        <f t="shared" si="4"/>
        <v/>
      </c>
      <c r="H51" s="120" t="str">
        <f t="shared" si="5"/>
        <v/>
      </c>
      <c r="I51" s="120" t="str">
        <f t="shared" si="6"/>
        <v/>
      </c>
      <c r="J51" s="120" t="str">
        <f t="shared" si="7"/>
        <v/>
      </c>
      <c r="K51" s="120" t="str">
        <f t="shared" si="8"/>
        <v/>
      </c>
      <c r="L51" s="120" t="str">
        <f t="shared" si="9"/>
        <v/>
      </c>
      <c r="M51" s="120" t="str">
        <f t="shared" si="10"/>
        <v/>
      </c>
      <c r="N51" s="120" t="str">
        <f t="shared" si="11"/>
        <v/>
      </c>
      <c r="O51" s="120" t="str">
        <f t="shared" si="12"/>
        <v/>
      </c>
      <c r="P51" s="282">
        <f t="shared" si="1"/>
        <v>0</v>
      </c>
    </row>
    <row r="52" spans="1:16" s="124" customFormat="1" x14ac:dyDescent="0.2">
      <c r="A52" s="280"/>
      <c r="B52" s="376"/>
      <c r="C52" s="365"/>
      <c r="D52" s="361"/>
      <c r="E52" s="120" t="str">
        <f t="shared" si="2"/>
        <v/>
      </c>
      <c r="F52" s="120" t="str">
        <f t="shared" si="3"/>
        <v/>
      </c>
      <c r="G52" s="120" t="str">
        <f t="shared" si="4"/>
        <v/>
      </c>
      <c r="H52" s="120" t="str">
        <f t="shared" si="5"/>
        <v/>
      </c>
      <c r="I52" s="120" t="str">
        <f t="shared" si="6"/>
        <v/>
      </c>
      <c r="J52" s="120" t="str">
        <f t="shared" si="7"/>
        <v/>
      </c>
      <c r="K52" s="120" t="str">
        <f t="shared" si="8"/>
        <v/>
      </c>
      <c r="L52" s="120" t="str">
        <f t="shared" si="9"/>
        <v/>
      </c>
      <c r="M52" s="120" t="str">
        <f t="shared" si="10"/>
        <v/>
      </c>
      <c r="N52" s="120" t="str">
        <f t="shared" si="11"/>
        <v/>
      </c>
      <c r="O52" s="120" t="str">
        <f t="shared" si="12"/>
        <v/>
      </c>
      <c r="P52" s="282">
        <f t="shared" si="1"/>
        <v>0</v>
      </c>
    </row>
    <row r="53" spans="1:16" s="124" customFormat="1" x14ac:dyDescent="0.2">
      <c r="A53" s="280"/>
      <c r="B53" s="376"/>
      <c r="C53" s="365"/>
      <c r="D53" s="361"/>
      <c r="E53" s="120" t="str">
        <f t="shared" si="2"/>
        <v/>
      </c>
      <c r="F53" s="120" t="str">
        <f t="shared" si="3"/>
        <v/>
      </c>
      <c r="G53" s="120" t="str">
        <f t="shared" si="4"/>
        <v/>
      </c>
      <c r="H53" s="120" t="str">
        <f t="shared" si="5"/>
        <v/>
      </c>
      <c r="I53" s="120" t="str">
        <f t="shared" si="6"/>
        <v/>
      </c>
      <c r="J53" s="120" t="str">
        <f t="shared" si="7"/>
        <v/>
      </c>
      <c r="K53" s="120" t="str">
        <f t="shared" si="8"/>
        <v/>
      </c>
      <c r="L53" s="120" t="str">
        <f t="shared" si="9"/>
        <v/>
      </c>
      <c r="M53" s="120" t="str">
        <f t="shared" si="10"/>
        <v/>
      </c>
      <c r="N53" s="120" t="str">
        <f t="shared" si="11"/>
        <v/>
      </c>
      <c r="O53" s="120" t="str">
        <f t="shared" si="12"/>
        <v/>
      </c>
      <c r="P53" s="282">
        <f t="shared" si="1"/>
        <v>0</v>
      </c>
    </row>
    <row r="54" spans="1:16" s="124" customFormat="1" x14ac:dyDescent="0.2">
      <c r="A54" s="280"/>
      <c r="B54" s="376"/>
      <c r="C54" s="365"/>
      <c r="D54" s="361"/>
      <c r="E54" s="120" t="str">
        <f t="shared" si="2"/>
        <v/>
      </c>
      <c r="F54" s="120" t="str">
        <f t="shared" si="3"/>
        <v/>
      </c>
      <c r="G54" s="120" t="str">
        <f t="shared" si="4"/>
        <v/>
      </c>
      <c r="H54" s="120" t="str">
        <f t="shared" si="5"/>
        <v/>
      </c>
      <c r="I54" s="120" t="str">
        <f t="shared" si="6"/>
        <v/>
      </c>
      <c r="J54" s="120" t="str">
        <f t="shared" si="7"/>
        <v/>
      </c>
      <c r="K54" s="120" t="str">
        <f t="shared" si="8"/>
        <v/>
      </c>
      <c r="L54" s="120" t="str">
        <f t="shared" si="9"/>
        <v/>
      </c>
      <c r="M54" s="120" t="str">
        <f t="shared" si="10"/>
        <v/>
      </c>
      <c r="N54" s="120" t="str">
        <f t="shared" si="11"/>
        <v/>
      </c>
      <c r="O54" s="120" t="str">
        <f t="shared" si="12"/>
        <v/>
      </c>
      <c r="P54" s="282">
        <f t="shared" si="1"/>
        <v>0</v>
      </c>
    </row>
    <row r="55" spans="1:16" s="124" customFormat="1" x14ac:dyDescent="0.2">
      <c r="A55" s="280"/>
      <c r="B55" s="376"/>
      <c r="C55" s="365"/>
      <c r="D55" s="361"/>
      <c r="E55" s="120" t="str">
        <f t="shared" si="2"/>
        <v/>
      </c>
      <c r="F55" s="120" t="str">
        <f t="shared" si="3"/>
        <v/>
      </c>
      <c r="G55" s="120" t="str">
        <f t="shared" si="4"/>
        <v/>
      </c>
      <c r="H55" s="120" t="str">
        <f t="shared" si="5"/>
        <v/>
      </c>
      <c r="I55" s="120" t="str">
        <f t="shared" si="6"/>
        <v/>
      </c>
      <c r="J55" s="120" t="str">
        <f t="shared" si="7"/>
        <v/>
      </c>
      <c r="K55" s="120" t="str">
        <f t="shared" si="8"/>
        <v/>
      </c>
      <c r="L55" s="120" t="str">
        <f t="shared" si="9"/>
        <v/>
      </c>
      <c r="M55" s="120" t="str">
        <f t="shared" si="10"/>
        <v/>
      </c>
      <c r="N55" s="120" t="str">
        <f t="shared" si="11"/>
        <v/>
      </c>
      <c r="O55" s="120" t="str">
        <f t="shared" si="12"/>
        <v/>
      </c>
      <c r="P55" s="282">
        <f t="shared" si="1"/>
        <v>0</v>
      </c>
    </row>
    <row r="56" spans="1:16" s="124" customFormat="1" x14ac:dyDescent="0.2">
      <c r="A56" s="280"/>
      <c r="B56" s="376"/>
      <c r="C56" s="365"/>
      <c r="D56" s="361"/>
      <c r="E56" s="120" t="str">
        <f t="shared" si="2"/>
        <v/>
      </c>
      <c r="F56" s="120" t="str">
        <f t="shared" si="3"/>
        <v/>
      </c>
      <c r="G56" s="120" t="str">
        <f t="shared" si="4"/>
        <v/>
      </c>
      <c r="H56" s="120" t="str">
        <f t="shared" si="5"/>
        <v/>
      </c>
      <c r="I56" s="120" t="str">
        <f t="shared" si="6"/>
        <v/>
      </c>
      <c r="J56" s="120" t="str">
        <f t="shared" si="7"/>
        <v/>
      </c>
      <c r="K56" s="120" t="str">
        <f t="shared" si="8"/>
        <v/>
      </c>
      <c r="L56" s="120" t="str">
        <f t="shared" si="9"/>
        <v/>
      </c>
      <c r="M56" s="120" t="str">
        <f t="shared" si="10"/>
        <v/>
      </c>
      <c r="N56" s="120" t="str">
        <f t="shared" si="11"/>
        <v/>
      </c>
      <c r="O56" s="120" t="str">
        <f t="shared" si="12"/>
        <v/>
      </c>
      <c r="P56" s="282">
        <f t="shared" si="1"/>
        <v>0</v>
      </c>
    </row>
    <row r="57" spans="1:16" s="124" customFormat="1" x14ac:dyDescent="0.2">
      <c r="A57" s="280"/>
      <c r="B57" s="376"/>
      <c r="C57" s="365"/>
      <c r="D57" s="361"/>
      <c r="E57" s="120" t="str">
        <f t="shared" si="2"/>
        <v/>
      </c>
      <c r="F57" s="120" t="str">
        <f t="shared" si="3"/>
        <v/>
      </c>
      <c r="G57" s="120" t="str">
        <f t="shared" si="4"/>
        <v/>
      </c>
      <c r="H57" s="120" t="str">
        <f t="shared" si="5"/>
        <v/>
      </c>
      <c r="I57" s="120" t="str">
        <f t="shared" si="6"/>
        <v/>
      </c>
      <c r="J57" s="120" t="str">
        <f t="shared" si="7"/>
        <v/>
      </c>
      <c r="K57" s="120" t="str">
        <f t="shared" si="8"/>
        <v/>
      </c>
      <c r="L57" s="120" t="str">
        <f t="shared" si="9"/>
        <v/>
      </c>
      <c r="M57" s="120" t="str">
        <f t="shared" si="10"/>
        <v/>
      </c>
      <c r="N57" s="120" t="str">
        <f t="shared" si="11"/>
        <v/>
      </c>
      <c r="O57" s="120" t="str">
        <f t="shared" si="12"/>
        <v/>
      </c>
      <c r="P57" s="282">
        <f t="shared" si="1"/>
        <v>0</v>
      </c>
    </row>
    <row r="58" spans="1:16" s="124" customFormat="1" x14ac:dyDescent="0.2">
      <c r="A58" s="280"/>
      <c r="B58" s="376"/>
      <c r="C58" s="365"/>
      <c r="D58" s="361"/>
      <c r="E58" s="120" t="str">
        <f t="shared" si="2"/>
        <v/>
      </c>
      <c r="F58" s="120" t="str">
        <f t="shared" si="3"/>
        <v/>
      </c>
      <c r="G58" s="120" t="str">
        <f t="shared" si="4"/>
        <v/>
      </c>
      <c r="H58" s="120" t="str">
        <f t="shared" si="5"/>
        <v/>
      </c>
      <c r="I58" s="120" t="str">
        <f t="shared" si="6"/>
        <v/>
      </c>
      <c r="J58" s="120" t="str">
        <f t="shared" si="7"/>
        <v/>
      </c>
      <c r="K58" s="120" t="str">
        <f t="shared" si="8"/>
        <v/>
      </c>
      <c r="L58" s="120" t="str">
        <f t="shared" si="9"/>
        <v/>
      </c>
      <c r="M58" s="120" t="str">
        <f t="shared" si="10"/>
        <v/>
      </c>
      <c r="N58" s="120" t="str">
        <f t="shared" si="11"/>
        <v/>
      </c>
      <c r="O58" s="120" t="str">
        <f t="shared" si="12"/>
        <v/>
      </c>
      <c r="P58" s="282">
        <f t="shared" si="1"/>
        <v>0</v>
      </c>
    </row>
    <row r="59" spans="1:16" s="124" customFormat="1" x14ac:dyDescent="0.2">
      <c r="A59" s="280"/>
      <c r="B59" s="376"/>
      <c r="C59" s="365"/>
      <c r="D59" s="361"/>
      <c r="E59" s="120" t="str">
        <f t="shared" si="2"/>
        <v/>
      </c>
      <c r="F59" s="120" t="str">
        <f t="shared" si="3"/>
        <v/>
      </c>
      <c r="G59" s="120" t="str">
        <f t="shared" si="4"/>
        <v/>
      </c>
      <c r="H59" s="120" t="str">
        <f t="shared" si="5"/>
        <v/>
      </c>
      <c r="I59" s="120" t="str">
        <f t="shared" si="6"/>
        <v/>
      </c>
      <c r="J59" s="120" t="str">
        <f t="shared" si="7"/>
        <v/>
      </c>
      <c r="K59" s="120" t="str">
        <f t="shared" si="8"/>
        <v/>
      </c>
      <c r="L59" s="120" t="str">
        <f t="shared" si="9"/>
        <v/>
      </c>
      <c r="M59" s="120" t="str">
        <f t="shared" si="10"/>
        <v/>
      </c>
      <c r="N59" s="120" t="str">
        <f t="shared" si="11"/>
        <v/>
      </c>
      <c r="O59" s="120" t="str">
        <f t="shared" si="12"/>
        <v/>
      </c>
      <c r="P59" s="282">
        <f t="shared" si="1"/>
        <v>0</v>
      </c>
    </row>
    <row r="60" spans="1:16" s="124" customFormat="1" x14ac:dyDescent="0.2">
      <c r="A60" s="280"/>
      <c r="B60" s="376"/>
      <c r="C60" s="365"/>
      <c r="D60" s="361"/>
      <c r="E60" s="120" t="str">
        <f t="shared" si="2"/>
        <v/>
      </c>
      <c r="F60" s="120" t="str">
        <f t="shared" si="3"/>
        <v/>
      </c>
      <c r="G60" s="120" t="str">
        <f t="shared" si="4"/>
        <v/>
      </c>
      <c r="H60" s="120" t="str">
        <f t="shared" si="5"/>
        <v/>
      </c>
      <c r="I60" s="120" t="str">
        <f t="shared" si="6"/>
        <v/>
      </c>
      <c r="J60" s="120" t="str">
        <f t="shared" si="7"/>
        <v/>
      </c>
      <c r="K60" s="120" t="str">
        <f t="shared" si="8"/>
        <v/>
      </c>
      <c r="L60" s="120" t="str">
        <f t="shared" si="9"/>
        <v/>
      </c>
      <c r="M60" s="120" t="str">
        <f t="shared" si="10"/>
        <v/>
      </c>
      <c r="N60" s="120" t="str">
        <f t="shared" si="11"/>
        <v/>
      </c>
      <c r="O60" s="120" t="str">
        <f t="shared" si="12"/>
        <v/>
      </c>
      <c r="P60" s="282">
        <f t="shared" si="1"/>
        <v>0</v>
      </c>
    </row>
    <row r="61" spans="1:16" s="124" customFormat="1" x14ac:dyDescent="0.2">
      <c r="A61" s="280"/>
      <c r="B61" s="376"/>
      <c r="C61" s="365"/>
      <c r="D61" s="361"/>
      <c r="E61" s="120" t="str">
        <f t="shared" si="2"/>
        <v/>
      </c>
      <c r="F61" s="120" t="str">
        <f t="shared" si="3"/>
        <v/>
      </c>
      <c r="G61" s="120" t="str">
        <f t="shared" si="4"/>
        <v/>
      </c>
      <c r="H61" s="120" t="str">
        <f t="shared" si="5"/>
        <v/>
      </c>
      <c r="I61" s="120" t="str">
        <f t="shared" si="6"/>
        <v/>
      </c>
      <c r="J61" s="120" t="str">
        <f t="shared" si="7"/>
        <v/>
      </c>
      <c r="K61" s="120" t="str">
        <f t="shared" si="8"/>
        <v/>
      </c>
      <c r="L61" s="120" t="str">
        <f t="shared" si="9"/>
        <v/>
      </c>
      <c r="M61" s="120" t="str">
        <f t="shared" si="10"/>
        <v/>
      </c>
      <c r="N61" s="120" t="str">
        <f t="shared" si="11"/>
        <v/>
      </c>
      <c r="O61" s="120" t="str">
        <f t="shared" si="12"/>
        <v/>
      </c>
      <c r="P61" s="282">
        <f t="shared" si="1"/>
        <v>0</v>
      </c>
    </row>
    <row r="62" spans="1:16" s="124" customFormat="1" x14ac:dyDescent="0.2">
      <c r="A62" s="280"/>
      <c r="B62" s="376"/>
      <c r="C62" s="365"/>
      <c r="D62" s="361"/>
      <c r="E62" s="120" t="str">
        <f t="shared" si="2"/>
        <v/>
      </c>
      <c r="F62" s="120" t="str">
        <f t="shared" si="3"/>
        <v/>
      </c>
      <c r="G62" s="120" t="str">
        <f t="shared" si="4"/>
        <v/>
      </c>
      <c r="H62" s="120" t="str">
        <f t="shared" si="5"/>
        <v/>
      </c>
      <c r="I62" s="120" t="str">
        <f t="shared" si="6"/>
        <v/>
      </c>
      <c r="J62" s="120" t="str">
        <f t="shared" si="7"/>
        <v/>
      </c>
      <c r="K62" s="120" t="str">
        <f t="shared" si="8"/>
        <v/>
      </c>
      <c r="L62" s="120" t="str">
        <f t="shared" si="9"/>
        <v/>
      </c>
      <c r="M62" s="120" t="str">
        <f t="shared" si="10"/>
        <v/>
      </c>
      <c r="N62" s="120" t="str">
        <f t="shared" si="11"/>
        <v/>
      </c>
      <c r="O62" s="120" t="str">
        <f t="shared" si="12"/>
        <v/>
      </c>
      <c r="P62" s="282">
        <f t="shared" si="1"/>
        <v>0</v>
      </c>
    </row>
    <row r="63" spans="1:16" s="124" customFormat="1" x14ac:dyDescent="0.2">
      <c r="A63" s="280"/>
      <c r="B63" s="376"/>
      <c r="C63" s="365"/>
      <c r="D63" s="361"/>
      <c r="E63" s="120" t="str">
        <f t="shared" si="2"/>
        <v/>
      </c>
      <c r="F63" s="120" t="str">
        <f t="shared" si="3"/>
        <v/>
      </c>
      <c r="G63" s="120" t="str">
        <f t="shared" si="4"/>
        <v/>
      </c>
      <c r="H63" s="120" t="str">
        <f t="shared" si="5"/>
        <v/>
      </c>
      <c r="I63" s="120" t="str">
        <f t="shared" si="6"/>
        <v/>
      </c>
      <c r="J63" s="120" t="str">
        <f t="shared" si="7"/>
        <v/>
      </c>
      <c r="K63" s="120" t="str">
        <f t="shared" si="8"/>
        <v/>
      </c>
      <c r="L63" s="120" t="str">
        <f t="shared" si="9"/>
        <v/>
      </c>
      <c r="M63" s="120" t="str">
        <f t="shared" si="10"/>
        <v/>
      </c>
      <c r="N63" s="120" t="str">
        <f t="shared" si="11"/>
        <v/>
      </c>
      <c r="O63" s="120" t="str">
        <f t="shared" si="12"/>
        <v/>
      </c>
      <c r="P63" s="282">
        <f t="shared" si="1"/>
        <v>0</v>
      </c>
    </row>
    <row r="64" spans="1:16" s="124" customFormat="1" x14ac:dyDescent="0.2">
      <c r="A64" s="280"/>
      <c r="B64" s="376"/>
      <c r="C64" s="365"/>
      <c r="D64" s="361"/>
      <c r="E64" s="120" t="str">
        <f t="shared" si="2"/>
        <v/>
      </c>
      <c r="F64" s="120" t="str">
        <f t="shared" si="3"/>
        <v/>
      </c>
      <c r="G64" s="120" t="str">
        <f t="shared" si="4"/>
        <v/>
      </c>
      <c r="H64" s="120" t="str">
        <f t="shared" si="5"/>
        <v/>
      </c>
      <c r="I64" s="120" t="str">
        <f t="shared" si="6"/>
        <v/>
      </c>
      <c r="J64" s="120" t="str">
        <f t="shared" si="7"/>
        <v/>
      </c>
      <c r="K64" s="120" t="str">
        <f t="shared" si="8"/>
        <v/>
      </c>
      <c r="L64" s="120" t="str">
        <f t="shared" si="9"/>
        <v/>
      </c>
      <c r="M64" s="120" t="str">
        <f t="shared" si="10"/>
        <v/>
      </c>
      <c r="N64" s="120" t="str">
        <f t="shared" si="11"/>
        <v/>
      </c>
      <c r="O64" s="120" t="str">
        <f t="shared" si="12"/>
        <v/>
      </c>
      <c r="P64" s="282">
        <f t="shared" si="1"/>
        <v>0</v>
      </c>
    </row>
    <row r="65" spans="1:16" s="124" customFormat="1" x14ac:dyDescent="0.2">
      <c r="A65" s="280"/>
      <c r="B65" s="376"/>
      <c r="C65" s="365"/>
      <c r="D65" s="361"/>
      <c r="E65" s="120" t="str">
        <f t="shared" si="2"/>
        <v/>
      </c>
      <c r="F65" s="120" t="str">
        <f t="shared" si="3"/>
        <v/>
      </c>
      <c r="G65" s="120" t="str">
        <f t="shared" si="4"/>
        <v/>
      </c>
      <c r="H65" s="120" t="str">
        <f t="shared" si="5"/>
        <v/>
      </c>
      <c r="I65" s="120" t="str">
        <f t="shared" si="6"/>
        <v/>
      </c>
      <c r="J65" s="120" t="str">
        <f t="shared" si="7"/>
        <v/>
      </c>
      <c r="K65" s="120" t="str">
        <f t="shared" si="8"/>
        <v/>
      </c>
      <c r="L65" s="120" t="str">
        <f t="shared" si="9"/>
        <v/>
      </c>
      <c r="M65" s="120" t="str">
        <f t="shared" si="10"/>
        <v/>
      </c>
      <c r="N65" s="120" t="str">
        <f t="shared" si="11"/>
        <v/>
      </c>
      <c r="O65" s="120" t="str">
        <f t="shared" si="12"/>
        <v/>
      </c>
      <c r="P65" s="282">
        <f t="shared" si="1"/>
        <v>0</v>
      </c>
    </row>
    <row r="66" spans="1:16" s="124" customFormat="1" x14ac:dyDescent="0.2">
      <c r="A66" s="280"/>
      <c r="B66" s="376"/>
      <c r="C66" s="365"/>
      <c r="D66" s="361"/>
      <c r="E66" s="120" t="str">
        <f t="shared" si="2"/>
        <v/>
      </c>
      <c r="F66" s="120" t="str">
        <f t="shared" si="3"/>
        <v/>
      </c>
      <c r="G66" s="120" t="str">
        <f t="shared" si="4"/>
        <v/>
      </c>
      <c r="H66" s="120" t="str">
        <f t="shared" si="5"/>
        <v/>
      </c>
      <c r="I66" s="120" t="str">
        <f t="shared" si="6"/>
        <v/>
      </c>
      <c r="J66" s="120" t="str">
        <f t="shared" si="7"/>
        <v/>
      </c>
      <c r="K66" s="120" t="str">
        <f t="shared" si="8"/>
        <v/>
      </c>
      <c r="L66" s="120" t="str">
        <f t="shared" si="9"/>
        <v/>
      </c>
      <c r="M66" s="120" t="str">
        <f t="shared" si="10"/>
        <v/>
      </c>
      <c r="N66" s="120" t="str">
        <f t="shared" si="11"/>
        <v/>
      </c>
      <c r="O66" s="120" t="str">
        <f t="shared" si="12"/>
        <v/>
      </c>
      <c r="P66" s="282">
        <f t="shared" si="1"/>
        <v>0</v>
      </c>
    </row>
    <row r="67" spans="1:16" s="124" customFormat="1" x14ac:dyDescent="0.2">
      <c r="A67" s="280"/>
      <c r="B67" s="376"/>
      <c r="C67" s="365"/>
      <c r="D67" s="361"/>
      <c r="E67" s="120" t="str">
        <f t="shared" si="2"/>
        <v/>
      </c>
      <c r="F67" s="120" t="str">
        <f t="shared" si="3"/>
        <v/>
      </c>
      <c r="G67" s="120" t="str">
        <f t="shared" si="4"/>
        <v/>
      </c>
      <c r="H67" s="120" t="str">
        <f t="shared" si="5"/>
        <v/>
      </c>
      <c r="I67" s="120" t="str">
        <f t="shared" si="6"/>
        <v/>
      </c>
      <c r="J67" s="120" t="str">
        <f t="shared" si="7"/>
        <v/>
      </c>
      <c r="K67" s="120" t="str">
        <f t="shared" si="8"/>
        <v/>
      </c>
      <c r="L67" s="120" t="str">
        <f t="shared" si="9"/>
        <v/>
      </c>
      <c r="M67" s="120" t="str">
        <f t="shared" si="10"/>
        <v/>
      </c>
      <c r="N67" s="120" t="str">
        <f t="shared" si="11"/>
        <v/>
      </c>
      <c r="O67" s="120" t="str">
        <f t="shared" si="12"/>
        <v/>
      </c>
      <c r="P67" s="282">
        <f t="shared" si="1"/>
        <v>0</v>
      </c>
    </row>
    <row r="68" spans="1:16" s="124" customFormat="1" x14ac:dyDescent="0.2">
      <c r="A68" s="280"/>
      <c r="B68" s="376"/>
      <c r="C68" s="365"/>
      <c r="D68" s="361"/>
      <c r="E68" s="120" t="str">
        <f t="shared" si="2"/>
        <v/>
      </c>
      <c r="F68" s="120" t="str">
        <f t="shared" si="3"/>
        <v/>
      </c>
      <c r="G68" s="120" t="str">
        <f t="shared" si="4"/>
        <v/>
      </c>
      <c r="H68" s="120" t="str">
        <f t="shared" si="5"/>
        <v/>
      </c>
      <c r="I68" s="120" t="str">
        <f t="shared" si="6"/>
        <v/>
      </c>
      <c r="J68" s="120" t="str">
        <f t="shared" si="7"/>
        <v/>
      </c>
      <c r="K68" s="120" t="str">
        <f t="shared" si="8"/>
        <v/>
      </c>
      <c r="L68" s="120" t="str">
        <f t="shared" si="9"/>
        <v/>
      </c>
      <c r="M68" s="120" t="str">
        <f t="shared" si="10"/>
        <v/>
      </c>
      <c r="N68" s="120" t="str">
        <f t="shared" si="11"/>
        <v/>
      </c>
      <c r="O68" s="120" t="str">
        <f t="shared" si="12"/>
        <v/>
      </c>
      <c r="P68" s="282">
        <f t="shared" si="1"/>
        <v>0</v>
      </c>
    </row>
    <row r="69" spans="1:16" s="124" customFormat="1" x14ac:dyDescent="0.2">
      <c r="A69" s="280"/>
      <c r="B69" s="376"/>
      <c r="C69" s="365"/>
      <c r="D69" s="361"/>
      <c r="E69" s="120" t="str">
        <f t="shared" si="2"/>
        <v/>
      </c>
      <c r="F69" s="120" t="str">
        <f t="shared" si="3"/>
        <v/>
      </c>
      <c r="G69" s="120" t="str">
        <f t="shared" si="4"/>
        <v/>
      </c>
      <c r="H69" s="120" t="str">
        <f t="shared" si="5"/>
        <v/>
      </c>
      <c r="I69" s="120" t="str">
        <f t="shared" si="6"/>
        <v/>
      </c>
      <c r="J69" s="120" t="str">
        <f t="shared" si="7"/>
        <v/>
      </c>
      <c r="K69" s="120" t="str">
        <f t="shared" si="8"/>
        <v/>
      </c>
      <c r="L69" s="120" t="str">
        <f t="shared" si="9"/>
        <v/>
      </c>
      <c r="M69" s="120" t="str">
        <f t="shared" si="10"/>
        <v/>
      </c>
      <c r="N69" s="120" t="str">
        <f t="shared" si="11"/>
        <v/>
      </c>
      <c r="O69" s="120" t="str">
        <f t="shared" si="12"/>
        <v/>
      </c>
      <c r="P69" s="282">
        <f t="shared" si="1"/>
        <v>0</v>
      </c>
    </row>
    <row r="70" spans="1:16" s="124" customFormat="1" x14ac:dyDescent="0.2">
      <c r="A70" s="280"/>
      <c r="B70" s="376"/>
      <c r="C70" s="365"/>
      <c r="D70" s="361"/>
      <c r="E70" s="120" t="str">
        <f t="shared" si="2"/>
        <v/>
      </c>
      <c r="F70" s="120" t="str">
        <f t="shared" si="3"/>
        <v/>
      </c>
      <c r="G70" s="120" t="str">
        <f t="shared" si="4"/>
        <v/>
      </c>
      <c r="H70" s="120" t="str">
        <f t="shared" si="5"/>
        <v/>
      </c>
      <c r="I70" s="120" t="str">
        <f t="shared" si="6"/>
        <v/>
      </c>
      <c r="J70" s="120" t="str">
        <f t="shared" si="7"/>
        <v/>
      </c>
      <c r="K70" s="120" t="str">
        <f t="shared" si="8"/>
        <v/>
      </c>
      <c r="L70" s="120" t="str">
        <f t="shared" si="9"/>
        <v/>
      </c>
      <c r="M70" s="120" t="str">
        <f t="shared" si="10"/>
        <v/>
      </c>
      <c r="N70" s="120" t="str">
        <f t="shared" si="11"/>
        <v/>
      </c>
      <c r="O70" s="120" t="str">
        <f t="shared" si="12"/>
        <v/>
      </c>
      <c r="P70" s="282">
        <f t="shared" si="1"/>
        <v>0</v>
      </c>
    </row>
    <row r="71" spans="1:16" s="124" customFormat="1" x14ac:dyDescent="0.2">
      <c r="A71" s="280"/>
      <c r="B71" s="376"/>
      <c r="C71" s="365"/>
      <c r="D71" s="361"/>
      <c r="E71" s="120" t="str">
        <f t="shared" si="2"/>
        <v/>
      </c>
      <c r="F71" s="120" t="str">
        <f t="shared" si="3"/>
        <v/>
      </c>
      <c r="G71" s="120" t="str">
        <f t="shared" si="4"/>
        <v/>
      </c>
      <c r="H71" s="120" t="str">
        <f t="shared" si="5"/>
        <v/>
      </c>
      <c r="I71" s="120" t="str">
        <f t="shared" si="6"/>
        <v/>
      </c>
      <c r="J71" s="120" t="str">
        <f t="shared" si="7"/>
        <v/>
      </c>
      <c r="K71" s="120" t="str">
        <f t="shared" si="8"/>
        <v/>
      </c>
      <c r="L71" s="120" t="str">
        <f t="shared" si="9"/>
        <v/>
      </c>
      <c r="M71" s="120" t="str">
        <f t="shared" si="10"/>
        <v/>
      </c>
      <c r="N71" s="120" t="str">
        <f t="shared" si="11"/>
        <v/>
      </c>
      <c r="O71" s="120" t="str">
        <f t="shared" si="12"/>
        <v/>
      </c>
      <c r="P71" s="282">
        <f t="shared" si="1"/>
        <v>0</v>
      </c>
    </row>
    <row r="72" spans="1:16" s="124" customFormat="1" x14ac:dyDescent="0.2">
      <c r="A72" s="280"/>
      <c r="B72" s="376"/>
      <c r="C72" s="365"/>
      <c r="D72" s="361"/>
      <c r="E72" s="120" t="str">
        <f t="shared" si="2"/>
        <v/>
      </c>
      <c r="F72" s="120" t="str">
        <f t="shared" si="3"/>
        <v/>
      </c>
      <c r="G72" s="120" t="str">
        <f t="shared" si="4"/>
        <v/>
      </c>
      <c r="H72" s="120" t="str">
        <f t="shared" si="5"/>
        <v/>
      </c>
      <c r="I72" s="120" t="str">
        <f t="shared" si="6"/>
        <v/>
      </c>
      <c r="J72" s="120" t="str">
        <f t="shared" si="7"/>
        <v/>
      </c>
      <c r="K72" s="120" t="str">
        <f t="shared" si="8"/>
        <v/>
      </c>
      <c r="L72" s="120" t="str">
        <f t="shared" si="9"/>
        <v/>
      </c>
      <c r="M72" s="120" t="str">
        <f t="shared" si="10"/>
        <v/>
      </c>
      <c r="N72" s="120" t="str">
        <f t="shared" si="11"/>
        <v/>
      </c>
      <c r="O72" s="120" t="str">
        <f t="shared" si="12"/>
        <v/>
      </c>
      <c r="P72" s="282">
        <f t="shared" si="1"/>
        <v>0</v>
      </c>
    </row>
    <row r="73" spans="1:16" s="124" customFormat="1" x14ac:dyDescent="0.2">
      <c r="A73" s="280"/>
      <c r="B73" s="376"/>
      <c r="C73" s="365"/>
      <c r="D73" s="361"/>
      <c r="E73" s="120" t="str">
        <f t="shared" si="2"/>
        <v/>
      </c>
      <c r="F73" s="120" t="str">
        <f t="shared" si="3"/>
        <v/>
      </c>
      <c r="G73" s="120" t="str">
        <f t="shared" si="4"/>
        <v/>
      </c>
      <c r="H73" s="120" t="str">
        <f t="shared" si="5"/>
        <v/>
      </c>
      <c r="I73" s="120" t="str">
        <f t="shared" si="6"/>
        <v/>
      </c>
      <c r="J73" s="120" t="str">
        <f t="shared" si="7"/>
        <v/>
      </c>
      <c r="K73" s="120" t="str">
        <f t="shared" si="8"/>
        <v/>
      </c>
      <c r="L73" s="120" t="str">
        <f t="shared" si="9"/>
        <v/>
      </c>
      <c r="M73" s="120" t="str">
        <f t="shared" si="10"/>
        <v/>
      </c>
      <c r="N73" s="120" t="str">
        <f t="shared" si="11"/>
        <v/>
      </c>
      <c r="O73" s="120" t="str">
        <f t="shared" si="12"/>
        <v/>
      </c>
      <c r="P73" s="282">
        <f t="shared" si="1"/>
        <v>0</v>
      </c>
    </row>
    <row r="74" spans="1:16" s="124" customFormat="1" x14ac:dyDescent="0.2">
      <c r="A74" s="280"/>
      <c r="B74" s="376"/>
      <c r="C74" s="365"/>
      <c r="D74" s="361"/>
      <c r="E74" s="120" t="str">
        <f t="shared" si="2"/>
        <v/>
      </c>
      <c r="F74" s="120" t="str">
        <f t="shared" si="3"/>
        <v/>
      </c>
      <c r="G74" s="120" t="str">
        <f t="shared" si="4"/>
        <v/>
      </c>
      <c r="H74" s="120" t="str">
        <f t="shared" si="5"/>
        <v/>
      </c>
      <c r="I74" s="120" t="str">
        <f t="shared" si="6"/>
        <v/>
      </c>
      <c r="J74" s="120" t="str">
        <f t="shared" si="7"/>
        <v/>
      </c>
      <c r="K74" s="120" t="str">
        <f t="shared" si="8"/>
        <v/>
      </c>
      <c r="L74" s="120" t="str">
        <f t="shared" si="9"/>
        <v/>
      </c>
      <c r="M74" s="120" t="str">
        <f t="shared" si="10"/>
        <v/>
      </c>
      <c r="N74" s="120" t="str">
        <f t="shared" si="11"/>
        <v/>
      </c>
      <c r="O74" s="120" t="str">
        <f t="shared" si="12"/>
        <v/>
      </c>
      <c r="P74" s="282">
        <f t="shared" si="1"/>
        <v>0</v>
      </c>
    </row>
    <row r="75" spans="1:16" s="124" customFormat="1" x14ac:dyDescent="0.2">
      <c r="A75" s="280"/>
      <c r="B75" s="376"/>
      <c r="C75" s="365"/>
      <c r="D75" s="361"/>
      <c r="E75" s="120" t="str">
        <f t="shared" si="2"/>
        <v/>
      </c>
      <c r="F75" s="120" t="str">
        <f t="shared" si="3"/>
        <v/>
      </c>
      <c r="G75" s="120" t="str">
        <f t="shared" si="4"/>
        <v/>
      </c>
      <c r="H75" s="120" t="str">
        <f t="shared" si="5"/>
        <v/>
      </c>
      <c r="I75" s="120" t="str">
        <f t="shared" si="6"/>
        <v/>
      </c>
      <c r="J75" s="120" t="str">
        <f t="shared" si="7"/>
        <v/>
      </c>
      <c r="K75" s="120" t="str">
        <f t="shared" si="8"/>
        <v/>
      </c>
      <c r="L75" s="120" t="str">
        <f t="shared" si="9"/>
        <v/>
      </c>
      <c r="M75" s="120" t="str">
        <f t="shared" si="10"/>
        <v/>
      </c>
      <c r="N75" s="120" t="str">
        <f t="shared" si="11"/>
        <v/>
      </c>
      <c r="O75" s="120" t="str">
        <f t="shared" si="12"/>
        <v/>
      </c>
      <c r="P75" s="282">
        <f t="shared" si="1"/>
        <v>0</v>
      </c>
    </row>
    <row r="76" spans="1:16" s="124" customFormat="1" x14ac:dyDescent="0.2">
      <c r="A76" s="280"/>
      <c r="B76" s="376"/>
      <c r="C76" s="365"/>
      <c r="D76" s="361"/>
      <c r="E76" s="120" t="str">
        <f t="shared" si="2"/>
        <v/>
      </c>
      <c r="F76" s="120" t="str">
        <f t="shared" si="3"/>
        <v/>
      </c>
      <c r="G76" s="120" t="str">
        <f t="shared" si="4"/>
        <v/>
      </c>
      <c r="H76" s="120" t="str">
        <f t="shared" si="5"/>
        <v/>
      </c>
      <c r="I76" s="120" t="str">
        <f t="shared" si="6"/>
        <v/>
      </c>
      <c r="J76" s="120" t="str">
        <f t="shared" si="7"/>
        <v/>
      </c>
      <c r="K76" s="120" t="str">
        <f t="shared" si="8"/>
        <v/>
      </c>
      <c r="L76" s="120" t="str">
        <f t="shared" si="9"/>
        <v/>
      </c>
      <c r="M76" s="120" t="str">
        <f t="shared" si="10"/>
        <v/>
      </c>
      <c r="N76" s="120" t="str">
        <f t="shared" si="11"/>
        <v/>
      </c>
      <c r="O76" s="120" t="str">
        <f t="shared" si="12"/>
        <v/>
      </c>
      <c r="P76" s="282">
        <f t="shared" si="1"/>
        <v>0</v>
      </c>
    </row>
    <row r="77" spans="1:16" s="124" customFormat="1" x14ac:dyDescent="0.2">
      <c r="A77" s="280"/>
      <c r="B77" s="376"/>
      <c r="C77" s="365"/>
      <c r="D77" s="361"/>
      <c r="E77" s="120" t="str">
        <f t="shared" ref="E77:E100" si="13">IF($C77="COMM",$D77,"")</f>
        <v/>
      </c>
      <c r="F77" s="120" t="str">
        <f t="shared" ref="F77:F100" si="14">IF($C77="FACS",$D77,"")</f>
        <v/>
      </c>
      <c r="G77" s="120" t="str">
        <f t="shared" ref="G77:G100" si="15">IF($C77="CSRV",$D77,"")</f>
        <v/>
      </c>
      <c r="H77" s="120" t="str">
        <f t="shared" ref="H77:H100" si="16">IF($C77="TRVL",$D77,"")</f>
        <v/>
      </c>
      <c r="I77" s="120" t="str">
        <f t="shared" ref="I77:I100" si="17">IF($C77="OFFEQ",$D77,"")</f>
        <v/>
      </c>
      <c r="J77" s="120" t="str">
        <f t="shared" ref="J77:J100" si="18">IF($C77="SUPPL",$D77,"")</f>
        <v/>
      </c>
      <c r="K77" s="120" t="str">
        <f t="shared" ref="K77:K100" si="19">IF($C77="PSCTR",$D77,"")</f>
        <v/>
      </c>
      <c r="L77" s="120" t="str">
        <f t="shared" ref="L77:L100" si="20">IF($C77="STATE",$D77,"")</f>
        <v/>
      </c>
      <c r="M77" s="120" t="str">
        <f t="shared" ref="M77:M100" si="21">IF($C77="MISC",$D77,"")</f>
        <v/>
      </c>
      <c r="N77" s="120" t="str">
        <f t="shared" ref="N77:N100" si="22">IF($C77="POST NRJM",$D77,"")</f>
        <v/>
      </c>
      <c r="O77" s="120" t="str">
        <f t="shared" ref="O77:O100" si="23">IF($C77="OTHR NRJM",$D77,"")</f>
        <v/>
      </c>
      <c r="P77" s="282">
        <f t="shared" si="1"/>
        <v>0</v>
      </c>
    </row>
    <row r="78" spans="1:16" s="124" customFormat="1" x14ac:dyDescent="0.2">
      <c r="A78" s="280"/>
      <c r="B78" s="376"/>
      <c r="C78" s="365"/>
      <c r="D78" s="361"/>
      <c r="E78" s="120" t="str">
        <f t="shared" si="13"/>
        <v/>
      </c>
      <c r="F78" s="120" t="str">
        <f t="shared" si="14"/>
        <v/>
      </c>
      <c r="G78" s="120" t="str">
        <f t="shared" si="15"/>
        <v/>
      </c>
      <c r="H78" s="120" t="str">
        <f t="shared" si="16"/>
        <v/>
      </c>
      <c r="I78" s="120" t="str">
        <f t="shared" si="17"/>
        <v/>
      </c>
      <c r="J78" s="120" t="str">
        <f t="shared" si="18"/>
        <v/>
      </c>
      <c r="K78" s="120" t="str">
        <f t="shared" si="19"/>
        <v/>
      </c>
      <c r="L78" s="120" t="str">
        <f t="shared" si="20"/>
        <v/>
      </c>
      <c r="M78" s="120" t="str">
        <f t="shared" si="21"/>
        <v/>
      </c>
      <c r="N78" s="120" t="str">
        <f t="shared" si="22"/>
        <v/>
      </c>
      <c r="O78" s="120" t="str">
        <f t="shared" si="23"/>
        <v/>
      </c>
      <c r="P78" s="282">
        <f t="shared" si="1"/>
        <v>0</v>
      </c>
    </row>
    <row r="79" spans="1:16" s="124" customFormat="1" x14ac:dyDescent="0.2">
      <c r="A79" s="280"/>
      <c r="B79" s="376"/>
      <c r="C79" s="365"/>
      <c r="D79" s="361"/>
      <c r="E79" s="120" t="str">
        <f t="shared" si="13"/>
        <v/>
      </c>
      <c r="F79" s="120" t="str">
        <f t="shared" si="14"/>
        <v/>
      </c>
      <c r="G79" s="120" t="str">
        <f t="shared" si="15"/>
        <v/>
      </c>
      <c r="H79" s="120" t="str">
        <f t="shared" si="16"/>
        <v/>
      </c>
      <c r="I79" s="120" t="str">
        <f t="shared" si="17"/>
        <v/>
      </c>
      <c r="J79" s="120" t="str">
        <f t="shared" si="18"/>
        <v/>
      </c>
      <c r="K79" s="120" t="str">
        <f t="shared" si="19"/>
        <v/>
      </c>
      <c r="L79" s="120" t="str">
        <f t="shared" si="20"/>
        <v/>
      </c>
      <c r="M79" s="120" t="str">
        <f t="shared" si="21"/>
        <v/>
      </c>
      <c r="N79" s="120" t="str">
        <f t="shared" si="22"/>
        <v/>
      </c>
      <c r="O79" s="120" t="str">
        <f t="shared" si="23"/>
        <v/>
      </c>
      <c r="P79" s="282">
        <f t="shared" si="1"/>
        <v>0</v>
      </c>
    </row>
    <row r="80" spans="1:16" s="124" customFormat="1" x14ac:dyDescent="0.2">
      <c r="A80" s="280"/>
      <c r="B80" s="376"/>
      <c r="C80" s="365"/>
      <c r="D80" s="361"/>
      <c r="E80" s="120" t="str">
        <f t="shared" si="13"/>
        <v/>
      </c>
      <c r="F80" s="120" t="str">
        <f t="shared" si="14"/>
        <v/>
      </c>
      <c r="G80" s="120" t="str">
        <f t="shared" si="15"/>
        <v/>
      </c>
      <c r="H80" s="120" t="str">
        <f t="shared" si="16"/>
        <v/>
      </c>
      <c r="I80" s="120" t="str">
        <f t="shared" si="17"/>
        <v/>
      </c>
      <c r="J80" s="120" t="str">
        <f t="shared" si="18"/>
        <v/>
      </c>
      <c r="K80" s="120" t="str">
        <f t="shared" si="19"/>
        <v/>
      </c>
      <c r="L80" s="120" t="str">
        <f t="shared" si="20"/>
        <v/>
      </c>
      <c r="M80" s="120" t="str">
        <f t="shared" si="21"/>
        <v/>
      </c>
      <c r="N80" s="120" t="str">
        <f t="shared" si="22"/>
        <v/>
      </c>
      <c r="O80" s="120" t="str">
        <f t="shared" si="23"/>
        <v/>
      </c>
      <c r="P80" s="282">
        <f t="shared" si="1"/>
        <v>0</v>
      </c>
    </row>
    <row r="81" spans="1:16" s="124" customFormat="1" x14ac:dyDescent="0.2">
      <c r="A81" s="280"/>
      <c r="B81" s="376"/>
      <c r="C81" s="365"/>
      <c r="D81" s="361"/>
      <c r="E81" s="120" t="str">
        <f t="shared" si="13"/>
        <v/>
      </c>
      <c r="F81" s="120" t="str">
        <f t="shared" si="14"/>
        <v/>
      </c>
      <c r="G81" s="120" t="str">
        <f t="shared" si="15"/>
        <v/>
      </c>
      <c r="H81" s="120" t="str">
        <f t="shared" si="16"/>
        <v/>
      </c>
      <c r="I81" s="120" t="str">
        <f t="shared" si="17"/>
        <v/>
      </c>
      <c r="J81" s="120" t="str">
        <f t="shared" si="18"/>
        <v/>
      </c>
      <c r="K81" s="120" t="str">
        <f t="shared" si="19"/>
        <v/>
      </c>
      <c r="L81" s="120" t="str">
        <f t="shared" si="20"/>
        <v/>
      </c>
      <c r="M81" s="120" t="str">
        <f t="shared" si="21"/>
        <v/>
      </c>
      <c r="N81" s="120" t="str">
        <f t="shared" si="22"/>
        <v/>
      </c>
      <c r="O81" s="120" t="str">
        <f t="shared" si="23"/>
        <v/>
      </c>
      <c r="P81" s="282">
        <f t="shared" si="1"/>
        <v>0</v>
      </c>
    </row>
    <row r="82" spans="1:16" s="124" customFormat="1" x14ac:dyDescent="0.2">
      <c r="A82" s="280"/>
      <c r="B82" s="376"/>
      <c r="C82" s="365"/>
      <c r="D82" s="361"/>
      <c r="E82" s="120" t="str">
        <f t="shared" si="13"/>
        <v/>
      </c>
      <c r="F82" s="120" t="str">
        <f t="shared" si="14"/>
        <v/>
      </c>
      <c r="G82" s="120" t="str">
        <f t="shared" si="15"/>
        <v/>
      </c>
      <c r="H82" s="120" t="str">
        <f t="shared" si="16"/>
        <v/>
      </c>
      <c r="I82" s="120" t="str">
        <f t="shared" si="17"/>
        <v/>
      </c>
      <c r="J82" s="120" t="str">
        <f t="shared" si="18"/>
        <v/>
      </c>
      <c r="K82" s="120" t="str">
        <f t="shared" si="19"/>
        <v/>
      </c>
      <c r="L82" s="120" t="str">
        <f t="shared" si="20"/>
        <v/>
      </c>
      <c r="M82" s="120" t="str">
        <f t="shared" si="21"/>
        <v/>
      </c>
      <c r="N82" s="120" t="str">
        <f t="shared" si="22"/>
        <v/>
      </c>
      <c r="O82" s="120" t="str">
        <f t="shared" si="23"/>
        <v/>
      </c>
      <c r="P82" s="282">
        <f t="shared" si="1"/>
        <v>0</v>
      </c>
    </row>
    <row r="83" spans="1:16" s="124" customFormat="1" x14ac:dyDescent="0.2">
      <c r="A83" s="280"/>
      <c r="B83" s="376"/>
      <c r="C83" s="365"/>
      <c r="D83" s="361"/>
      <c r="E83" s="120" t="str">
        <f t="shared" si="13"/>
        <v/>
      </c>
      <c r="F83" s="120" t="str">
        <f t="shared" si="14"/>
        <v/>
      </c>
      <c r="G83" s="120" t="str">
        <f t="shared" si="15"/>
        <v/>
      </c>
      <c r="H83" s="120" t="str">
        <f t="shared" si="16"/>
        <v/>
      </c>
      <c r="I83" s="120" t="str">
        <f t="shared" si="17"/>
        <v/>
      </c>
      <c r="J83" s="120" t="str">
        <f t="shared" si="18"/>
        <v/>
      </c>
      <c r="K83" s="120" t="str">
        <f t="shared" si="19"/>
        <v/>
      </c>
      <c r="L83" s="120" t="str">
        <f t="shared" si="20"/>
        <v/>
      </c>
      <c r="M83" s="120" t="str">
        <f t="shared" si="21"/>
        <v/>
      </c>
      <c r="N83" s="120" t="str">
        <f t="shared" si="22"/>
        <v/>
      </c>
      <c r="O83" s="120" t="str">
        <f t="shared" si="23"/>
        <v/>
      </c>
      <c r="P83" s="282">
        <f t="shared" si="1"/>
        <v>0</v>
      </c>
    </row>
    <row r="84" spans="1:16" s="124" customFormat="1" x14ac:dyDescent="0.2">
      <c r="A84" s="280"/>
      <c r="B84" s="376"/>
      <c r="C84" s="365"/>
      <c r="D84" s="361"/>
      <c r="E84" s="120" t="str">
        <f t="shared" si="13"/>
        <v/>
      </c>
      <c r="F84" s="120" t="str">
        <f t="shared" si="14"/>
        <v/>
      </c>
      <c r="G84" s="120" t="str">
        <f t="shared" si="15"/>
        <v/>
      </c>
      <c r="H84" s="120" t="str">
        <f t="shared" si="16"/>
        <v/>
      </c>
      <c r="I84" s="120" t="str">
        <f t="shared" si="17"/>
        <v/>
      </c>
      <c r="J84" s="120" t="str">
        <f t="shared" si="18"/>
        <v/>
      </c>
      <c r="K84" s="120" t="str">
        <f t="shared" si="19"/>
        <v/>
      </c>
      <c r="L84" s="120" t="str">
        <f t="shared" si="20"/>
        <v/>
      </c>
      <c r="M84" s="120" t="str">
        <f t="shared" si="21"/>
        <v/>
      </c>
      <c r="N84" s="120" t="str">
        <f t="shared" si="22"/>
        <v/>
      </c>
      <c r="O84" s="120" t="str">
        <f t="shared" si="23"/>
        <v/>
      </c>
      <c r="P84" s="282">
        <f t="shared" si="1"/>
        <v>0</v>
      </c>
    </row>
    <row r="85" spans="1:16" s="124" customFormat="1" x14ac:dyDescent="0.2">
      <c r="A85" s="280"/>
      <c r="B85" s="376"/>
      <c r="C85" s="365"/>
      <c r="D85" s="361"/>
      <c r="E85" s="120" t="str">
        <f t="shared" si="13"/>
        <v/>
      </c>
      <c r="F85" s="120" t="str">
        <f t="shared" si="14"/>
        <v/>
      </c>
      <c r="G85" s="120" t="str">
        <f t="shared" si="15"/>
        <v/>
      </c>
      <c r="H85" s="120" t="str">
        <f t="shared" si="16"/>
        <v/>
      </c>
      <c r="I85" s="120" t="str">
        <f t="shared" si="17"/>
        <v/>
      </c>
      <c r="J85" s="120" t="str">
        <f t="shared" si="18"/>
        <v/>
      </c>
      <c r="K85" s="120" t="str">
        <f t="shared" si="19"/>
        <v/>
      </c>
      <c r="L85" s="120" t="str">
        <f t="shared" si="20"/>
        <v/>
      </c>
      <c r="M85" s="120" t="str">
        <f t="shared" si="21"/>
        <v/>
      </c>
      <c r="N85" s="120" t="str">
        <f t="shared" si="22"/>
        <v/>
      </c>
      <c r="O85" s="120" t="str">
        <f t="shared" si="23"/>
        <v/>
      </c>
      <c r="P85" s="282">
        <f t="shared" si="1"/>
        <v>0</v>
      </c>
    </row>
    <row r="86" spans="1:16" s="124" customFormat="1" x14ac:dyDescent="0.2">
      <c r="A86" s="280"/>
      <c r="B86" s="376"/>
      <c r="C86" s="365"/>
      <c r="D86" s="361"/>
      <c r="E86" s="120" t="str">
        <f t="shared" si="13"/>
        <v/>
      </c>
      <c r="F86" s="120" t="str">
        <f t="shared" si="14"/>
        <v/>
      </c>
      <c r="G86" s="120" t="str">
        <f t="shared" si="15"/>
        <v/>
      </c>
      <c r="H86" s="120" t="str">
        <f t="shared" si="16"/>
        <v/>
      </c>
      <c r="I86" s="120" t="str">
        <f t="shared" si="17"/>
        <v/>
      </c>
      <c r="J86" s="120" t="str">
        <f t="shared" si="18"/>
        <v/>
      </c>
      <c r="K86" s="120" t="str">
        <f t="shared" si="19"/>
        <v/>
      </c>
      <c r="L86" s="120" t="str">
        <f t="shared" si="20"/>
        <v/>
      </c>
      <c r="M86" s="120" t="str">
        <f t="shared" si="21"/>
        <v/>
      </c>
      <c r="N86" s="120" t="str">
        <f t="shared" si="22"/>
        <v/>
      </c>
      <c r="O86" s="120" t="str">
        <f t="shared" si="23"/>
        <v/>
      </c>
      <c r="P86" s="282">
        <f t="shared" si="1"/>
        <v>0</v>
      </c>
    </row>
    <row r="87" spans="1:16" s="124" customFormat="1" x14ac:dyDescent="0.2">
      <c r="A87" s="280"/>
      <c r="B87" s="376"/>
      <c r="C87" s="365"/>
      <c r="D87" s="361"/>
      <c r="E87" s="120" t="str">
        <f t="shared" si="13"/>
        <v/>
      </c>
      <c r="F87" s="120" t="str">
        <f t="shared" si="14"/>
        <v/>
      </c>
      <c r="G87" s="120" t="str">
        <f t="shared" si="15"/>
        <v/>
      </c>
      <c r="H87" s="120" t="str">
        <f t="shared" si="16"/>
        <v/>
      </c>
      <c r="I87" s="120" t="str">
        <f t="shared" si="17"/>
        <v/>
      </c>
      <c r="J87" s="120" t="str">
        <f t="shared" si="18"/>
        <v/>
      </c>
      <c r="K87" s="120" t="str">
        <f t="shared" si="19"/>
        <v/>
      </c>
      <c r="L87" s="120" t="str">
        <f t="shared" si="20"/>
        <v/>
      </c>
      <c r="M87" s="120" t="str">
        <f t="shared" si="21"/>
        <v/>
      </c>
      <c r="N87" s="120" t="str">
        <f t="shared" si="22"/>
        <v/>
      </c>
      <c r="O87" s="120" t="str">
        <f t="shared" si="23"/>
        <v/>
      </c>
      <c r="P87" s="282">
        <f t="shared" si="1"/>
        <v>0</v>
      </c>
    </row>
    <row r="88" spans="1:16" s="124" customFormat="1" x14ac:dyDescent="0.2">
      <c r="A88" s="280"/>
      <c r="B88" s="376"/>
      <c r="C88" s="365"/>
      <c r="D88" s="361"/>
      <c r="E88" s="120" t="str">
        <f t="shared" si="13"/>
        <v/>
      </c>
      <c r="F88" s="120" t="str">
        <f t="shared" si="14"/>
        <v/>
      </c>
      <c r="G88" s="120" t="str">
        <f t="shared" si="15"/>
        <v/>
      </c>
      <c r="H88" s="120" t="str">
        <f t="shared" si="16"/>
        <v/>
      </c>
      <c r="I88" s="120" t="str">
        <f t="shared" si="17"/>
        <v/>
      </c>
      <c r="J88" s="120" t="str">
        <f t="shared" si="18"/>
        <v/>
      </c>
      <c r="K88" s="120" t="str">
        <f t="shared" si="19"/>
        <v/>
      </c>
      <c r="L88" s="120" t="str">
        <f t="shared" si="20"/>
        <v/>
      </c>
      <c r="M88" s="120" t="str">
        <f t="shared" si="21"/>
        <v/>
      </c>
      <c r="N88" s="120" t="str">
        <f t="shared" si="22"/>
        <v/>
      </c>
      <c r="O88" s="120" t="str">
        <f t="shared" si="23"/>
        <v/>
      </c>
      <c r="P88" s="282">
        <f t="shared" si="1"/>
        <v>0</v>
      </c>
    </row>
    <row r="89" spans="1:16" s="124" customFormat="1" x14ac:dyDescent="0.2">
      <c r="A89" s="280"/>
      <c r="B89" s="376"/>
      <c r="C89" s="365"/>
      <c r="D89" s="361"/>
      <c r="E89" s="120" t="str">
        <f t="shared" si="13"/>
        <v/>
      </c>
      <c r="F89" s="120" t="str">
        <f t="shared" si="14"/>
        <v/>
      </c>
      <c r="G89" s="120" t="str">
        <f t="shared" si="15"/>
        <v/>
      </c>
      <c r="H89" s="120" t="str">
        <f t="shared" si="16"/>
        <v/>
      </c>
      <c r="I89" s="120" t="str">
        <f t="shared" si="17"/>
        <v/>
      </c>
      <c r="J89" s="120" t="str">
        <f t="shared" si="18"/>
        <v/>
      </c>
      <c r="K89" s="120" t="str">
        <f t="shared" si="19"/>
        <v/>
      </c>
      <c r="L89" s="120" t="str">
        <f t="shared" si="20"/>
        <v/>
      </c>
      <c r="M89" s="120" t="str">
        <f t="shared" si="21"/>
        <v/>
      </c>
      <c r="N89" s="120" t="str">
        <f t="shared" si="22"/>
        <v/>
      </c>
      <c r="O89" s="120" t="str">
        <f t="shared" si="23"/>
        <v/>
      </c>
      <c r="P89" s="282">
        <f t="shared" si="1"/>
        <v>0</v>
      </c>
    </row>
    <row r="90" spans="1:16" s="124" customFormat="1" x14ac:dyDescent="0.2">
      <c r="A90" s="280"/>
      <c r="B90" s="376"/>
      <c r="C90" s="365"/>
      <c r="D90" s="361"/>
      <c r="E90" s="120" t="str">
        <f t="shared" si="13"/>
        <v/>
      </c>
      <c r="F90" s="120" t="str">
        <f t="shared" si="14"/>
        <v/>
      </c>
      <c r="G90" s="120" t="str">
        <f t="shared" si="15"/>
        <v/>
      </c>
      <c r="H90" s="120" t="str">
        <f t="shared" si="16"/>
        <v/>
      </c>
      <c r="I90" s="120" t="str">
        <f t="shared" si="17"/>
        <v/>
      </c>
      <c r="J90" s="120" t="str">
        <f t="shared" si="18"/>
        <v/>
      </c>
      <c r="K90" s="120" t="str">
        <f t="shared" si="19"/>
        <v/>
      </c>
      <c r="L90" s="120" t="str">
        <f t="shared" si="20"/>
        <v/>
      </c>
      <c r="M90" s="120" t="str">
        <f t="shared" si="21"/>
        <v/>
      </c>
      <c r="N90" s="120" t="str">
        <f t="shared" si="22"/>
        <v/>
      </c>
      <c r="O90" s="120" t="str">
        <f t="shared" si="23"/>
        <v/>
      </c>
      <c r="P90" s="282">
        <f t="shared" si="1"/>
        <v>0</v>
      </c>
    </row>
    <row r="91" spans="1:16" s="124" customFormat="1" x14ac:dyDescent="0.2">
      <c r="A91" s="280"/>
      <c r="B91" s="376"/>
      <c r="C91" s="365"/>
      <c r="D91" s="361"/>
      <c r="E91" s="120" t="str">
        <f t="shared" si="13"/>
        <v/>
      </c>
      <c r="F91" s="120" t="str">
        <f t="shared" si="14"/>
        <v/>
      </c>
      <c r="G91" s="120" t="str">
        <f t="shared" si="15"/>
        <v/>
      </c>
      <c r="H91" s="120" t="str">
        <f t="shared" si="16"/>
        <v/>
      </c>
      <c r="I91" s="120" t="str">
        <f t="shared" si="17"/>
        <v/>
      </c>
      <c r="J91" s="120" t="str">
        <f t="shared" si="18"/>
        <v/>
      </c>
      <c r="K91" s="120" t="str">
        <f t="shared" si="19"/>
        <v/>
      </c>
      <c r="L91" s="120" t="str">
        <f t="shared" si="20"/>
        <v/>
      </c>
      <c r="M91" s="120" t="str">
        <f t="shared" si="21"/>
        <v/>
      </c>
      <c r="N91" s="120" t="str">
        <f t="shared" si="22"/>
        <v/>
      </c>
      <c r="O91" s="120" t="str">
        <f t="shared" si="23"/>
        <v/>
      </c>
      <c r="P91" s="282">
        <f t="shared" si="1"/>
        <v>0</v>
      </c>
    </row>
    <row r="92" spans="1:16" s="124" customFormat="1" x14ac:dyDescent="0.2">
      <c r="A92" s="280"/>
      <c r="B92" s="376"/>
      <c r="C92" s="365"/>
      <c r="D92" s="361"/>
      <c r="E92" s="120" t="str">
        <f t="shared" si="13"/>
        <v/>
      </c>
      <c r="F92" s="120" t="str">
        <f t="shared" si="14"/>
        <v/>
      </c>
      <c r="G92" s="120" t="str">
        <f t="shared" si="15"/>
        <v/>
      </c>
      <c r="H92" s="120" t="str">
        <f t="shared" si="16"/>
        <v/>
      </c>
      <c r="I92" s="120" t="str">
        <f t="shared" si="17"/>
        <v/>
      </c>
      <c r="J92" s="120" t="str">
        <f t="shared" si="18"/>
        <v/>
      </c>
      <c r="K92" s="120" t="str">
        <f t="shared" si="19"/>
        <v/>
      </c>
      <c r="L92" s="120" t="str">
        <f t="shared" si="20"/>
        <v/>
      </c>
      <c r="M92" s="120" t="str">
        <f t="shared" si="21"/>
        <v/>
      </c>
      <c r="N92" s="120" t="str">
        <f t="shared" si="22"/>
        <v/>
      </c>
      <c r="O92" s="120" t="str">
        <f t="shared" si="23"/>
        <v/>
      </c>
      <c r="P92" s="282">
        <f t="shared" si="1"/>
        <v>0</v>
      </c>
    </row>
    <row r="93" spans="1:16" s="124" customFormat="1" x14ac:dyDescent="0.2">
      <c r="A93" s="280"/>
      <c r="B93" s="376"/>
      <c r="C93" s="365"/>
      <c r="D93" s="361"/>
      <c r="E93" s="120" t="str">
        <f t="shared" si="13"/>
        <v/>
      </c>
      <c r="F93" s="120" t="str">
        <f t="shared" si="14"/>
        <v/>
      </c>
      <c r="G93" s="120" t="str">
        <f t="shared" si="15"/>
        <v/>
      </c>
      <c r="H93" s="120" t="str">
        <f t="shared" si="16"/>
        <v/>
      </c>
      <c r="I93" s="120" t="str">
        <f t="shared" si="17"/>
        <v/>
      </c>
      <c r="J93" s="120" t="str">
        <f t="shared" si="18"/>
        <v/>
      </c>
      <c r="K93" s="120" t="str">
        <f t="shared" si="19"/>
        <v/>
      </c>
      <c r="L93" s="120" t="str">
        <f t="shared" si="20"/>
        <v/>
      </c>
      <c r="M93" s="120" t="str">
        <f t="shared" si="21"/>
        <v/>
      </c>
      <c r="N93" s="120" t="str">
        <f t="shared" si="22"/>
        <v/>
      </c>
      <c r="O93" s="120" t="str">
        <f t="shared" si="23"/>
        <v/>
      </c>
      <c r="P93" s="282">
        <f t="shared" si="1"/>
        <v>0</v>
      </c>
    </row>
    <row r="94" spans="1:16" s="124" customFormat="1" x14ac:dyDescent="0.2">
      <c r="A94" s="280"/>
      <c r="B94" s="376"/>
      <c r="C94" s="365"/>
      <c r="D94" s="361"/>
      <c r="E94" s="120" t="str">
        <f t="shared" si="13"/>
        <v/>
      </c>
      <c r="F94" s="120" t="str">
        <f t="shared" si="14"/>
        <v/>
      </c>
      <c r="G94" s="120" t="str">
        <f t="shared" si="15"/>
        <v/>
      </c>
      <c r="H94" s="120" t="str">
        <f t="shared" si="16"/>
        <v/>
      </c>
      <c r="I94" s="120" t="str">
        <f t="shared" si="17"/>
        <v/>
      </c>
      <c r="J94" s="120" t="str">
        <f t="shared" si="18"/>
        <v/>
      </c>
      <c r="K94" s="120" t="str">
        <f t="shared" si="19"/>
        <v/>
      </c>
      <c r="L94" s="120" t="str">
        <f t="shared" si="20"/>
        <v/>
      </c>
      <c r="M94" s="120" t="str">
        <f t="shared" si="21"/>
        <v/>
      </c>
      <c r="N94" s="120" t="str">
        <f t="shared" si="22"/>
        <v/>
      </c>
      <c r="O94" s="120" t="str">
        <f t="shared" si="23"/>
        <v/>
      </c>
      <c r="P94" s="282">
        <f t="shared" si="1"/>
        <v>0</v>
      </c>
    </row>
    <row r="95" spans="1:16" s="124" customFormat="1" x14ac:dyDescent="0.2">
      <c r="A95" s="280"/>
      <c r="B95" s="376"/>
      <c r="C95" s="365"/>
      <c r="D95" s="361"/>
      <c r="E95" s="120" t="str">
        <f t="shared" si="13"/>
        <v/>
      </c>
      <c r="F95" s="120" t="str">
        <f t="shared" si="14"/>
        <v/>
      </c>
      <c r="G95" s="120" t="str">
        <f t="shared" si="15"/>
        <v/>
      </c>
      <c r="H95" s="120" t="str">
        <f t="shared" si="16"/>
        <v/>
      </c>
      <c r="I95" s="120" t="str">
        <f t="shared" si="17"/>
        <v/>
      </c>
      <c r="J95" s="120" t="str">
        <f t="shared" si="18"/>
        <v/>
      </c>
      <c r="K95" s="120" t="str">
        <f t="shared" si="19"/>
        <v/>
      </c>
      <c r="L95" s="120" t="str">
        <f t="shared" si="20"/>
        <v/>
      </c>
      <c r="M95" s="120" t="str">
        <f t="shared" si="21"/>
        <v/>
      </c>
      <c r="N95" s="120" t="str">
        <f t="shared" si="22"/>
        <v/>
      </c>
      <c r="O95" s="120" t="str">
        <f t="shared" si="23"/>
        <v/>
      </c>
      <c r="P95" s="282">
        <f t="shared" si="1"/>
        <v>0</v>
      </c>
    </row>
    <row r="96" spans="1:16" s="124" customFormat="1" x14ac:dyDescent="0.2">
      <c r="A96" s="280"/>
      <c r="B96" s="376"/>
      <c r="C96" s="365"/>
      <c r="D96" s="361"/>
      <c r="E96" s="120" t="str">
        <f t="shared" si="13"/>
        <v/>
      </c>
      <c r="F96" s="120" t="str">
        <f t="shared" si="14"/>
        <v/>
      </c>
      <c r="G96" s="120" t="str">
        <f t="shared" si="15"/>
        <v/>
      </c>
      <c r="H96" s="120" t="str">
        <f t="shared" si="16"/>
        <v/>
      </c>
      <c r="I96" s="120" t="str">
        <f t="shared" si="17"/>
        <v/>
      </c>
      <c r="J96" s="120" t="str">
        <f t="shared" si="18"/>
        <v/>
      </c>
      <c r="K96" s="120" t="str">
        <f t="shared" si="19"/>
        <v/>
      </c>
      <c r="L96" s="120" t="str">
        <f t="shared" si="20"/>
        <v/>
      </c>
      <c r="M96" s="120" t="str">
        <f t="shared" si="21"/>
        <v/>
      </c>
      <c r="N96" s="120" t="str">
        <f t="shared" si="22"/>
        <v/>
      </c>
      <c r="O96" s="120" t="str">
        <f t="shared" si="23"/>
        <v/>
      </c>
      <c r="P96" s="282">
        <f t="shared" si="1"/>
        <v>0</v>
      </c>
    </row>
    <row r="97" spans="1:55" s="124" customFormat="1" x14ac:dyDescent="0.2">
      <c r="A97" s="280"/>
      <c r="B97" s="378"/>
      <c r="C97" s="365"/>
      <c r="D97" s="363"/>
      <c r="E97" s="120" t="str">
        <f t="shared" si="13"/>
        <v/>
      </c>
      <c r="F97" s="120" t="str">
        <f t="shared" si="14"/>
        <v/>
      </c>
      <c r="G97" s="120" t="str">
        <f t="shared" si="15"/>
        <v/>
      </c>
      <c r="H97" s="120" t="str">
        <f t="shared" si="16"/>
        <v/>
      </c>
      <c r="I97" s="120" t="str">
        <f t="shared" si="17"/>
        <v/>
      </c>
      <c r="J97" s="120" t="str">
        <f t="shared" si="18"/>
        <v/>
      </c>
      <c r="K97" s="120" t="str">
        <f t="shared" si="19"/>
        <v/>
      </c>
      <c r="L97" s="120" t="str">
        <f t="shared" si="20"/>
        <v/>
      </c>
      <c r="M97" s="120" t="str">
        <f t="shared" si="21"/>
        <v/>
      </c>
      <c r="N97" s="120" t="str">
        <f t="shared" si="22"/>
        <v/>
      </c>
      <c r="O97" s="120" t="str">
        <f t="shared" si="23"/>
        <v/>
      </c>
      <c r="P97" s="282">
        <f t="shared" si="1"/>
        <v>0</v>
      </c>
    </row>
    <row r="98" spans="1:55" s="124" customFormat="1" x14ac:dyDescent="0.2">
      <c r="A98" s="280"/>
      <c r="B98" s="378"/>
      <c r="C98" s="365"/>
      <c r="D98" s="363"/>
      <c r="E98" s="120" t="str">
        <f t="shared" si="13"/>
        <v/>
      </c>
      <c r="F98" s="120" t="str">
        <f t="shared" si="14"/>
        <v/>
      </c>
      <c r="G98" s="120" t="str">
        <f t="shared" si="15"/>
        <v/>
      </c>
      <c r="H98" s="120" t="str">
        <f t="shared" si="16"/>
        <v/>
      </c>
      <c r="I98" s="120" t="str">
        <f t="shared" si="17"/>
        <v/>
      </c>
      <c r="J98" s="120" t="str">
        <f t="shared" si="18"/>
        <v/>
      </c>
      <c r="K98" s="120" t="str">
        <f t="shared" si="19"/>
        <v/>
      </c>
      <c r="L98" s="120" t="str">
        <f t="shared" si="20"/>
        <v/>
      </c>
      <c r="M98" s="120" t="str">
        <f t="shared" si="21"/>
        <v/>
      </c>
      <c r="N98" s="120" t="str">
        <f t="shared" si="22"/>
        <v/>
      </c>
      <c r="O98" s="120" t="str">
        <f t="shared" si="23"/>
        <v/>
      </c>
      <c r="P98" s="282">
        <f t="shared" si="1"/>
        <v>0</v>
      </c>
    </row>
    <row r="99" spans="1:55" s="124" customFormat="1" x14ac:dyDescent="0.2">
      <c r="A99" s="280"/>
      <c r="B99" s="378"/>
      <c r="C99" s="365"/>
      <c r="D99" s="363"/>
      <c r="E99" s="120" t="str">
        <f t="shared" si="13"/>
        <v/>
      </c>
      <c r="F99" s="120" t="str">
        <f t="shared" si="14"/>
        <v/>
      </c>
      <c r="G99" s="120" t="str">
        <f t="shared" si="15"/>
        <v/>
      </c>
      <c r="H99" s="120" t="str">
        <f t="shared" si="16"/>
        <v/>
      </c>
      <c r="I99" s="120" t="str">
        <f t="shared" si="17"/>
        <v/>
      </c>
      <c r="J99" s="120" t="str">
        <f t="shared" si="18"/>
        <v/>
      </c>
      <c r="K99" s="120" t="str">
        <f t="shared" si="19"/>
        <v/>
      </c>
      <c r="L99" s="120" t="str">
        <f t="shared" si="20"/>
        <v/>
      </c>
      <c r="M99" s="120" t="str">
        <f t="shared" si="21"/>
        <v/>
      </c>
      <c r="N99" s="120" t="str">
        <f t="shared" si="22"/>
        <v/>
      </c>
      <c r="O99" s="120" t="str">
        <f t="shared" si="23"/>
        <v/>
      </c>
      <c r="P99" s="282">
        <f t="shared" si="1"/>
        <v>0</v>
      </c>
    </row>
    <row r="100" spans="1:55" s="124" customFormat="1" x14ac:dyDescent="0.2">
      <c r="A100" s="357"/>
      <c r="B100" s="380"/>
      <c r="C100" s="366"/>
      <c r="D100" s="364"/>
      <c r="E100" s="292" t="str">
        <f t="shared" si="13"/>
        <v/>
      </c>
      <c r="F100" s="292" t="str">
        <f t="shared" si="14"/>
        <v/>
      </c>
      <c r="G100" s="292" t="str">
        <f t="shared" si="15"/>
        <v/>
      </c>
      <c r="H100" s="292" t="str">
        <f t="shared" si="16"/>
        <v/>
      </c>
      <c r="I100" s="292" t="str">
        <f t="shared" si="17"/>
        <v/>
      </c>
      <c r="J100" s="292" t="str">
        <f t="shared" si="18"/>
        <v/>
      </c>
      <c r="K100" s="292" t="str">
        <f t="shared" si="19"/>
        <v/>
      </c>
      <c r="L100" s="292" t="str">
        <f t="shared" si="20"/>
        <v/>
      </c>
      <c r="M100" s="292" t="str">
        <f t="shared" si="21"/>
        <v/>
      </c>
      <c r="N100" s="292" t="str">
        <f t="shared" si="22"/>
        <v/>
      </c>
      <c r="O100" s="292" t="str">
        <f t="shared" si="23"/>
        <v/>
      </c>
      <c r="P100" s="294"/>
    </row>
    <row r="101" spans="1:55" x14ac:dyDescent="0.2">
      <c r="A101" s="27" t="s">
        <v>1</v>
      </c>
      <c r="B101" s="15"/>
      <c r="C101" s="15"/>
      <c r="D101" s="34">
        <f t="shared" ref="D101:O101" si="24">SUM(D10:D100)</f>
        <v>0</v>
      </c>
      <c r="E101" s="29">
        <f t="shared" si="24"/>
        <v>0</v>
      </c>
      <c r="F101" s="29">
        <f t="shared" si="24"/>
        <v>0</v>
      </c>
      <c r="G101" s="29">
        <f t="shared" si="24"/>
        <v>0</v>
      </c>
      <c r="H101" s="29">
        <f t="shared" si="24"/>
        <v>0</v>
      </c>
      <c r="I101" s="29">
        <f t="shared" si="24"/>
        <v>0</v>
      </c>
      <c r="J101" s="29">
        <f t="shared" si="24"/>
        <v>0</v>
      </c>
      <c r="K101" s="29">
        <f t="shared" si="24"/>
        <v>0</v>
      </c>
      <c r="L101" s="29">
        <f t="shared" si="24"/>
        <v>0</v>
      </c>
      <c r="M101" s="29">
        <f t="shared" si="24"/>
        <v>0</v>
      </c>
      <c r="N101" s="29">
        <f t="shared" si="24"/>
        <v>0</v>
      </c>
      <c r="O101" s="29">
        <f t="shared" si="24"/>
        <v>0</v>
      </c>
      <c r="P101" s="282">
        <f t="shared" si="1"/>
        <v>0</v>
      </c>
    </row>
    <row r="102" spans="1:55" x14ac:dyDescent="0.2">
      <c r="P102" s="124"/>
    </row>
    <row r="103" spans="1:55" x14ac:dyDescent="0.2">
      <c r="A103" s="27" t="s">
        <v>18</v>
      </c>
      <c r="B103" s="15"/>
      <c r="C103" s="15"/>
      <c r="D103" s="34">
        <f>SUM(E101:O101)</f>
        <v>0</v>
      </c>
      <c r="P103" s="124"/>
    </row>
    <row r="104" spans="1:55" x14ac:dyDescent="0.2">
      <c r="P104" s="124"/>
    </row>
    <row r="105" spans="1:55" x14ac:dyDescent="0.2">
      <c r="A105" s="27" t="s">
        <v>19</v>
      </c>
      <c r="B105" s="15"/>
      <c r="C105" s="15"/>
      <c r="D105" s="34">
        <f>D101-D103</f>
        <v>0</v>
      </c>
      <c r="P105" s="124"/>
    </row>
    <row r="106" spans="1:55" x14ac:dyDescent="0.2">
      <c r="D106" s="36"/>
      <c r="E106" s="39"/>
      <c r="F106" s="39"/>
      <c r="G106" s="41"/>
      <c r="H106" s="41"/>
      <c r="I106" s="39"/>
      <c r="J106" s="39"/>
      <c r="K106" s="41"/>
      <c r="L106" s="41"/>
      <c r="M106" s="39"/>
      <c r="N106" s="39"/>
      <c r="O106" s="41"/>
      <c r="P106" s="283"/>
      <c r="Q106" s="39"/>
      <c r="R106" s="39"/>
      <c r="S106" s="41"/>
      <c r="T106" s="41"/>
      <c r="U106" s="39"/>
      <c r="V106" s="39"/>
      <c r="W106" s="41"/>
      <c r="X106" s="41"/>
      <c r="Y106" s="39"/>
      <c r="Z106" s="39"/>
      <c r="AA106" s="41"/>
      <c r="AB106" s="41"/>
      <c r="AC106" s="39"/>
      <c r="AD106" s="39"/>
      <c r="AE106" s="41"/>
      <c r="AF106" s="41"/>
      <c r="AG106" s="39"/>
      <c r="AH106" s="39"/>
      <c r="AI106" s="41"/>
      <c r="AJ106" s="41"/>
      <c r="AK106" s="39"/>
      <c r="AL106" s="39"/>
      <c r="AM106" s="41"/>
      <c r="AN106" s="41"/>
      <c r="AO106" s="39"/>
      <c r="AP106" s="39"/>
      <c r="AQ106" s="41"/>
      <c r="AR106" s="41"/>
      <c r="AS106" s="39"/>
      <c r="AT106" s="39"/>
      <c r="AU106" s="41"/>
      <c r="AV106" s="41"/>
      <c r="AW106" s="39"/>
      <c r="AX106" s="39"/>
      <c r="AY106" s="41"/>
      <c r="AZ106" s="41"/>
      <c r="BA106" s="39"/>
      <c r="BB106" s="39"/>
      <c r="BC106" s="41"/>
    </row>
    <row r="107" spans="1:55" x14ac:dyDescent="0.2">
      <c r="D107" s="36"/>
      <c r="E107" s="39"/>
      <c r="F107" s="39"/>
      <c r="G107" s="41"/>
      <c r="H107" s="41"/>
      <c r="I107" s="39"/>
      <c r="J107" s="39"/>
      <c r="K107" s="41"/>
      <c r="L107" s="41"/>
      <c r="M107" s="39"/>
      <c r="N107" s="39"/>
      <c r="O107" s="41"/>
      <c r="P107" s="283"/>
      <c r="Q107" s="39"/>
      <c r="R107" s="39"/>
      <c r="S107" s="41"/>
      <c r="T107" s="41"/>
      <c r="U107" s="39"/>
      <c r="V107" s="39"/>
      <c r="W107" s="41"/>
      <c r="X107" s="41"/>
      <c r="Y107" s="39"/>
      <c r="Z107" s="39"/>
      <c r="AA107" s="41"/>
      <c r="AB107" s="41"/>
      <c r="AC107" s="39"/>
      <c r="AD107" s="39"/>
      <c r="AE107" s="41"/>
      <c r="AF107" s="41"/>
      <c r="AG107" s="39"/>
      <c r="AH107" s="39"/>
      <c r="AI107" s="41"/>
      <c r="AJ107" s="41"/>
      <c r="AK107" s="39"/>
      <c r="AL107" s="39"/>
      <c r="AM107" s="41"/>
      <c r="AN107" s="41"/>
      <c r="AO107" s="39"/>
      <c r="AP107" s="39"/>
      <c r="AQ107" s="41"/>
      <c r="AR107" s="41"/>
      <c r="AS107" s="39"/>
      <c r="AT107" s="39"/>
      <c r="AU107" s="41"/>
      <c r="AV107" s="41"/>
      <c r="AW107" s="39"/>
      <c r="AX107" s="39"/>
      <c r="AY107" s="41"/>
      <c r="AZ107" s="41"/>
      <c r="BA107" s="39"/>
      <c r="BB107" s="39"/>
      <c r="BC107" s="41"/>
    </row>
    <row r="108" spans="1:55" x14ac:dyDescent="0.2">
      <c r="A108" s="394" t="s">
        <v>20</v>
      </c>
      <c r="B108" s="56"/>
      <c r="C108" s="4"/>
      <c r="D108" s="35"/>
      <c r="E108" s="38"/>
      <c r="F108" s="38"/>
      <c r="G108" s="57"/>
      <c r="H108" s="57"/>
      <c r="I108" s="38"/>
      <c r="J108" s="38"/>
      <c r="K108" s="57"/>
      <c r="L108" s="57"/>
      <c r="M108" s="38"/>
      <c r="N108" s="38"/>
      <c r="O108" s="57"/>
      <c r="P108" s="284"/>
      <c r="Q108" s="38"/>
      <c r="R108" s="39"/>
      <c r="S108" s="41"/>
      <c r="T108" s="41"/>
      <c r="U108" s="39"/>
      <c r="V108" s="39"/>
      <c r="W108" s="41"/>
      <c r="X108" s="41"/>
      <c r="Y108" s="39"/>
      <c r="Z108" s="39"/>
      <c r="AA108" s="41"/>
      <c r="AB108" s="41"/>
      <c r="AC108" s="39"/>
      <c r="AD108" s="39"/>
      <c r="AE108" s="41"/>
      <c r="AF108" s="41"/>
      <c r="AG108" s="39"/>
      <c r="AH108" s="39"/>
      <c r="AI108" s="41"/>
      <c r="AJ108" s="41"/>
      <c r="AK108" s="39"/>
      <c r="AL108" s="39"/>
      <c r="AM108" s="41"/>
      <c r="AN108" s="41"/>
      <c r="AO108" s="39"/>
      <c r="AP108" s="39"/>
      <c r="AQ108" s="41"/>
      <c r="AR108" s="41"/>
      <c r="AS108" s="39"/>
      <c r="AT108" s="39"/>
      <c r="AU108" s="41"/>
      <c r="AV108" s="41"/>
      <c r="AW108" s="39"/>
      <c r="AX108" s="39"/>
      <c r="AY108" s="41"/>
      <c r="AZ108" s="41"/>
      <c r="BA108" s="39"/>
      <c r="BB108" s="39"/>
      <c r="BC108" s="41"/>
    </row>
    <row r="109" spans="1:55" s="4" customFormat="1" x14ac:dyDescent="0.2">
      <c r="A109" s="48"/>
      <c r="D109" s="46"/>
      <c r="E109" s="55"/>
      <c r="F109" s="55"/>
      <c r="G109" s="55"/>
      <c r="H109" s="55"/>
      <c r="I109" s="55"/>
      <c r="J109" s="55"/>
      <c r="K109" s="55"/>
      <c r="L109" s="55"/>
      <c r="M109" s="55"/>
      <c r="N109" s="55"/>
      <c r="O109" s="55"/>
      <c r="P109" s="285"/>
    </row>
    <row r="110" spans="1:55" s="124" customFormat="1" x14ac:dyDescent="0.2">
      <c r="A110" s="54" t="s">
        <v>102</v>
      </c>
      <c r="B110" s="374"/>
      <c r="C110" s="365"/>
      <c r="D110" s="358"/>
      <c r="E110" s="120" t="str">
        <f t="shared" ref="E110:E120" si="25">IF($C110="COMM",$D110,"")</f>
        <v/>
      </c>
      <c r="F110" s="120" t="str">
        <f t="shared" ref="F110:F120" si="26">IF($C110="FACS",$D110,"")</f>
        <v/>
      </c>
      <c r="G110" s="120" t="str">
        <f t="shared" ref="G110:G120" si="27">IF($C110="CSRV",$D110,"")</f>
        <v/>
      </c>
      <c r="H110" s="120" t="str">
        <f t="shared" ref="H110:H120" si="28">IF($C110="TRVL",$D110,"")</f>
        <v/>
      </c>
      <c r="I110" s="120" t="str">
        <f t="shared" ref="I110:I120" si="29">IF($C110="OFFEQ",$D110,"")</f>
        <v/>
      </c>
      <c r="J110" s="120" t="str">
        <f t="shared" ref="J110:J120" si="30">IF($C110="SUPPL",$D110,"")</f>
        <v/>
      </c>
      <c r="K110" s="120" t="str">
        <f t="shared" ref="K110:K120" si="31">IF($C110="PSCTR",$D110,"")</f>
        <v/>
      </c>
      <c r="L110" s="120" t="str">
        <f t="shared" ref="L110:L120" si="32">IF($C110="STATE",$D110,"")</f>
        <v/>
      </c>
      <c r="M110" s="120" t="str">
        <f t="shared" ref="M110:M120" si="33">IF($C110="MISC",$D110,"")</f>
        <v/>
      </c>
      <c r="N110" s="120" t="str">
        <f t="shared" ref="N110:N120" si="34">IF($C110="POST NRJM",$D110,"")</f>
        <v/>
      </c>
      <c r="O110" s="120" t="str">
        <f t="shared" ref="O110:O120" si="35">IF($C110="OTHR NRJM",$D110,"")</f>
        <v/>
      </c>
      <c r="P110" s="282">
        <f>SUM(E110:O110)-D110</f>
        <v>0</v>
      </c>
    </row>
    <row r="111" spans="1:55" s="124" customFormat="1" x14ac:dyDescent="0.2">
      <c r="A111" s="280"/>
      <c r="B111" s="378"/>
      <c r="C111" s="365"/>
      <c r="D111" s="363"/>
      <c r="E111" s="120" t="str">
        <f t="shared" si="25"/>
        <v/>
      </c>
      <c r="F111" s="120" t="str">
        <f t="shared" si="26"/>
        <v/>
      </c>
      <c r="G111" s="120" t="str">
        <f t="shared" si="27"/>
        <v/>
      </c>
      <c r="H111" s="120" t="str">
        <f t="shared" si="28"/>
        <v/>
      </c>
      <c r="I111" s="120" t="str">
        <f t="shared" si="29"/>
        <v/>
      </c>
      <c r="J111" s="120" t="str">
        <f t="shared" si="30"/>
        <v/>
      </c>
      <c r="K111" s="120" t="str">
        <f t="shared" si="31"/>
        <v/>
      </c>
      <c r="L111" s="120" t="str">
        <f t="shared" si="32"/>
        <v/>
      </c>
      <c r="M111" s="120" t="str">
        <f t="shared" si="33"/>
        <v/>
      </c>
      <c r="N111" s="120" t="str">
        <f t="shared" si="34"/>
        <v/>
      </c>
      <c r="O111" s="120" t="str">
        <f t="shared" si="35"/>
        <v/>
      </c>
      <c r="P111" s="282">
        <f>SUM(E111:O111)-D111</f>
        <v>0</v>
      </c>
    </row>
    <row r="112" spans="1:55" s="124" customFormat="1" x14ac:dyDescent="0.2">
      <c r="A112" s="280"/>
      <c r="B112" s="378"/>
      <c r="C112" s="365"/>
      <c r="D112" s="363"/>
      <c r="E112" s="120" t="str">
        <f t="shared" si="25"/>
        <v/>
      </c>
      <c r="F112" s="120" t="str">
        <f t="shared" si="26"/>
        <v/>
      </c>
      <c r="G112" s="120" t="str">
        <f t="shared" si="27"/>
        <v/>
      </c>
      <c r="H112" s="120" t="str">
        <f t="shared" si="28"/>
        <v/>
      </c>
      <c r="I112" s="120" t="str">
        <f t="shared" si="29"/>
        <v/>
      </c>
      <c r="J112" s="120" t="str">
        <f t="shared" si="30"/>
        <v/>
      </c>
      <c r="K112" s="120" t="str">
        <f t="shared" si="31"/>
        <v/>
      </c>
      <c r="L112" s="120" t="str">
        <f t="shared" si="32"/>
        <v/>
      </c>
      <c r="M112" s="120" t="str">
        <f t="shared" si="33"/>
        <v/>
      </c>
      <c r="N112" s="120" t="str">
        <f t="shared" si="34"/>
        <v/>
      </c>
      <c r="O112" s="120" t="str">
        <f t="shared" si="35"/>
        <v/>
      </c>
      <c r="P112" s="282">
        <f t="shared" ref="P112:P118" si="36">SUM(E112:O112)-D112</f>
        <v>0</v>
      </c>
    </row>
    <row r="113" spans="1:55" s="124" customFormat="1" x14ac:dyDescent="0.2">
      <c r="A113" s="280"/>
      <c r="B113" s="378"/>
      <c r="C113" s="365"/>
      <c r="D113" s="363"/>
      <c r="E113" s="120" t="str">
        <f t="shared" si="25"/>
        <v/>
      </c>
      <c r="F113" s="120" t="str">
        <f t="shared" si="26"/>
        <v/>
      </c>
      <c r="G113" s="120" t="str">
        <f t="shared" si="27"/>
        <v/>
      </c>
      <c r="H113" s="120" t="str">
        <f t="shared" si="28"/>
        <v/>
      </c>
      <c r="I113" s="120" t="str">
        <f t="shared" si="29"/>
        <v/>
      </c>
      <c r="J113" s="120" t="str">
        <f t="shared" si="30"/>
        <v/>
      </c>
      <c r="K113" s="120" t="str">
        <f t="shared" si="31"/>
        <v/>
      </c>
      <c r="L113" s="120" t="str">
        <f t="shared" si="32"/>
        <v/>
      </c>
      <c r="M113" s="120" t="str">
        <f t="shared" si="33"/>
        <v/>
      </c>
      <c r="N113" s="120" t="str">
        <f t="shared" si="34"/>
        <v/>
      </c>
      <c r="O113" s="120" t="str">
        <f t="shared" si="35"/>
        <v/>
      </c>
      <c r="P113" s="282">
        <f t="shared" si="36"/>
        <v>0</v>
      </c>
    </row>
    <row r="114" spans="1:55" s="124" customFormat="1" x14ac:dyDescent="0.2">
      <c r="A114" s="280"/>
      <c r="B114" s="378"/>
      <c r="C114" s="365"/>
      <c r="D114" s="363"/>
      <c r="E114" s="120" t="str">
        <f t="shared" si="25"/>
        <v/>
      </c>
      <c r="F114" s="120" t="str">
        <f t="shared" si="26"/>
        <v/>
      </c>
      <c r="G114" s="120" t="str">
        <f t="shared" si="27"/>
        <v/>
      </c>
      <c r="H114" s="120" t="str">
        <f t="shared" si="28"/>
        <v/>
      </c>
      <c r="I114" s="120" t="str">
        <f t="shared" si="29"/>
        <v/>
      </c>
      <c r="J114" s="120" t="str">
        <f t="shared" si="30"/>
        <v/>
      </c>
      <c r="K114" s="120" t="str">
        <f t="shared" si="31"/>
        <v/>
      </c>
      <c r="L114" s="120" t="str">
        <f t="shared" si="32"/>
        <v/>
      </c>
      <c r="M114" s="120" t="str">
        <f t="shared" si="33"/>
        <v/>
      </c>
      <c r="N114" s="120" t="str">
        <f t="shared" si="34"/>
        <v/>
      </c>
      <c r="O114" s="120" t="str">
        <f t="shared" si="35"/>
        <v/>
      </c>
      <c r="P114" s="282">
        <f t="shared" si="36"/>
        <v>0</v>
      </c>
    </row>
    <row r="115" spans="1:55" s="124" customFormat="1" x14ac:dyDescent="0.2">
      <c r="A115" s="280"/>
      <c r="B115" s="378"/>
      <c r="C115" s="365"/>
      <c r="D115" s="363"/>
      <c r="E115" s="120" t="str">
        <f t="shared" si="25"/>
        <v/>
      </c>
      <c r="F115" s="120" t="str">
        <f t="shared" si="26"/>
        <v/>
      </c>
      <c r="G115" s="120" t="str">
        <f t="shared" si="27"/>
        <v/>
      </c>
      <c r="H115" s="120" t="str">
        <f t="shared" si="28"/>
        <v/>
      </c>
      <c r="I115" s="120" t="str">
        <f t="shared" si="29"/>
        <v/>
      </c>
      <c r="J115" s="120" t="str">
        <f t="shared" si="30"/>
        <v/>
      </c>
      <c r="K115" s="120" t="str">
        <f t="shared" si="31"/>
        <v/>
      </c>
      <c r="L115" s="120" t="str">
        <f t="shared" si="32"/>
        <v/>
      </c>
      <c r="M115" s="120" t="str">
        <f t="shared" si="33"/>
        <v/>
      </c>
      <c r="N115" s="120" t="str">
        <f t="shared" si="34"/>
        <v/>
      </c>
      <c r="O115" s="120" t="str">
        <f t="shared" si="35"/>
        <v/>
      </c>
      <c r="P115" s="282">
        <f t="shared" si="36"/>
        <v>0</v>
      </c>
    </row>
    <row r="116" spans="1:55" s="124" customFormat="1" x14ac:dyDescent="0.2">
      <c r="A116" s="280"/>
      <c r="B116" s="378"/>
      <c r="C116" s="365"/>
      <c r="D116" s="363"/>
      <c r="E116" s="120" t="str">
        <f t="shared" si="25"/>
        <v/>
      </c>
      <c r="F116" s="120" t="str">
        <f t="shared" si="26"/>
        <v/>
      </c>
      <c r="G116" s="120" t="str">
        <f t="shared" si="27"/>
        <v/>
      </c>
      <c r="H116" s="120" t="str">
        <f t="shared" si="28"/>
        <v/>
      </c>
      <c r="I116" s="120" t="str">
        <f t="shared" si="29"/>
        <v/>
      </c>
      <c r="J116" s="120" t="str">
        <f t="shared" si="30"/>
        <v/>
      </c>
      <c r="K116" s="120" t="str">
        <f t="shared" si="31"/>
        <v/>
      </c>
      <c r="L116" s="120" t="str">
        <f t="shared" si="32"/>
        <v/>
      </c>
      <c r="M116" s="120" t="str">
        <f t="shared" si="33"/>
        <v/>
      </c>
      <c r="N116" s="120" t="str">
        <f t="shared" si="34"/>
        <v/>
      </c>
      <c r="O116" s="120" t="str">
        <f t="shared" si="35"/>
        <v/>
      </c>
      <c r="P116" s="282">
        <f t="shared" si="36"/>
        <v>0</v>
      </c>
    </row>
    <row r="117" spans="1:55" s="124" customFormat="1" x14ac:dyDescent="0.2">
      <c r="A117" s="280"/>
      <c r="B117" s="378"/>
      <c r="C117" s="365"/>
      <c r="D117" s="363"/>
      <c r="E117" s="120" t="str">
        <f t="shared" si="25"/>
        <v/>
      </c>
      <c r="F117" s="120" t="str">
        <f t="shared" si="26"/>
        <v/>
      </c>
      <c r="G117" s="120" t="str">
        <f t="shared" si="27"/>
        <v/>
      </c>
      <c r="H117" s="120" t="str">
        <f t="shared" si="28"/>
        <v/>
      </c>
      <c r="I117" s="120" t="str">
        <f t="shared" si="29"/>
        <v/>
      </c>
      <c r="J117" s="120" t="str">
        <f t="shared" si="30"/>
        <v/>
      </c>
      <c r="K117" s="120" t="str">
        <f t="shared" si="31"/>
        <v/>
      </c>
      <c r="L117" s="120" t="str">
        <f t="shared" si="32"/>
        <v/>
      </c>
      <c r="M117" s="120" t="str">
        <f t="shared" si="33"/>
        <v/>
      </c>
      <c r="N117" s="120" t="str">
        <f t="shared" si="34"/>
        <v/>
      </c>
      <c r="O117" s="120" t="str">
        <f t="shared" si="35"/>
        <v/>
      </c>
      <c r="P117" s="282">
        <f t="shared" si="36"/>
        <v>0</v>
      </c>
    </row>
    <row r="118" spans="1:55" s="124" customFormat="1" x14ac:dyDescent="0.2">
      <c r="A118" s="280"/>
      <c r="B118" s="378"/>
      <c r="C118" s="365"/>
      <c r="D118" s="363"/>
      <c r="E118" s="120" t="str">
        <f t="shared" si="25"/>
        <v/>
      </c>
      <c r="F118" s="120" t="str">
        <f t="shared" si="26"/>
        <v/>
      </c>
      <c r="G118" s="120" t="str">
        <f t="shared" si="27"/>
        <v/>
      </c>
      <c r="H118" s="120" t="str">
        <f t="shared" si="28"/>
        <v/>
      </c>
      <c r="I118" s="120" t="str">
        <f t="shared" si="29"/>
        <v/>
      </c>
      <c r="J118" s="120" t="str">
        <f t="shared" si="30"/>
        <v/>
      </c>
      <c r="K118" s="120" t="str">
        <f t="shared" si="31"/>
        <v/>
      </c>
      <c r="L118" s="120" t="str">
        <f t="shared" si="32"/>
        <v/>
      </c>
      <c r="M118" s="120" t="str">
        <f t="shared" si="33"/>
        <v/>
      </c>
      <c r="N118" s="120" t="str">
        <f t="shared" si="34"/>
        <v/>
      </c>
      <c r="O118" s="120" t="str">
        <f t="shared" si="35"/>
        <v/>
      </c>
      <c r="P118" s="282">
        <f t="shared" si="36"/>
        <v>0</v>
      </c>
    </row>
    <row r="119" spans="1:55" s="124" customFormat="1" x14ac:dyDescent="0.2">
      <c r="A119" s="119"/>
      <c r="B119" s="374"/>
      <c r="C119" s="365"/>
      <c r="D119" s="358"/>
      <c r="E119" s="120" t="str">
        <f t="shared" si="25"/>
        <v/>
      </c>
      <c r="F119" s="120" t="str">
        <f t="shared" si="26"/>
        <v/>
      </c>
      <c r="G119" s="120" t="str">
        <f t="shared" si="27"/>
        <v/>
      </c>
      <c r="H119" s="120" t="str">
        <f t="shared" si="28"/>
        <v/>
      </c>
      <c r="I119" s="120" t="str">
        <f t="shared" si="29"/>
        <v/>
      </c>
      <c r="J119" s="120" t="str">
        <f t="shared" si="30"/>
        <v/>
      </c>
      <c r="K119" s="120" t="str">
        <f t="shared" si="31"/>
        <v/>
      </c>
      <c r="L119" s="120" t="str">
        <f t="shared" si="32"/>
        <v/>
      </c>
      <c r="M119" s="120" t="str">
        <f t="shared" si="33"/>
        <v/>
      </c>
      <c r="N119" s="120" t="str">
        <f t="shared" si="34"/>
        <v/>
      </c>
      <c r="O119" s="120" t="str">
        <f t="shared" si="35"/>
        <v/>
      </c>
      <c r="P119" s="282">
        <f>SUM(E119:O119)-D119</f>
        <v>0</v>
      </c>
    </row>
    <row r="120" spans="1:55" s="124" customFormat="1" x14ac:dyDescent="0.2">
      <c r="A120" s="291"/>
      <c r="B120" s="379"/>
      <c r="C120" s="366"/>
      <c r="D120" s="359"/>
      <c r="E120" s="292" t="str">
        <f t="shared" si="25"/>
        <v/>
      </c>
      <c r="F120" s="292" t="str">
        <f t="shared" si="26"/>
        <v/>
      </c>
      <c r="G120" s="292" t="str">
        <f t="shared" si="27"/>
        <v/>
      </c>
      <c r="H120" s="292" t="str">
        <f t="shared" si="28"/>
        <v/>
      </c>
      <c r="I120" s="292" t="str">
        <f t="shared" si="29"/>
        <v/>
      </c>
      <c r="J120" s="292" t="str">
        <f t="shared" si="30"/>
        <v/>
      </c>
      <c r="K120" s="292" t="str">
        <f t="shared" si="31"/>
        <v/>
      </c>
      <c r="L120" s="292" t="str">
        <f t="shared" si="32"/>
        <v/>
      </c>
      <c r="M120" s="292" t="str">
        <f t="shared" si="33"/>
        <v/>
      </c>
      <c r="N120" s="292" t="str">
        <f t="shared" si="34"/>
        <v/>
      </c>
      <c r="O120" s="292" t="str">
        <f t="shared" si="35"/>
        <v/>
      </c>
      <c r="P120" s="294"/>
    </row>
    <row r="121" spans="1:55" x14ac:dyDescent="0.2">
      <c r="A121" s="27" t="s">
        <v>21</v>
      </c>
      <c r="B121" s="15"/>
      <c r="C121" s="15"/>
      <c r="D121" s="34">
        <f t="shared" ref="D121:P121" si="37">SUM(D110:D120)</f>
        <v>0</v>
      </c>
      <c r="E121" s="29">
        <f t="shared" si="37"/>
        <v>0</v>
      </c>
      <c r="F121" s="29">
        <f t="shared" si="37"/>
        <v>0</v>
      </c>
      <c r="G121" s="29">
        <f t="shared" si="37"/>
        <v>0</v>
      </c>
      <c r="H121" s="29">
        <f t="shared" si="37"/>
        <v>0</v>
      </c>
      <c r="I121" s="29">
        <f t="shared" si="37"/>
        <v>0</v>
      </c>
      <c r="J121" s="29">
        <f t="shared" si="37"/>
        <v>0</v>
      </c>
      <c r="K121" s="29">
        <f t="shared" si="37"/>
        <v>0</v>
      </c>
      <c r="L121" s="29">
        <f t="shared" si="37"/>
        <v>0</v>
      </c>
      <c r="M121" s="29">
        <f t="shared" si="37"/>
        <v>0</v>
      </c>
      <c r="N121" s="29">
        <f t="shared" si="37"/>
        <v>0</v>
      </c>
      <c r="O121" s="29">
        <f t="shared" si="37"/>
        <v>0</v>
      </c>
      <c r="P121" s="282">
        <f t="shared" si="37"/>
        <v>0</v>
      </c>
    </row>
    <row r="122" spans="1:55" x14ac:dyDescent="0.2">
      <c r="D122" s="36"/>
      <c r="E122" s="39"/>
      <c r="F122" s="39"/>
      <c r="G122" s="41"/>
      <c r="H122" s="41"/>
      <c r="I122" s="39"/>
      <c r="J122" s="39"/>
      <c r="K122" s="41"/>
      <c r="L122" s="41"/>
      <c r="M122" s="39"/>
      <c r="N122" s="39"/>
      <c r="O122" s="41"/>
      <c r="P122" s="283"/>
      <c r="Q122" s="39"/>
      <c r="R122" s="39"/>
      <c r="S122" s="41"/>
      <c r="T122" s="41"/>
      <c r="U122" s="39"/>
      <c r="V122" s="39"/>
      <c r="W122" s="41"/>
      <c r="X122" s="41"/>
      <c r="Y122" s="39"/>
      <c r="Z122" s="39"/>
      <c r="AA122" s="41"/>
      <c r="AB122" s="41"/>
      <c r="AC122" s="39"/>
      <c r="AD122" s="39"/>
      <c r="AE122" s="41"/>
      <c r="AF122" s="41"/>
      <c r="AG122" s="39"/>
      <c r="AH122" s="39"/>
      <c r="AI122" s="41"/>
      <c r="AJ122" s="41"/>
      <c r="AK122" s="39"/>
      <c r="AL122" s="39"/>
      <c r="AM122" s="41"/>
      <c r="AN122" s="41"/>
      <c r="AO122" s="39"/>
      <c r="AP122" s="39"/>
      <c r="AQ122" s="41"/>
      <c r="AR122" s="41"/>
      <c r="AS122" s="39"/>
      <c r="AT122" s="39"/>
      <c r="AU122" s="41"/>
      <c r="AV122" s="41"/>
      <c r="AW122" s="39"/>
      <c r="AX122" s="39"/>
      <c r="AY122" s="41"/>
      <c r="AZ122" s="41"/>
      <c r="BA122" s="39"/>
      <c r="BB122" s="39"/>
      <c r="BC122" s="41"/>
    </row>
    <row r="123" spans="1:55" x14ac:dyDescent="0.2">
      <c r="A123" s="27" t="s">
        <v>22</v>
      </c>
      <c r="B123" s="15"/>
      <c r="C123" s="15"/>
      <c r="D123" s="34">
        <f t="shared" ref="D123:P123" si="38">D101-D121</f>
        <v>0</v>
      </c>
      <c r="E123" s="29">
        <f t="shared" si="38"/>
        <v>0</v>
      </c>
      <c r="F123" s="29">
        <f t="shared" si="38"/>
        <v>0</v>
      </c>
      <c r="G123" s="29">
        <f t="shared" si="38"/>
        <v>0</v>
      </c>
      <c r="H123" s="29">
        <f t="shared" si="38"/>
        <v>0</v>
      </c>
      <c r="I123" s="29">
        <f t="shared" si="38"/>
        <v>0</v>
      </c>
      <c r="J123" s="29">
        <f t="shared" si="38"/>
        <v>0</v>
      </c>
      <c r="K123" s="29">
        <f t="shared" si="38"/>
        <v>0</v>
      </c>
      <c r="L123" s="29">
        <f t="shared" si="38"/>
        <v>0</v>
      </c>
      <c r="M123" s="29">
        <f t="shared" si="38"/>
        <v>0</v>
      </c>
      <c r="N123" s="29">
        <f t="shared" si="38"/>
        <v>0</v>
      </c>
      <c r="O123" s="29">
        <f t="shared" si="38"/>
        <v>0</v>
      </c>
      <c r="P123" s="282">
        <f t="shared" si="38"/>
        <v>0</v>
      </c>
    </row>
    <row r="124" spans="1:55" x14ac:dyDescent="0.2">
      <c r="D124"/>
      <c r="P124" s="124"/>
      <c r="AA124" s="42"/>
      <c r="AB124" s="42"/>
      <c r="AK124" s="3"/>
      <c r="AL124" s="3"/>
      <c r="AM124" s="3"/>
    </row>
    <row r="126" spans="1:55" ht="62.25" customHeight="1" x14ac:dyDescent="0.2">
      <c r="A126" s="461" t="s">
        <v>302</v>
      </c>
      <c r="B126" s="461"/>
      <c r="C126" s="461"/>
      <c r="D126" s="461"/>
    </row>
    <row r="131" spans="1:1" x14ac:dyDescent="0.2">
      <c r="A131" t="s">
        <v>294</v>
      </c>
    </row>
    <row r="132" spans="1:1" x14ac:dyDescent="0.2">
      <c r="A132" t="s">
        <v>284</v>
      </c>
    </row>
    <row r="133" spans="1:1" x14ac:dyDescent="0.2">
      <c r="A133" t="s">
        <v>285</v>
      </c>
    </row>
    <row r="134" spans="1:1" x14ac:dyDescent="0.2">
      <c r="A134" t="s">
        <v>286</v>
      </c>
    </row>
    <row r="135" spans="1:1" x14ac:dyDescent="0.2">
      <c r="A135" t="s">
        <v>287</v>
      </c>
    </row>
    <row r="136" spans="1:1" x14ac:dyDescent="0.2">
      <c r="A136" t="s">
        <v>288</v>
      </c>
    </row>
    <row r="137" spans="1:1" x14ac:dyDescent="0.2">
      <c r="A137" t="s">
        <v>289</v>
      </c>
    </row>
    <row r="138" spans="1:1" x14ac:dyDescent="0.2">
      <c r="A138" t="s">
        <v>290</v>
      </c>
    </row>
    <row r="139" spans="1:1" x14ac:dyDescent="0.2">
      <c r="A139" t="s">
        <v>35</v>
      </c>
    </row>
    <row r="140" spans="1:1" x14ac:dyDescent="0.2">
      <c r="A140" t="s">
        <v>291</v>
      </c>
    </row>
    <row r="141" spans="1:1" x14ac:dyDescent="0.2">
      <c r="A141" t="s">
        <v>293</v>
      </c>
    </row>
    <row r="142" spans="1:1" x14ac:dyDescent="0.2">
      <c r="A142" t="s">
        <v>292</v>
      </c>
    </row>
    <row r="149" spans="1:16" s="124" customFormat="1" x14ac:dyDescent="0.2">
      <c r="A149" s="280"/>
      <c r="B149" s="376"/>
      <c r="C149" s="119"/>
      <c r="D149" s="361"/>
      <c r="E149" s="381" t="str">
        <f>IF($C149="COMM",$D149,"")</f>
        <v/>
      </c>
      <c r="F149" s="381" t="str">
        <f>IF($C149="FACS",$D149,"")</f>
        <v/>
      </c>
      <c r="G149" s="381" t="str">
        <f>IF($C149="CSRV",$D149,"")</f>
        <v/>
      </c>
      <c r="H149" s="381" t="str">
        <f>IF($C149="TRVL",$D149,"")</f>
        <v/>
      </c>
      <c r="I149" s="381" t="str">
        <f>IF($C149="OFFEQ",$D149,"")</f>
        <v/>
      </c>
      <c r="J149" s="381" t="str">
        <f>IF($C149="SUPPL",$D149,"")</f>
        <v/>
      </c>
      <c r="K149" s="381" t="str">
        <f>IF($C149="PSCTR",$D149,"")</f>
        <v/>
      </c>
      <c r="L149" s="381" t="str">
        <f>IF($C149="STATE",$D149,"")</f>
        <v/>
      </c>
      <c r="M149" s="381" t="str">
        <f>IF($C149="MISC",$D149,"")</f>
        <v/>
      </c>
      <c r="N149" s="381" t="str">
        <f>IF($C149="POST NRJM",$D149,"")</f>
        <v/>
      </c>
      <c r="O149" s="381" t="str">
        <f>IF($C149="OTHR NRJM",$D149,"")</f>
        <v/>
      </c>
      <c r="P149" s="282">
        <f>SUM(E149:O149)-D149</f>
        <v>0</v>
      </c>
    </row>
  </sheetData>
  <sheetProtection password="EBC7" sheet="1" objects="1" scenarios="1" formatCells="0" formatColumns="0" formatRows="0" insertRows="0" deleteRows="0" sort="0"/>
  <protectedRanges>
    <protectedRange sqref="C6" name="Range1"/>
  </protectedRanges>
  <mergeCells count="5">
    <mergeCell ref="A126:D126"/>
    <mergeCell ref="A4:D4"/>
    <mergeCell ref="A1:D1"/>
    <mergeCell ref="A3:D3"/>
    <mergeCell ref="B2:D2"/>
  </mergeCells>
  <phoneticPr fontId="8" type="noConversion"/>
  <dataValidations count="9">
    <dataValidation allowBlank="1" showErrorMessage="1" sqref="Q110:IV120 C50 D110:O120 A110:B120 A149:B149 A129:XFD148 A150:XFD65536 Q149:IV149 D149:O149 C11 A10:B100 D10:O100 Q10:IV100"/>
    <dataValidation type="textLength" operator="equal" showErrorMessage="1" sqref="E1:IV9 B1:D1 A1:A2 A4:B9 D4:D9 C4:C5 C7:C9">
      <formula1>999</formula1>
    </dataValidation>
    <dataValidation type="textLength" operator="equal" allowBlank="1" showErrorMessage="1" sqref="A101:XFD109 A127:C128 A121:C125 E121:IV128 D121:D125 D127:D128">
      <formula1>999</formula1>
    </dataValidation>
    <dataValidation operator="equal" showErrorMessage="1" sqref="A3:D3"/>
    <dataValidation type="textLength" operator="equal" allowBlank="1" showInputMessage="1" showErrorMessage="1" prompt="Formula Cell!" sqref="P110:P120 P149 P10:P100">
      <formula1>999</formula1>
    </dataValidation>
    <dataValidation operator="equal" showInputMessage="1" showErrorMessage="1" sqref="C6"/>
    <dataValidation type="list" sqref="C51:C99 C10 C110:C119 C149 C12:C49">
      <formula1>$A$130:$A$142</formula1>
    </dataValidation>
    <dataValidation sqref="C120 C100"/>
    <dataValidation type="textLength" operator="lessThan" showInputMessage="1" showErrorMessage="1" sqref="A126">
      <formula1>5000</formula1>
    </dataValidation>
  </dataValidations>
  <printOptions headings="1"/>
  <pageMargins left="0.5" right="0.25" top="1" bottom="0.75" header="0.5" footer="0.5"/>
  <pageSetup scale="41" fitToHeight="2" orientation="landscape" verticalDpi="300" r:id="rId1"/>
  <headerFooter alignWithMargins="0">
    <oddFooter>&amp;L&amp;D &amp;T&amp;COMB Approval No. 1205-0430 Expires 12/31/2013
&amp;A&amp;R&amp;F</oddFooter>
  </headerFooter>
  <colBreaks count="1" manualBreakCount="1">
    <brk id="10" max="126" man="1"/>
  </colBreaks>
  <ignoredErrors>
    <ignoredError sqref="E51:O100 E10:P49 E110:O120 P101 P123 E149:P149 E50:P50 P51:P99 P110:P119 P121" unlockedFormula="1"/>
  </ignoredErrors>
  <drawing r:id="rId2"/>
  <legacyDrawing r:id="rId3"/>
  <controls>
    <mc:AlternateContent xmlns:mc="http://schemas.openxmlformats.org/markup-compatibility/2006">
      <mc:Choice Requires="x14">
        <control shapeId="6154" r:id="rId4" name="CommandButton3">
          <controlPr defaultSize="0" print="0" autoLine="0" autoPict="0" r:id="rId5">
            <anchor moveWithCells="1">
              <from>
                <xdr:col>7</xdr:col>
                <xdr:colOff>123825</xdr:colOff>
                <xdr:row>0</xdr:row>
                <xdr:rowOff>76200</xdr:rowOff>
              </from>
              <to>
                <xdr:col>8</xdr:col>
                <xdr:colOff>180975</xdr:colOff>
                <xdr:row>3</xdr:row>
                <xdr:rowOff>95250</xdr:rowOff>
              </to>
            </anchor>
          </controlPr>
        </control>
      </mc:Choice>
      <mc:Fallback>
        <control shapeId="6154" r:id="rId4" name="CommandButton3"/>
      </mc:Fallback>
    </mc:AlternateContent>
    <mc:AlternateContent xmlns:mc="http://schemas.openxmlformats.org/markup-compatibility/2006">
      <mc:Choice Requires="x14">
        <control shapeId="6153" r:id="rId6" name="CommandButton2">
          <controlPr defaultSize="0" print="0" autoLine="0" r:id="rId7">
            <anchor moveWithCells="1">
              <from>
                <xdr:col>5</xdr:col>
                <xdr:colOff>923925</xdr:colOff>
                <xdr:row>0</xdr:row>
                <xdr:rowOff>76200</xdr:rowOff>
              </from>
              <to>
                <xdr:col>7</xdr:col>
                <xdr:colOff>0</xdr:colOff>
                <xdr:row>3</xdr:row>
                <xdr:rowOff>57150</xdr:rowOff>
              </to>
            </anchor>
          </controlPr>
        </control>
      </mc:Choice>
      <mc:Fallback>
        <control shapeId="6153" r:id="rId6" name="CommandButton2"/>
      </mc:Fallback>
    </mc:AlternateContent>
    <mc:AlternateContent xmlns:mc="http://schemas.openxmlformats.org/markup-compatibility/2006">
      <mc:Choice Requires="x14">
        <control shapeId="6152" r:id="rId8" name="CommandButton1">
          <controlPr defaultSize="0" print="0" autoLine="0" autoPict="0" r:id="rId9">
            <anchor moveWithCells="1">
              <from>
                <xdr:col>4</xdr:col>
                <xdr:colOff>647700</xdr:colOff>
                <xdr:row>0</xdr:row>
                <xdr:rowOff>76200</xdr:rowOff>
              </from>
              <to>
                <xdr:col>5</xdr:col>
                <xdr:colOff>790575</xdr:colOff>
                <xdr:row>3</xdr:row>
                <xdr:rowOff>66675</xdr:rowOff>
              </to>
            </anchor>
          </controlPr>
        </control>
      </mc:Choice>
      <mc:Fallback>
        <control shapeId="6152" r:id="rId8" name="CommandButton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BH176"/>
  <sheetViews>
    <sheetView showGridLines="0" zoomScale="90" workbookViewId="0">
      <pane xSplit="1" ySplit="11" topLeftCell="B12" activePane="bottomRight" state="frozen"/>
      <selection pane="topRight" activeCell="B1" sqref="B1"/>
      <selection pane="bottomLeft" activeCell="A12" sqref="A12"/>
      <selection pane="bottomRight" sqref="A1:F1"/>
    </sheetView>
  </sheetViews>
  <sheetFormatPr defaultRowHeight="12.75" x14ac:dyDescent="0.2"/>
  <cols>
    <col min="1" max="1" width="32.7109375" customWidth="1"/>
    <col min="2" max="2" width="6.7109375" customWidth="1"/>
    <col min="3" max="3" width="13.5703125" customWidth="1"/>
    <col min="4" max="6" width="13.7109375" customWidth="1"/>
    <col min="7" max="7" width="13.5703125" customWidth="1"/>
    <col min="8" max="10" width="13.7109375" customWidth="1"/>
    <col min="11" max="11" width="13.5703125" customWidth="1"/>
    <col min="12" max="14" width="13.7109375" customWidth="1"/>
    <col min="15" max="15" width="13.5703125" customWidth="1"/>
    <col min="16" max="18" width="13.7109375" customWidth="1"/>
    <col min="19" max="19" width="13.5703125" customWidth="1"/>
    <col min="20" max="22" width="13.7109375" customWidth="1"/>
    <col min="23" max="23" width="13.5703125" customWidth="1"/>
    <col min="24" max="26" width="13.7109375" customWidth="1"/>
    <col min="27" max="27" width="13.5703125" customWidth="1"/>
    <col min="28" max="30" width="13.7109375" customWidth="1"/>
    <col min="31" max="31" width="13.5703125" customWidth="1"/>
    <col min="32" max="34" width="13.7109375" customWidth="1"/>
    <col min="35" max="35" width="13.5703125" customWidth="1"/>
    <col min="36" max="38" width="13.7109375" customWidth="1"/>
    <col min="39" max="39" width="13.5703125" customWidth="1"/>
    <col min="40" max="42" width="13.7109375" customWidth="1"/>
    <col min="43" max="43" width="13.5703125" customWidth="1"/>
    <col min="44" max="46" width="13.7109375" customWidth="1"/>
    <col min="47" max="47" width="13.5703125" customWidth="1"/>
    <col min="48" max="50" width="13.7109375" customWidth="1"/>
    <col min="51" max="54" width="16" customWidth="1"/>
  </cols>
  <sheetData>
    <row r="1" spans="1:54" ht="16.5" customHeight="1" x14ac:dyDescent="0.25">
      <c r="A1" s="463" t="s">
        <v>107</v>
      </c>
      <c r="B1" s="463"/>
      <c r="C1" s="463"/>
      <c r="D1" s="463"/>
      <c r="E1" s="463"/>
      <c r="F1" s="463"/>
    </row>
    <row r="2" spans="1:54" x14ac:dyDescent="0.2">
      <c r="A2" s="21" t="str">
        <f>'CROSS PSPB'!A2</f>
        <v>Crosswalk Version:  2.4</v>
      </c>
      <c r="B2" s="21"/>
      <c r="E2" s="22"/>
      <c r="F2" s="289">
        <v>38538</v>
      </c>
      <c r="G2" s="2"/>
      <c r="H2" s="2"/>
      <c r="I2" s="2"/>
    </row>
    <row r="3" spans="1:54" x14ac:dyDescent="0.2">
      <c r="A3" s="21"/>
      <c r="B3" s="21"/>
      <c r="C3" s="23" t="s">
        <v>98</v>
      </c>
      <c r="E3" s="22"/>
      <c r="F3" s="22"/>
      <c r="G3" s="2"/>
      <c r="H3" s="2"/>
      <c r="I3" s="2"/>
    </row>
    <row r="4" spans="1:54" ht="15.75" x14ac:dyDescent="0.25">
      <c r="A4" s="470" t="str">
        <f>'CROSS PSPB'!A4</f>
        <v>YOUR STATE</v>
      </c>
      <c r="B4" s="470"/>
      <c r="C4" s="20"/>
      <c r="D4" s="1"/>
      <c r="E4" s="1"/>
    </row>
    <row r="6" spans="1:54" x14ac:dyDescent="0.2">
      <c r="A6" s="24" t="s">
        <v>0</v>
      </c>
      <c r="B6" s="12"/>
      <c r="C6" s="466" t="s">
        <v>1</v>
      </c>
      <c r="D6" s="466"/>
      <c r="E6" s="466"/>
      <c r="F6" s="467"/>
      <c r="G6" s="468" t="s">
        <v>2</v>
      </c>
      <c r="H6" s="466"/>
      <c r="I6" s="466"/>
      <c r="J6" s="467"/>
      <c r="K6" s="465" t="s">
        <v>3</v>
      </c>
      <c r="L6" s="466"/>
      <c r="M6" s="466"/>
      <c r="N6" s="467"/>
      <c r="O6" s="465" t="s">
        <v>4</v>
      </c>
      <c r="P6" s="466"/>
      <c r="Q6" s="466"/>
      <c r="R6" s="467"/>
      <c r="S6" s="465" t="s">
        <v>5</v>
      </c>
      <c r="T6" s="466"/>
      <c r="U6" s="466"/>
      <c r="V6" s="467"/>
      <c r="W6" s="465" t="s">
        <v>6</v>
      </c>
      <c r="X6" s="466"/>
      <c r="Y6" s="466"/>
      <c r="Z6" s="467"/>
      <c r="AA6" s="465" t="s">
        <v>7</v>
      </c>
      <c r="AB6" s="466"/>
      <c r="AC6" s="466"/>
      <c r="AD6" s="467"/>
      <c r="AE6" s="465" t="s">
        <v>8</v>
      </c>
      <c r="AF6" s="466"/>
      <c r="AG6" s="466"/>
      <c r="AH6" s="467"/>
      <c r="AI6" s="465" t="s">
        <v>9</v>
      </c>
      <c r="AJ6" s="466"/>
      <c r="AK6" s="466"/>
      <c r="AL6" s="467"/>
      <c r="AM6" s="465" t="s">
        <v>10</v>
      </c>
      <c r="AN6" s="466"/>
      <c r="AO6" s="466"/>
      <c r="AP6" s="467"/>
      <c r="AQ6" s="465" t="s">
        <v>11</v>
      </c>
      <c r="AR6" s="466"/>
      <c r="AS6" s="466"/>
      <c r="AT6" s="467"/>
      <c r="AU6" s="465" t="s">
        <v>12</v>
      </c>
      <c r="AV6" s="466"/>
      <c r="AW6" s="466"/>
      <c r="AX6" s="467"/>
      <c r="AY6" s="465" t="s">
        <v>13</v>
      </c>
      <c r="AZ6" s="466"/>
      <c r="BA6" s="466"/>
      <c r="BB6" s="467"/>
    </row>
    <row r="7" spans="1:54" x14ac:dyDescent="0.2">
      <c r="A7" s="281" t="str">
        <f>PREVIOUSFY</f>
        <v xml:space="preserve">FY </v>
      </c>
      <c r="B7" s="11"/>
      <c r="C7" s="9" t="s">
        <v>40</v>
      </c>
      <c r="D7" s="11"/>
      <c r="E7" s="11"/>
      <c r="F7" s="13"/>
      <c r="G7" s="17" t="s">
        <v>40</v>
      </c>
      <c r="H7" s="11"/>
      <c r="I7" s="11"/>
      <c r="J7" s="13"/>
      <c r="K7" s="9" t="s">
        <v>40</v>
      </c>
      <c r="L7" s="11"/>
      <c r="M7" s="11"/>
      <c r="N7" s="13"/>
      <c r="O7" s="9" t="s">
        <v>40</v>
      </c>
      <c r="P7" s="11"/>
      <c r="Q7" s="11"/>
      <c r="R7" s="13"/>
      <c r="S7" s="9" t="s">
        <v>40</v>
      </c>
      <c r="T7" s="11"/>
      <c r="U7" s="11"/>
      <c r="V7" s="13"/>
      <c r="W7" s="9" t="s">
        <v>40</v>
      </c>
      <c r="X7" s="11"/>
      <c r="Y7" s="11"/>
      <c r="Z7" s="13"/>
      <c r="AA7" s="9" t="s">
        <v>40</v>
      </c>
      <c r="AB7" s="11"/>
      <c r="AC7" s="11"/>
      <c r="AD7" s="13"/>
      <c r="AE7" s="9" t="s">
        <v>40</v>
      </c>
      <c r="AF7" s="11"/>
      <c r="AG7" s="11"/>
      <c r="AH7" s="13"/>
      <c r="AI7" s="9" t="s">
        <v>40</v>
      </c>
      <c r="AJ7" s="11"/>
      <c r="AK7" s="11"/>
      <c r="AL7" s="13"/>
      <c r="AM7" s="9" t="s">
        <v>40</v>
      </c>
      <c r="AN7" s="11"/>
      <c r="AO7" s="11"/>
      <c r="AP7" s="13"/>
      <c r="AQ7" s="9" t="s">
        <v>40</v>
      </c>
      <c r="AR7" s="11"/>
      <c r="AS7" s="11"/>
      <c r="AT7" s="13"/>
      <c r="AU7" s="9" t="s">
        <v>40</v>
      </c>
      <c r="AV7" s="11"/>
      <c r="AW7" s="11"/>
      <c r="AX7" s="13"/>
      <c r="AY7" s="9" t="s">
        <v>40</v>
      </c>
      <c r="AZ7" s="11"/>
      <c r="BA7" s="11"/>
      <c r="BB7" s="13"/>
    </row>
    <row r="8" spans="1:54" x14ac:dyDescent="0.2">
      <c r="A8" s="25"/>
      <c r="B8" s="10" t="s">
        <v>14</v>
      </c>
      <c r="C8" s="10" t="s">
        <v>41</v>
      </c>
      <c r="D8" s="10" t="s">
        <v>15</v>
      </c>
      <c r="E8" s="10" t="s">
        <v>16</v>
      </c>
      <c r="F8" s="14" t="s">
        <v>17</v>
      </c>
      <c r="G8" s="16" t="s">
        <v>41</v>
      </c>
      <c r="H8" s="10" t="s">
        <v>15</v>
      </c>
      <c r="I8" s="10" t="s">
        <v>16</v>
      </c>
      <c r="J8" s="14" t="s">
        <v>17</v>
      </c>
      <c r="K8" s="10" t="s">
        <v>41</v>
      </c>
      <c r="L8" s="10" t="s">
        <v>15</v>
      </c>
      <c r="M8" s="10" t="s">
        <v>16</v>
      </c>
      <c r="N8" s="14" t="s">
        <v>17</v>
      </c>
      <c r="O8" s="10" t="s">
        <v>41</v>
      </c>
      <c r="P8" s="10" t="s">
        <v>15</v>
      </c>
      <c r="Q8" s="10" t="s">
        <v>16</v>
      </c>
      <c r="R8" s="14" t="s">
        <v>17</v>
      </c>
      <c r="S8" s="16" t="s">
        <v>41</v>
      </c>
      <c r="T8" s="10" t="s">
        <v>15</v>
      </c>
      <c r="U8" s="10" t="s">
        <v>16</v>
      </c>
      <c r="V8" s="14" t="s">
        <v>17</v>
      </c>
      <c r="W8" s="16" t="s">
        <v>41</v>
      </c>
      <c r="X8" s="10" t="s">
        <v>15</v>
      </c>
      <c r="Y8" s="10" t="s">
        <v>16</v>
      </c>
      <c r="Z8" s="14" t="s">
        <v>17</v>
      </c>
      <c r="AA8" s="10" t="s">
        <v>41</v>
      </c>
      <c r="AB8" s="10" t="s">
        <v>15</v>
      </c>
      <c r="AC8" s="10" t="s">
        <v>16</v>
      </c>
      <c r="AD8" s="14" t="s">
        <v>17</v>
      </c>
      <c r="AE8" s="10" t="s">
        <v>41</v>
      </c>
      <c r="AF8" s="10" t="s">
        <v>15</v>
      </c>
      <c r="AG8" s="10" t="s">
        <v>16</v>
      </c>
      <c r="AH8" s="14" t="s">
        <v>17</v>
      </c>
      <c r="AI8" s="10" t="s">
        <v>41</v>
      </c>
      <c r="AJ8" s="10" t="s">
        <v>15</v>
      </c>
      <c r="AK8" s="10" t="s">
        <v>16</v>
      </c>
      <c r="AL8" s="14" t="s">
        <v>17</v>
      </c>
      <c r="AM8" s="16" t="s">
        <v>41</v>
      </c>
      <c r="AN8" s="10" t="s">
        <v>15</v>
      </c>
      <c r="AO8" s="10" t="s">
        <v>16</v>
      </c>
      <c r="AP8" s="14" t="s">
        <v>17</v>
      </c>
      <c r="AQ8" s="16" t="s">
        <v>41</v>
      </c>
      <c r="AR8" s="10" t="s">
        <v>15</v>
      </c>
      <c r="AS8" s="10" t="s">
        <v>16</v>
      </c>
      <c r="AT8" s="14" t="s">
        <v>17</v>
      </c>
      <c r="AU8" s="10" t="s">
        <v>41</v>
      </c>
      <c r="AV8" s="10" t="s">
        <v>15</v>
      </c>
      <c r="AW8" s="10" t="s">
        <v>16</v>
      </c>
      <c r="AX8" s="14" t="s">
        <v>17</v>
      </c>
      <c r="AY8" s="10" t="s">
        <v>41</v>
      </c>
      <c r="AZ8" s="10" t="s">
        <v>15</v>
      </c>
      <c r="BA8" s="10" t="s">
        <v>16</v>
      </c>
      <c r="BB8" s="14" t="s">
        <v>17</v>
      </c>
    </row>
    <row r="9" spans="1:54" x14ac:dyDescent="0.2">
      <c r="A9" s="58" t="s">
        <v>100</v>
      </c>
      <c r="B9" s="18"/>
      <c r="C9" s="59">
        <f t="shared" ref="C9:AX9" si="0">C101</f>
        <v>0</v>
      </c>
      <c r="D9" s="60">
        <f t="shared" si="0"/>
        <v>0</v>
      </c>
      <c r="E9" s="60">
        <f t="shared" si="0"/>
        <v>0</v>
      </c>
      <c r="F9" s="61">
        <f t="shared" si="0"/>
        <v>0</v>
      </c>
      <c r="G9" s="59">
        <f t="shared" si="0"/>
        <v>0</v>
      </c>
      <c r="H9" s="60">
        <f t="shared" si="0"/>
        <v>0</v>
      </c>
      <c r="I9" s="60">
        <f t="shared" si="0"/>
        <v>0</v>
      </c>
      <c r="J9" s="61">
        <f t="shared" si="0"/>
        <v>0</v>
      </c>
      <c r="K9" s="59">
        <f t="shared" si="0"/>
        <v>0</v>
      </c>
      <c r="L9" s="60">
        <f t="shared" si="0"/>
        <v>0</v>
      </c>
      <c r="M9" s="60">
        <f t="shared" si="0"/>
        <v>0</v>
      </c>
      <c r="N9" s="61">
        <f t="shared" si="0"/>
        <v>0</v>
      </c>
      <c r="O9" s="59">
        <f t="shared" si="0"/>
        <v>0</v>
      </c>
      <c r="P9" s="60">
        <f t="shared" si="0"/>
        <v>0</v>
      </c>
      <c r="Q9" s="60">
        <f t="shared" si="0"/>
        <v>0</v>
      </c>
      <c r="R9" s="61">
        <f t="shared" si="0"/>
        <v>0</v>
      </c>
      <c r="S9" s="59">
        <f t="shared" si="0"/>
        <v>0</v>
      </c>
      <c r="T9" s="60">
        <f t="shared" si="0"/>
        <v>0</v>
      </c>
      <c r="U9" s="60">
        <f t="shared" si="0"/>
        <v>0</v>
      </c>
      <c r="V9" s="61">
        <f t="shared" si="0"/>
        <v>0</v>
      </c>
      <c r="W9" s="59">
        <f t="shared" si="0"/>
        <v>0</v>
      </c>
      <c r="X9" s="60">
        <f t="shared" si="0"/>
        <v>0</v>
      </c>
      <c r="Y9" s="60">
        <f t="shared" si="0"/>
        <v>0</v>
      </c>
      <c r="Z9" s="61">
        <f t="shared" si="0"/>
        <v>0</v>
      </c>
      <c r="AA9" s="59">
        <f t="shared" si="0"/>
        <v>0</v>
      </c>
      <c r="AB9" s="60">
        <f t="shared" si="0"/>
        <v>0</v>
      </c>
      <c r="AC9" s="60">
        <f t="shared" si="0"/>
        <v>0</v>
      </c>
      <c r="AD9" s="61">
        <f t="shared" si="0"/>
        <v>0</v>
      </c>
      <c r="AE9" s="59">
        <f t="shared" si="0"/>
        <v>0</v>
      </c>
      <c r="AF9" s="60">
        <f t="shared" si="0"/>
        <v>0</v>
      </c>
      <c r="AG9" s="60">
        <f t="shared" si="0"/>
        <v>0</v>
      </c>
      <c r="AH9" s="61">
        <f t="shared" si="0"/>
        <v>0</v>
      </c>
      <c r="AI9" s="59">
        <f t="shared" si="0"/>
        <v>0</v>
      </c>
      <c r="AJ9" s="60">
        <f t="shared" si="0"/>
        <v>0</v>
      </c>
      <c r="AK9" s="60">
        <f t="shared" si="0"/>
        <v>0</v>
      </c>
      <c r="AL9" s="61">
        <f t="shared" si="0"/>
        <v>0</v>
      </c>
      <c r="AM9" s="59">
        <f t="shared" si="0"/>
        <v>0</v>
      </c>
      <c r="AN9" s="60">
        <f t="shared" si="0"/>
        <v>0</v>
      </c>
      <c r="AO9" s="60">
        <f t="shared" si="0"/>
        <v>0</v>
      </c>
      <c r="AP9" s="61">
        <f t="shared" si="0"/>
        <v>0</v>
      </c>
      <c r="AQ9" s="59">
        <f t="shared" si="0"/>
        <v>0</v>
      </c>
      <c r="AR9" s="60">
        <f t="shared" si="0"/>
        <v>0</v>
      </c>
      <c r="AS9" s="60">
        <f t="shared" si="0"/>
        <v>0</v>
      </c>
      <c r="AT9" s="61">
        <f t="shared" si="0"/>
        <v>0</v>
      </c>
      <c r="AU9" s="59">
        <f t="shared" si="0"/>
        <v>0</v>
      </c>
      <c r="AV9" s="60">
        <f t="shared" si="0"/>
        <v>0</v>
      </c>
      <c r="AW9" s="60">
        <f t="shared" si="0"/>
        <v>0</v>
      </c>
      <c r="AX9" s="61">
        <f t="shared" si="0"/>
        <v>0</v>
      </c>
      <c r="AY9" s="62">
        <f>SUM(G9,K9,O9,S9,W9,AA9,AE9,AI9,AM9,AQ9,AU9)-C9</f>
        <v>0</v>
      </c>
      <c r="AZ9" s="63">
        <f>SUM(H9,L9,P9,T9,X9,AB9,AF9,AJ9,AN9,AR9,AV9)-D9</f>
        <v>0</v>
      </c>
      <c r="BA9" s="63">
        <f>SUM(I9,M9,Q9,U9,Y9,AC9,AG9,AK9,AO9,AS9,AW9)-E9</f>
        <v>0</v>
      </c>
      <c r="BB9" s="61">
        <f>SUM(J9,N9,R9,V9,Z9,AD9,AH9,AL9,AP9,AT9,AX9)-F9</f>
        <v>0</v>
      </c>
    </row>
    <row r="10" spans="1:54" s="4" customFormat="1" x14ac:dyDescent="0.2">
      <c r="A10" s="45"/>
      <c r="B10" s="45"/>
      <c r="C10" s="64"/>
      <c r="D10" s="65"/>
      <c r="E10" s="65"/>
      <c r="F10" s="66"/>
      <c r="G10" s="66"/>
      <c r="H10" s="65"/>
      <c r="I10" s="65"/>
      <c r="J10" s="67"/>
      <c r="K10" s="67"/>
      <c r="L10" s="65"/>
      <c r="M10" s="65"/>
      <c r="N10" s="67"/>
      <c r="O10" s="67"/>
      <c r="P10" s="65"/>
      <c r="Q10" s="65"/>
      <c r="R10" s="67"/>
      <c r="S10" s="67"/>
      <c r="T10" s="65"/>
      <c r="U10" s="65"/>
      <c r="V10" s="67"/>
      <c r="W10" s="67"/>
      <c r="X10" s="65"/>
      <c r="Y10" s="65"/>
      <c r="Z10" s="67"/>
      <c r="AA10" s="67"/>
      <c r="AB10" s="65"/>
      <c r="AC10" s="65"/>
      <c r="AD10" s="67"/>
      <c r="AE10" s="67"/>
      <c r="AF10" s="65"/>
      <c r="AG10" s="65"/>
      <c r="AH10" s="67"/>
      <c r="AI10" s="67"/>
      <c r="AJ10" s="65"/>
      <c r="AK10" s="65"/>
      <c r="AL10" s="67"/>
      <c r="AM10" s="67"/>
      <c r="AN10" s="65"/>
      <c r="AO10" s="65"/>
      <c r="AP10" s="67"/>
      <c r="AQ10" s="67"/>
      <c r="AR10" s="65"/>
      <c r="AS10" s="65"/>
      <c r="AT10" s="67"/>
      <c r="AU10" s="67"/>
      <c r="AV10" s="65"/>
      <c r="AW10" s="65"/>
      <c r="AX10" s="67"/>
      <c r="AY10" s="66"/>
      <c r="AZ10" s="68"/>
      <c r="BA10" s="68"/>
      <c r="BB10" s="66"/>
    </row>
    <row r="11" spans="1:54" s="4" customFormat="1" x14ac:dyDescent="0.2">
      <c r="A11" s="24" t="s">
        <v>106</v>
      </c>
      <c r="B11" s="44"/>
      <c r="C11" s="69"/>
      <c r="D11" s="70"/>
      <c r="E11" s="70"/>
      <c r="F11" s="71"/>
      <c r="G11" s="71"/>
      <c r="H11" s="70"/>
      <c r="I11" s="70"/>
      <c r="J11" s="72"/>
      <c r="K11" s="72"/>
      <c r="L11" s="70"/>
      <c r="M11" s="70"/>
      <c r="N11" s="72"/>
      <c r="O11" s="72"/>
      <c r="P11" s="70"/>
      <c r="Q11" s="70"/>
      <c r="R11" s="72"/>
      <c r="S11" s="72"/>
      <c r="T11" s="70"/>
      <c r="U11" s="70"/>
      <c r="V11" s="72"/>
      <c r="W11" s="72"/>
      <c r="X11" s="70"/>
      <c r="Y11" s="70"/>
      <c r="Z11" s="72"/>
      <c r="AA11" s="72"/>
      <c r="AB11" s="70"/>
      <c r="AC11" s="70"/>
      <c r="AD11" s="72"/>
      <c r="AE11" s="72"/>
      <c r="AF11" s="70"/>
      <c r="AG11" s="70"/>
      <c r="AH11" s="72"/>
      <c r="AI11" s="72"/>
      <c r="AJ11" s="70"/>
      <c r="AK11" s="70"/>
      <c r="AL11" s="72"/>
      <c r="AM11" s="72"/>
      <c r="AN11" s="70"/>
      <c r="AO11" s="70"/>
      <c r="AP11" s="72"/>
      <c r="AQ11" s="72"/>
      <c r="AR11" s="70"/>
      <c r="AS11" s="70"/>
      <c r="AT11" s="72"/>
      <c r="AU11" s="72"/>
      <c r="AV11" s="70"/>
      <c r="AW11" s="70"/>
      <c r="AX11" s="72"/>
      <c r="AY11" s="71"/>
      <c r="AZ11" s="73"/>
      <c r="BA11" s="73"/>
      <c r="BB11" s="71"/>
    </row>
    <row r="12" spans="1:54" s="124" customFormat="1" x14ac:dyDescent="0.2">
      <c r="A12" s="119"/>
      <c r="B12" s="119"/>
      <c r="C12" s="244"/>
      <c r="D12" s="245"/>
      <c r="E12" s="245"/>
      <c r="F12" s="246"/>
      <c r="G12" s="247"/>
      <c r="H12" s="245"/>
      <c r="I12" s="245"/>
      <c r="J12" s="246"/>
      <c r="K12" s="248"/>
      <c r="L12" s="245"/>
      <c r="M12" s="245"/>
      <c r="N12" s="246"/>
      <c r="O12" s="248"/>
      <c r="P12" s="245"/>
      <c r="Q12" s="245"/>
      <c r="R12" s="246"/>
      <c r="S12" s="248"/>
      <c r="T12" s="245"/>
      <c r="U12" s="245"/>
      <c r="V12" s="246"/>
      <c r="W12" s="248"/>
      <c r="X12" s="245"/>
      <c r="Y12" s="245"/>
      <c r="Z12" s="246"/>
      <c r="AA12" s="248"/>
      <c r="AB12" s="245"/>
      <c r="AC12" s="245"/>
      <c r="AD12" s="246"/>
      <c r="AE12" s="248"/>
      <c r="AF12" s="245"/>
      <c r="AG12" s="245"/>
      <c r="AH12" s="246"/>
      <c r="AI12" s="248"/>
      <c r="AJ12" s="245"/>
      <c r="AK12" s="245"/>
      <c r="AL12" s="246"/>
      <c r="AM12" s="248"/>
      <c r="AN12" s="245"/>
      <c r="AO12" s="245"/>
      <c r="AP12" s="246"/>
      <c r="AQ12" s="248"/>
      <c r="AR12" s="245"/>
      <c r="AS12" s="245"/>
      <c r="AT12" s="246"/>
      <c r="AU12" s="248"/>
      <c r="AV12" s="245"/>
      <c r="AW12" s="245"/>
      <c r="AX12" s="246"/>
      <c r="AY12" s="286">
        <f t="shared" ref="AY12:BB19" si="1">SUM(G12,K12,O12,S12,W12,AA12,AE12,AI12,AM12,AQ12,AU12)-C12</f>
        <v>0</v>
      </c>
      <c r="AZ12" s="287">
        <f t="shared" si="1"/>
        <v>0</v>
      </c>
      <c r="BA12" s="287">
        <f t="shared" si="1"/>
        <v>0</v>
      </c>
      <c r="BB12" s="288">
        <f t="shared" si="1"/>
        <v>0</v>
      </c>
    </row>
    <row r="13" spans="1:54" s="124" customFormat="1" x14ac:dyDescent="0.2">
      <c r="A13" s="119"/>
      <c r="B13" s="119"/>
      <c r="C13" s="244"/>
      <c r="D13" s="245"/>
      <c r="E13" s="245"/>
      <c r="F13" s="246"/>
      <c r="G13" s="247"/>
      <c r="H13" s="245"/>
      <c r="I13" s="245"/>
      <c r="J13" s="246"/>
      <c r="K13" s="248"/>
      <c r="L13" s="245"/>
      <c r="M13" s="245"/>
      <c r="N13" s="246"/>
      <c r="O13" s="248"/>
      <c r="P13" s="245"/>
      <c r="Q13" s="245"/>
      <c r="R13" s="246"/>
      <c r="S13" s="248"/>
      <c r="T13" s="245"/>
      <c r="U13" s="245"/>
      <c r="V13" s="246"/>
      <c r="W13" s="248"/>
      <c r="X13" s="245"/>
      <c r="Y13" s="245"/>
      <c r="Z13" s="246"/>
      <c r="AA13" s="248"/>
      <c r="AB13" s="245"/>
      <c r="AC13" s="245"/>
      <c r="AD13" s="246"/>
      <c r="AE13" s="248"/>
      <c r="AF13" s="245"/>
      <c r="AG13" s="245"/>
      <c r="AH13" s="246"/>
      <c r="AI13" s="248"/>
      <c r="AJ13" s="245"/>
      <c r="AK13" s="245"/>
      <c r="AL13" s="246"/>
      <c r="AM13" s="248"/>
      <c r="AN13" s="245"/>
      <c r="AO13" s="245"/>
      <c r="AP13" s="246"/>
      <c r="AQ13" s="248"/>
      <c r="AR13" s="245"/>
      <c r="AS13" s="245"/>
      <c r="AT13" s="246"/>
      <c r="AU13" s="248"/>
      <c r="AV13" s="245"/>
      <c r="AW13" s="245"/>
      <c r="AX13" s="246"/>
      <c r="AY13" s="286">
        <f t="shared" si="1"/>
        <v>0</v>
      </c>
      <c r="AZ13" s="287">
        <f t="shared" si="1"/>
        <v>0</v>
      </c>
      <c r="BA13" s="287">
        <f t="shared" si="1"/>
        <v>0</v>
      </c>
      <c r="BB13" s="288">
        <f t="shared" si="1"/>
        <v>0</v>
      </c>
    </row>
    <row r="14" spans="1:54" s="124" customFormat="1" x14ac:dyDescent="0.2">
      <c r="A14" s="119"/>
      <c r="B14" s="119"/>
      <c r="C14" s="244"/>
      <c r="D14" s="245"/>
      <c r="E14" s="245"/>
      <c r="F14" s="246"/>
      <c r="G14" s="247"/>
      <c r="H14" s="245"/>
      <c r="I14" s="245"/>
      <c r="J14" s="246"/>
      <c r="K14" s="248"/>
      <c r="L14" s="245"/>
      <c r="M14" s="245"/>
      <c r="N14" s="246"/>
      <c r="O14" s="248"/>
      <c r="P14" s="245"/>
      <c r="Q14" s="245"/>
      <c r="R14" s="246"/>
      <c r="S14" s="248"/>
      <c r="T14" s="245"/>
      <c r="U14" s="245"/>
      <c r="V14" s="246"/>
      <c r="W14" s="248"/>
      <c r="X14" s="245"/>
      <c r="Y14" s="245"/>
      <c r="Z14" s="246"/>
      <c r="AA14" s="248"/>
      <c r="AB14" s="245"/>
      <c r="AC14" s="245"/>
      <c r="AD14" s="246"/>
      <c r="AE14" s="248"/>
      <c r="AF14" s="245"/>
      <c r="AG14" s="245"/>
      <c r="AH14" s="246"/>
      <c r="AI14" s="248"/>
      <c r="AJ14" s="245"/>
      <c r="AK14" s="245"/>
      <c r="AL14" s="246"/>
      <c r="AM14" s="248"/>
      <c r="AN14" s="245"/>
      <c r="AO14" s="245"/>
      <c r="AP14" s="246"/>
      <c r="AQ14" s="248"/>
      <c r="AR14" s="245"/>
      <c r="AS14" s="245"/>
      <c r="AT14" s="246"/>
      <c r="AU14" s="248"/>
      <c r="AV14" s="245"/>
      <c r="AW14" s="245"/>
      <c r="AX14" s="246"/>
      <c r="AY14" s="286">
        <f t="shared" si="1"/>
        <v>0</v>
      </c>
      <c r="AZ14" s="287">
        <f t="shared" si="1"/>
        <v>0</v>
      </c>
      <c r="BA14" s="287">
        <f t="shared" si="1"/>
        <v>0</v>
      </c>
      <c r="BB14" s="288">
        <f t="shared" si="1"/>
        <v>0</v>
      </c>
    </row>
    <row r="15" spans="1:54" s="124" customFormat="1" x14ac:dyDescent="0.2">
      <c r="A15" s="119"/>
      <c r="B15" s="119"/>
      <c r="C15" s="244"/>
      <c r="D15" s="245"/>
      <c r="E15" s="245"/>
      <c r="F15" s="246"/>
      <c r="G15" s="247"/>
      <c r="H15" s="245"/>
      <c r="I15" s="245"/>
      <c r="J15" s="246"/>
      <c r="K15" s="248"/>
      <c r="L15" s="245"/>
      <c r="M15" s="245"/>
      <c r="N15" s="246"/>
      <c r="O15" s="248"/>
      <c r="P15" s="245"/>
      <c r="Q15" s="245"/>
      <c r="R15" s="246"/>
      <c r="S15" s="248"/>
      <c r="T15" s="245"/>
      <c r="U15" s="245"/>
      <c r="V15" s="246"/>
      <c r="W15" s="248"/>
      <c r="X15" s="245"/>
      <c r="Y15" s="245"/>
      <c r="Z15" s="246"/>
      <c r="AA15" s="248"/>
      <c r="AB15" s="245"/>
      <c r="AC15" s="245"/>
      <c r="AD15" s="246"/>
      <c r="AE15" s="248"/>
      <c r="AF15" s="245"/>
      <c r="AG15" s="245"/>
      <c r="AH15" s="246"/>
      <c r="AI15" s="248"/>
      <c r="AJ15" s="245"/>
      <c r="AK15" s="245"/>
      <c r="AL15" s="246"/>
      <c r="AM15" s="248"/>
      <c r="AN15" s="245"/>
      <c r="AO15" s="245"/>
      <c r="AP15" s="246"/>
      <c r="AQ15" s="248"/>
      <c r="AR15" s="245"/>
      <c r="AS15" s="245"/>
      <c r="AT15" s="246"/>
      <c r="AU15" s="248"/>
      <c r="AV15" s="245"/>
      <c r="AW15" s="245"/>
      <c r="AX15" s="246"/>
      <c r="AY15" s="286">
        <f t="shared" si="1"/>
        <v>0</v>
      </c>
      <c r="AZ15" s="287">
        <f t="shared" si="1"/>
        <v>0</v>
      </c>
      <c r="BA15" s="287">
        <f t="shared" si="1"/>
        <v>0</v>
      </c>
      <c r="BB15" s="288">
        <f t="shared" si="1"/>
        <v>0</v>
      </c>
    </row>
    <row r="16" spans="1:54" s="124" customFormat="1" x14ac:dyDescent="0.2">
      <c r="A16" s="119"/>
      <c r="B16" s="119"/>
      <c r="C16" s="244"/>
      <c r="D16" s="245"/>
      <c r="E16" s="245"/>
      <c r="F16" s="246"/>
      <c r="G16" s="247"/>
      <c r="H16" s="245"/>
      <c r="I16" s="245"/>
      <c r="J16" s="246"/>
      <c r="K16" s="248"/>
      <c r="L16" s="245"/>
      <c r="M16" s="245"/>
      <c r="N16" s="246"/>
      <c r="O16" s="248"/>
      <c r="P16" s="245"/>
      <c r="Q16" s="245"/>
      <c r="R16" s="246"/>
      <c r="S16" s="248"/>
      <c r="T16" s="245"/>
      <c r="U16" s="245"/>
      <c r="V16" s="246"/>
      <c r="W16" s="248"/>
      <c r="X16" s="245"/>
      <c r="Y16" s="245"/>
      <c r="Z16" s="246"/>
      <c r="AA16" s="248"/>
      <c r="AB16" s="245"/>
      <c r="AC16" s="245"/>
      <c r="AD16" s="246"/>
      <c r="AE16" s="248"/>
      <c r="AF16" s="245"/>
      <c r="AG16" s="245"/>
      <c r="AH16" s="246"/>
      <c r="AI16" s="248"/>
      <c r="AJ16" s="245"/>
      <c r="AK16" s="245"/>
      <c r="AL16" s="246"/>
      <c r="AM16" s="248"/>
      <c r="AN16" s="245"/>
      <c r="AO16" s="245"/>
      <c r="AP16" s="246"/>
      <c r="AQ16" s="248"/>
      <c r="AR16" s="245"/>
      <c r="AS16" s="245"/>
      <c r="AT16" s="246"/>
      <c r="AU16" s="248"/>
      <c r="AV16" s="245"/>
      <c r="AW16" s="245"/>
      <c r="AX16" s="246"/>
      <c r="AY16" s="286">
        <f t="shared" si="1"/>
        <v>0</v>
      </c>
      <c r="AZ16" s="287">
        <f t="shared" si="1"/>
        <v>0</v>
      </c>
      <c r="BA16" s="287">
        <f t="shared" si="1"/>
        <v>0</v>
      </c>
      <c r="BB16" s="288">
        <f t="shared" si="1"/>
        <v>0</v>
      </c>
    </row>
    <row r="17" spans="1:54" s="124" customFormat="1" x14ac:dyDescent="0.2">
      <c r="A17" s="119"/>
      <c r="B17" s="119"/>
      <c r="C17" s="244"/>
      <c r="D17" s="245"/>
      <c r="E17" s="245"/>
      <c r="F17" s="246"/>
      <c r="G17" s="248"/>
      <c r="H17" s="245"/>
      <c r="I17" s="245"/>
      <c r="J17" s="246"/>
      <c r="K17" s="248"/>
      <c r="L17" s="249"/>
      <c r="M17" s="249"/>
      <c r="N17" s="246"/>
      <c r="O17" s="248"/>
      <c r="P17" s="249"/>
      <c r="Q17" s="249"/>
      <c r="R17" s="246"/>
      <c r="S17" s="248"/>
      <c r="T17" s="245"/>
      <c r="U17" s="245"/>
      <c r="V17" s="246"/>
      <c r="W17" s="248"/>
      <c r="X17" s="245"/>
      <c r="Y17" s="245"/>
      <c r="Z17" s="246"/>
      <c r="AA17" s="248"/>
      <c r="AB17" s="245"/>
      <c r="AC17" s="245"/>
      <c r="AD17" s="246"/>
      <c r="AE17" s="248"/>
      <c r="AF17" s="245"/>
      <c r="AG17" s="245"/>
      <c r="AH17" s="246"/>
      <c r="AI17" s="248"/>
      <c r="AJ17" s="245"/>
      <c r="AK17" s="245"/>
      <c r="AL17" s="246"/>
      <c r="AM17" s="248"/>
      <c r="AN17" s="245"/>
      <c r="AO17" s="245"/>
      <c r="AP17" s="246"/>
      <c r="AQ17" s="248"/>
      <c r="AR17" s="245"/>
      <c r="AS17" s="245"/>
      <c r="AT17" s="246"/>
      <c r="AU17" s="248"/>
      <c r="AV17" s="245"/>
      <c r="AW17" s="245"/>
      <c r="AX17" s="246"/>
      <c r="AY17" s="286">
        <f t="shared" si="1"/>
        <v>0</v>
      </c>
      <c r="AZ17" s="287">
        <f t="shared" si="1"/>
        <v>0</v>
      </c>
      <c r="BA17" s="287">
        <f t="shared" si="1"/>
        <v>0</v>
      </c>
      <c r="BB17" s="288">
        <f t="shared" si="1"/>
        <v>0</v>
      </c>
    </row>
    <row r="18" spans="1:54" s="124" customFormat="1" x14ac:dyDescent="0.2">
      <c r="A18" s="119"/>
      <c r="B18" s="119"/>
      <c r="C18" s="244"/>
      <c r="D18" s="245"/>
      <c r="E18" s="245"/>
      <c r="F18" s="246"/>
      <c r="G18" s="248"/>
      <c r="H18" s="245"/>
      <c r="I18" s="245"/>
      <c r="J18" s="246"/>
      <c r="K18" s="248"/>
      <c r="L18" s="249"/>
      <c r="M18" s="249"/>
      <c r="N18" s="246"/>
      <c r="O18" s="248"/>
      <c r="P18" s="245"/>
      <c r="Q18" s="245"/>
      <c r="R18" s="246"/>
      <c r="S18" s="248"/>
      <c r="T18" s="245"/>
      <c r="U18" s="245"/>
      <c r="V18" s="246"/>
      <c r="W18" s="248"/>
      <c r="X18" s="245"/>
      <c r="Y18" s="245"/>
      <c r="Z18" s="246"/>
      <c r="AA18" s="248"/>
      <c r="AB18" s="245"/>
      <c r="AC18" s="245"/>
      <c r="AD18" s="246"/>
      <c r="AE18" s="248"/>
      <c r="AF18" s="245"/>
      <c r="AG18" s="245"/>
      <c r="AH18" s="246"/>
      <c r="AI18" s="248"/>
      <c r="AJ18" s="245"/>
      <c r="AK18" s="245"/>
      <c r="AL18" s="246"/>
      <c r="AM18" s="248"/>
      <c r="AN18" s="245"/>
      <c r="AO18" s="245"/>
      <c r="AP18" s="246"/>
      <c r="AQ18" s="248"/>
      <c r="AR18" s="245"/>
      <c r="AS18" s="245"/>
      <c r="AT18" s="246"/>
      <c r="AU18" s="248"/>
      <c r="AV18" s="245"/>
      <c r="AW18" s="245"/>
      <c r="AX18" s="246"/>
      <c r="AY18" s="286">
        <f t="shared" si="1"/>
        <v>0</v>
      </c>
      <c r="AZ18" s="287">
        <f t="shared" si="1"/>
        <v>0</v>
      </c>
      <c r="BA18" s="287">
        <f t="shared" si="1"/>
        <v>0</v>
      </c>
      <c r="BB18" s="288">
        <f t="shared" si="1"/>
        <v>0</v>
      </c>
    </row>
    <row r="19" spans="1:54" s="124" customFormat="1" x14ac:dyDescent="0.2">
      <c r="A19" s="119"/>
      <c r="B19" s="119"/>
      <c r="C19" s="244"/>
      <c r="D19" s="245"/>
      <c r="E19" s="245"/>
      <c r="F19" s="246"/>
      <c r="G19" s="248"/>
      <c r="H19" s="245"/>
      <c r="I19" s="245"/>
      <c r="J19" s="246"/>
      <c r="K19" s="248"/>
      <c r="L19" s="249"/>
      <c r="M19" s="249"/>
      <c r="N19" s="246"/>
      <c r="O19" s="248"/>
      <c r="P19" s="245"/>
      <c r="Q19" s="245"/>
      <c r="R19" s="246"/>
      <c r="S19" s="248"/>
      <c r="T19" s="249"/>
      <c r="U19" s="249"/>
      <c r="V19" s="246"/>
      <c r="W19" s="248"/>
      <c r="X19" s="245"/>
      <c r="Y19" s="245"/>
      <c r="Z19" s="246"/>
      <c r="AA19" s="248"/>
      <c r="AB19" s="245"/>
      <c r="AC19" s="245"/>
      <c r="AD19" s="246"/>
      <c r="AE19" s="248"/>
      <c r="AF19" s="245"/>
      <c r="AG19" s="245"/>
      <c r="AH19" s="246"/>
      <c r="AI19" s="248"/>
      <c r="AJ19" s="245"/>
      <c r="AK19" s="245"/>
      <c r="AL19" s="246"/>
      <c r="AM19" s="248"/>
      <c r="AN19" s="245"/>
      <c r="AO19" s="245"/>
      <c r="AP19" s="246"/>
      <c r="AQ19" s="248"/>
      <c r="AR19" s="245"/>
      <c r="AS19" s="245"/>
      <c r="AT19" s="246"/>
      <c r="AU19" s="248"/>
      <c r="AV19" s="245"/>
      <c r="AW19" s="245"/>
      <c r="AX19" s="246"/>
      <c r="AY19" s="286">
        <f t="shared" si="1"/>
        <v>0</v>
      </c>
      <c r="AZ19" s="287">
        <f t="shared" si="1"/>
        <v>0</v>
      </c>
      <c r="BA19" s="287">
        <f t="shared" si="1"/>
        <v>0</v>
      </c>
      <c r="BB19" s="288">
        <f t="shared" si="1"/>
        <v>0</v>
      </c>
    </row>
    <row r="20" spans="1:54" s="124" customFormat="1" x14ac:dyDescent="0.2">
      <c r="A20" s="119"/>
      <c r="B20" s="119"/>
      <c r="C20" s="244"/>
      <c r="D20" s="245"/>
      <c r="E20" s="245"/>
      <c r="F20" s="246"/>
      <c r="G20" s="248"/>
      <c r="H20" s="245"/>
      <c r="I20" s="245"/>
      <c r="J20" s="246"/>
      <c r="K20" s="248"/>
      <c r="L20" s="249"/>
      <c r="M20" s="249"/>
      <c r="N20" s="246"/>
      <c r="O20" s="248"/>
      <c r="P20" s="245"/>
      <c r="Q20" s="245"/>
      <c r="R20" s="246"/>
      <c r="S20" s="248"/>
      <c r="T20" s="249"/>
      <c r="U20" s="249"/>
      <c r="V20" s="246"/>
      <c r="W20" s="248"/>
      <c r="X20" s="245"/>
      <c r="Y20" s="245"/>
      <c r="Z20" s="246"/>
      <c r="AA20" s="248"/>
      <c r="AB20" s="245"/>
      <c r="AC20" s="245"/>
      <c r="AD20" s="246"/>
      <c r="AE20" s="248"/>
      <c r="AF20" s="245"/>
      <c r="AG20" s="245"/>
      <c r="AH20" s="246"/>
      <c r="AI20" s="248"/>
      <c r="AJ20" s="245"/>
      <c r="AK20" s="245"/>
      <c r="AL20" s="246"/>
      <c r="AM20" s="248"/>
      <c r="AN20" s="245"/>
      <c r="AO20" s="245"/>
      <c r="AP20" s="246"/>
      <c r="AQ20" s="248"/>
      <c r="AR20" s="245"/>
      <c r="AS20" s="245"/>
      <c r="AT20" s="246"/>
      <c r="AU20" s="248"/>
      <c r="AV20" s="245"/>
      <c r="AW20" s="245"/>
      <c r="AX20" s="246"/>
      <c r="AY20" s="286">
        <f t="shared" ref="AY20:AY83" si="2">SUM(G20,K20,O20,S20,W20,AA20,AE20,AI20,AM20,AQ20,AU20)-C20</f>
        <v>0</v>
      </c>
      <c r="AZ20" s="287">
        <f t="shared" ref="AZ20:AZ83" si="3">SUM(H20,L20,P20,T20,X20,AB20,AF20,AJ20,AN20,AR20,AV20)-D20</f>
        <v>0</v>
      </c>
      <c r="BA20" s="287">
        <f t="shared" ref="BA20:BA83" si="4">SUM(I20,M20,Q20,U20,Y20,AC20,AG20,AK20,AO20,AS20,AW20)-E20</f>
        <v>0</v>
      </c>
      <c r="BB20" s="288">
        <f t="shared" ref="BB20:BB83" si="5">SUM(J20,N20,R20,V20,Z20,AD20,AH20,AL20,AP20,AT20,AX20)-F20</f>
        <v>0</v>
      </c>
    </row>
    <row r="21" spans="1:54" s="124" customFormat="1" x14ac:dyDescent="0.2">
      <c r="A21" s="119"/>
      <c r="B21" s="119"/>
      <c r="C21" s="244"/>
      <c r="D21" s="245"/>
      <c r="E21" s="245"/>
      <c r="F21" s="246"/>
      <c r="G21" s="248"/>
      <c r="H21" s="245"/>
      <c r="I21" s="245"/>
      <c r="J21" s="246"/>
      <c r="K21" s="248"/>
      <c r="L21" s="249"/>
      <c r="M21" s="249"/>
      <c r="N21" s="246"/>
      <c r="O21" s="248"/>
      <c r="P21" s="245"/>
      <c r="Q21" s="245"/>
      <c r="R21" s="246"/>
      <c r="S21" s="248"/>
      <c r="T21" s="249"/>
      <c r="U21" s="249"/>
      <c r="V21" s="246"/>
      <c r="W21" s="248"/>
      <c r="X21" s="245"/>
      <c r="Y21" s="245"/>
      <c r="Z21" s="246"/>
      <c r="AA21" s="248"/>
      <c r="AB21" s="245"/>
      <c r="AC21" s="245"/>
      <c r="AD21" s="246"/>
      <c r="AE21" s="248"/>
      <c r="AF21" s="245"/>
      <c r="AG21" s="245"/>
      <c r="AH21" s="246"/>
      <c r="AI21" s="248"/>
      <c r="AJ21" s="245"/>
      <c r="AK21" s="245"/>
      <c r="AL21" s="246"/>
      <c r="AM21" s="248"/>
      <c r="AN21" s="245"/>
      <c r="AO21" s="245"/>
      <c r="AP21" s="246"/>
      <c r="AQ21" s="248"/>
      <c r="AR21" s="245"/>
      <c r="AS21" s="245"/>
      <c r="AT21" s="246"/>
      <c r="AU21" s="248"/>
      <c r="AV21" s="245"/>
      <c r="AW21" s="245"/>
      <c r="AX21" s="246"/>
      <c r="AY21" s="286">
        <f t="shared" si="2"/>
        <v>0</v>
      </c>
      <c r="AZ21" s="287">
        <f t="shared" si="3"/>
        <v>0</v>
      </c>
      <c r="BA21" s="287">
        <f t="shared" si="4"/>
        <v>0</v>
      </c>
      <c r="BB21" s="288">
        <f t="shared" si="5"/>
        <v>0</v>
      </c>
    </row>
    <row r="22" spans="1:54" s="124" customFormat="1" x14ac:dyDescent="0.2">
      <c r="A22" s="119"/>
      <c r="B22" s="119"/>
      <c r="C22" s="244"/>
      <c r="D22" s="245"/>
      <c r="E22" s="245"/>
      <c r="F22" s="246"/>
      <c r="G22" s="248"/>
      <c r="H22" s="245"/>
      <c r="I22" s="245"/>
      <c r="J22" s="246"/>
      <c r="K22" s="248"/>
      <c r="L22" s="249"/>
      <c r="M22" s="249"/>
      <c r="N22" s="246"/>
      <c r="O22" s="248"/>
      <c r="P22" s="245"/>
      <c r="Q22" s="245"/>
      <c r="R22" s="246"/>
      <c r="S22" s="248"/>
      <c r="T22" s="249"/>
      <c r="U22" s="249"/>
      <c r="V22" s="246"/>
      <c r="W22" s="248"/>
      <c r="X22" s="245"/>
      <c r="Y22" s="245"/>
      <c r="Z22" s="246"/>
      <c r="AA22" s="248"/>
      <c r="AB22" s="245"/>
      <c r="AC22" s="245"/>
      <c r="AD22" s="246"/>
      <c r="AE22" s="248"/>
      <c r="AF22" s="245"/>
      <c r="AG22" s="245"/>
      <c r="AH22" s="246"/>
      <c r="AI22" s="248"/>
      <c r="AJ22" s="245"/>
      <c r="AK22" s="245"/>
      <c r="AL22" s="246"/>
      <c r="AM22" s="248"/>
      <c r="AN22" s="245"/>
      <c r="AO22" s="245"/>
      <c r="AP22" s="246"/>
      <c r="AQ22" s="248"/>
      <c r="AR22" s="245"/>
      <c r="AS22" s="245"/>
      <c r="AT22" s="246"/>
      <c r="AU22" s="248"/>
      <c r="AV22" s="245"/>
      <c r="AW22" s="245"/>
      <c r="AX22" s="246"/>
      <c r="AY22" s="286">
        <f t="shared" si="2"/>
        <v>0</v>
      </c>
      <c r="AZ22" s="287">
        <f t="shared" si="3"/>
        <v>0</v>
      </c>
      <c r="BA22" s="287">
        <f t="shared" si="4"/>
        <v>0</v>
      </c>
      <c r="BB22" s="288">
        <f t="shared" si="5"/>
        <v>0</v>
      </c>
    </row>
    <row r="23" spans="1:54" s="124" customFormat="1" x14ac:dyDescent="0.2">
      <c r="A23" s="119"/>
      <c r="B23" s="119"/>
      <c r="C23" s="244"/>
      <c r="D23" s="245"/>
      <c r="E23" s="245"/>
      <c r="F23" s="246"/>
      <c r="G23" s="248"/>
      <c r="H23" s="245"/>
      <c r="I23" s="245"/>
      <c r="J23" s="246"/>
      <c r="K23" s="248"/>
      <c r="L23" s="249"/>
      <c r="M23" s="249"/>
      <c r="N23" s="246"/>
      <c r="O23" s="248"/>
      <c r="P23" s="245"/>
      <c r="Q23" s="245"/>
      <c r="R23" s="246"/>
      <c r="S23" s="248"/>
      <c r="T23" s="249"/>
      <c r="U23" s="249"/>
      <c r="V23" s="246"/>
      <c r="W23" s="248"/>
      <c r="X23" s="245"/>
      <c r="Y23" s="245"/>
      <c r="Z23" s="246"/>
      <c r="AA23" s="248"/>
      <c r="AB23" s="245"/>
      <c r="AC23" s="245"/>
      <c r="AD23" s="246"/>
      <c r="AE23" s="248"/>
      <c r="AF23" s="245"/>
      <c r="AG23" s="245"/>
      <c r="AH23" s="246"/>
      <c r="AI23" s="248"/>
      <c r="AJ23" s="245"/>
      <c r="AK23" s="245"/>
      <c r="AL23" s="246"/>
      <c r="AM23" s="248"/>
      <c r="AN23" s="245"/>
      <c r="AO23" s="245"/>
      <c r="AP23" s="246"/>
      <c r="AQ23" s="248"/>
      <c r="AR23" s="245"/>
      <c r="AS23" s="245"/>
      <c r="AT23" s="246"/>
      <c r="AU23" s="248"/>
      <c r="AV23" s="245"/>
      <c r="AW23" s="245"/>
      <c r="AX23" s="246"/>
      <c r="AY23" s="286">
        <f t="shared" si="2"/>
        <v>0</v>
      </c>
      <c r="AZ23" s="287">
        <f t="shared" si="3"/>
        <v>0</v>
      </c>
      <c r="BA23" s="287">
        <f t="shared" si="4"/>
        <v>0</v>
      </c>
      <c r="BB23" s="288">
        <f t="shared" si="5"/>
        <v>0</v>
      </c>
    </row>
    <row r="24" spans="1:54" s="124" customFormat="1" x14ac:dyDescent="0.2">
      <c r="A24" s="119"/>
      <c r="B24" s="119"/>
      <c r="C24" s="244"/>
      <c r="D24" s="245"/>
      <c r="E24" s="245"/>
      <c r="F24" s="246"/>
      <c r="G24" s="248"/>
      <c r="H24" s="245"/>
      <c r="I24" s="245"/>
      <c r="J24" s="246"/>
      <c r="K24" s="248"/>
      <c r="L24" s="249"/>
      <c r="M24" s="249"/>
      <c r="N24" s="246"/>
      <c r="O24" s="248"/>
      <c r="P24" s="245"/>
      <c r="Q24" s="245"/>
      <c r="R24" s="246"/>
      <c r="S24" s="248"/>
      <c r="T24" s="249"/>
      <c r="U24" s="249"/>
      <c r="V24" s="246"/>
      <c r="W24" s="248"/>
      <c r="X24" s="245"/>
      <c r="Y24" s="245"/>
      <c r="Z24" s="246"/>
      <c r="AA24" s="248"/>
      <c r="AB24" s="245"/>
      <c r="AC24" s="245"/>
      <c r="AD24" s="246"/>
      <c r="AE24" s="248"/>
      <c r="AF24" s="245"/>
      <c r="AG24" s="245"/>
      <c r="AH24" s="246"/>
      <c r="AI24" s="248"/>
      <c r="AJ24" s="245"/>
      <c r="AK24" s="245"/>
      <c r="AL24" s="246"/>
      <c r="AM24" s="248"/>
      <c r="AN24" s="245"/>
      <c r="AO24" s="245"/>
      <c r="AP24" s="246"/>
      <c r="AQ24" s="248"/>
      <c r="AR24" s="245"/>
      <c r="AS24" s="245"/>
      <c r="AT24" s="246"/>
      <c r="AU24" s="248"/>
      <c r="AV24" s="245"/>
      <c r="AW24" s="245"/>
      <c r="AX24" s="246"/>
      <c r="AY24" s="286">
        <f t="shared" si="2"/>
        <v>0</v>
      </c>
      <c r="AZ24" s="287">
        <f t="shared" si="3"/>
        <v>0</v>
      </c>
      <c r="BA24" s="287">
        <f t="shared" si="4"/>
        <v>0</v>
      </c>
      <c r="BB24" s="288">
        <f t="shared" si="5"/>
        <v>0</v>
      </c>
    </row>
    <row r="25" spans="1:54" s="124" customFormat="1" x14ac:dyDescent="0.2">
      <c r="A25" s="119"/>
      <c r="B25" s="119"/>
      <c r="C25" s="244"/>
      <c r="D25" s="245"/>
      <c r="E25" s="245"/>
      <c r="F25" s="246"/>
      <c r="G25" s="248"/>
      <c r="H25" s="245"/>
      <c r="I25" s="245"/>
      <c r="J25" s="246"/>
      <c r="K25" s="248"/>
      <c r="L25" s="249"/>
      <c r="M25" s="249"/>
      <c r="N25" s="246"/>
      <c r="O25" s="248"/>
      <c r="P25" s="245"/>
      <c r="Q25" s="245"/>
      <c r="R25" s="246"/>
      <c r="S25" s="248"/>
      <c r="T25" s="249"/>
      <c r="U25" s="249"/>
      <c r="V25" s="246"/>
      <c r="W25" s="248"/>
      <c r="X25" s="245"/>
      <c r="Y25" s="245"/>
      <c r="Z25" s="246"/>
      <c r="AA25" s="248"/>
      <c r="AB25" s="245"/>
      <c r="AC25" s="245"/>
      <c r="AD25" s="246"/>
      <c r="AE25" s="248"/>
      <c r="AF25" s="245"/>
      <c r="AG25" s="245"/>
      <c r="AH25" s="246"/>
      <c r="AI25" s="248"/>
      <c r="AJ25" s="245"/>
      <c r="AK25" s="245"/>
      <c r="AL25" s="246"/>
      <c r="AM25" s="248"/>
      <c r="AN25" s="245"/>
      <c r="AO25" s="245"/>
      <c r="AP25" s="246"/>
      <c r="AQ25" s="248"/>
      <c r="AR25" s="245"/>
      <c r="AS25" s="245"/>
      <c r="AT25" s="246"/>
      <c r="AU25" s="248"/>
      <c r="AV25" s="245"/>
      <c r="AW25" s="245"/>
      <c r="AX25" s="246"/>
      <c r="AY25" s="286">
        <f t="shared" si="2"/>
        <v>0</v>
      </c>
      <c r="AZ25" s="287">
        <f t="shared" si="3"/>
        <v>0</v>
      </c>
      <c r="BA25" s="287">
        <f t="shared" si="4"/>
        <v>0</v>
      </c>
      <c r="BB25" s="288">
        <f t="shared" si="5"/>
        <v>0</v>
      </c>
    </row>
    <row r="26" spans="1:54" s="124" customFormat="1" x14ac:dyDescent="0.2">
      <c r="A26" s="119"/>
      <c r="B26" s="119"/>
      <c r="C26" s="244"/>
      <c r="D26" s="245"/>
      <c r="E26" s="245"/>
      <c r="F26" s="246"/>
      <c r="G26" s="248"/>
      <c r="H26" s="245"/>
      <c r="I26" s="245"/>
      <c r="J26" s="246"/>
      <c r="K26" s="248"/>
      <c r="L26" s="249"/>
      <c r="M26" s="249"/>
      <c r="N26" s="246"/>
      <c r="O26" s="248"/>
      <c r="P26" s="245"/>
      <c r="Q26" s="245"/>
      <c r="R26" s="246"/>
      <c r="S26" s="248"/>
      <c r="T26" s="249"/>
      <c r="U26" s="249"/>
      <c r="V26" s="246"/>
      <c r="W26" s="248"/>
      <c r="X26" s="245"/>
      <c r="Y26" s="245"/>
      <c r="Z26" s="246"/>
      <c r="AA26" s="248"/>
      <c r="AB26" s="245"/>
      <c r="AC26" s="245"/>
      <c r="AD26" s="246"/>
      <c r="AE26" s="248"/>
      <c r="AF26" s="245"/>
      <c r="AG26" s="245"/>
      <c r="AH26" s="246"/>
      <c r="AI26" s="248"/>
      <c r="AJ26" s="245"/>
      <c r="AK26" s="245"/>
      <c r="AL26" s="246"/>
      <c r="AM26" s="248"/>
      <c r="AN26" s="245"/>
      <c r="AO26" s="245"/>
      <c r="AP26" s="246"/>
      <c r="AQ26" s="248"/>
      <c r="AR26" s="245"/>
      <c r="AS26" s="245"/>
      <c r="AT26" s="246"/>
      <c r="AU26" s="248"/>
      <c r="AV26" s="245"/>
      <c r="AW26" s="245"/>
      <c r="AX26" s="246"/>
      <c r="AY26" s="286">
        <f t="shared" si="2"/>
        <v>0</v>
      </c>
      <c r="AZ26" s="287">
        <f t="shared" si="3"/>
        <v>0</v>
      </c>
      <c r="BA26" s="287">
        <f t="shared" si="4"/>
        <v>0</v>
      </c>
      <c r="BB26" s="288">
        <f t="shared" si="5"/>
        <v>0</v>
      </c>
    </row>
    <row r="27" spans="1:54" s="124" customFormat="1" x14ac:dyDescent="0.2">
      <c r="A27" s="119"/>
      <c r="B27" s="119"/>
      <c r="C27" s="244"/>
      <c r="D27" s="245"/>
      <c r="E27" s="245"/>
      <c r="F27" s="246"/>
      <c r="G27" s="248"/>
      <c r="H27" s="245"/>
      <c r="I27" s="245"/>
      <c r="J27" s="246"/>
      <c r="K27" s="248"/>
      <c r="L27" s="249"/>
      <c r="M27" s="249"/>
      <c r="N27" s="246"/>
      <c r="O27" s="248"/>
      <c r="P27" s="245"/>
      <c r="Q27" s="245"/>
      <c r="R27" s="246"/>
      <c r="S27" s="248"/>
      <c r="T27" s="249"/>
      <c r="U27" s="249"/>
      <c r="V27" s="246"/>
      <c r="W27" s="248"/>
      <c r="X27" s="245"/>
      <c r="Y27" s="245"/>
      <c r="Z27" s="246"/>
      <c r="AA27" s="248"/>
      <c r="AB27" s="245"/>
      <c r="AC27" s="245"/>
      <c r="AD27" s="246"/>
      <c r="AE27" s="248"/>
      <c r="AF27" s="245"/>
      <c r="AG27" s="245"/>
      <c r="AH27" s="246"/>
      <c r="AI27" s="248"/>
      <c r="AJ27" s="245"/>
      <c r="AK27" s="245"/>
      <c r="AL27" s="246"/>
      <c r="AM27" s="248"/>
      <c r="AN27" s="245"/>
      <c r="AO27" s="245"/>
      <c r="AP27" s="246"/>
      <c r="AQ27" s="248"/>
      <c r="AR27" s="245"/>
      <c r="AS27" s="245"/>
      <c r="AT27" s="246"/>
      <c r="AU27" s="248"/>
      <c r="AV27" s="245"/>
      <c r="AW27" s="245"/>
      <c r="AX27" s="246"/>
      <c r="AY27" s="286">
        <f t="shared" si="2"/>
        <v>0</v>
      </c>
      <c r="AZ27" s="287">
        <f t="shared" si="3"/>
        <v>0</v>
      </c>
      <c r="BA27" s="287">
        <f t="shared" si="4"/>
        <v>0</v>
      </c>
      <c r="BB27" s="288">
        <f t="shared" si="5"/>
        <v>0</v>
      </c>
    </row>
    <row r="28" spans="1:54" s="124" customFormat="1" x14ac:dyDescent="0.2">
      <c r="A28" s="119"/>
      <c r="B28" s="119"/>
      <c r="C28" s="244"/>
      <c r="D28" s="245"/>
      <c r="E28" s="245"/>
      <c r="F28" s="246"/>
      <c r="G28" s="248"/>
      <c r="H28" s="245"/>
      <c r="I28" s="245"/>
      <c r="J28" s="246"/>
      <c r="K28" s="248"/>
      <c r="L28" s="249"/>
      <c r="M28" s="249"/>
      <c r="N28" s="246"/>
      <c r="O28" s="248"/>
      <c r="P28" s="245"/>
      <c r="Q28" s="245"/>
      <c r="R28" s="246"/>
      <c r="S28" s="248"/>
      <c r="T28" s="249"/>
      <c r="U28" s="249"/>
      <c r="V28" s="246"/>
      <c r="W28" s="248"/>
      <c r="X28" s="245"/>
      <c r="Y28" s="245"/>
      <c r="Z28" s="246"/>
      <c r="AA28" s="248"/>
      <c r="AB28" s="245"/>
      <c r="AC28" s="245"/>
      <c r="AD28" s="246"/>
      <c r="AE28" s="248"/>
      <c r="AF28" s="245"/>
      <c r="AG28" s="245"/>
      <c r="AH28" s="246"/>
      <c r="AI28" s="248"/>
      <c r="AJ28" s="245"/>
      <c r="AK28" s="245"/>
      <c r="AL28" s="246"/>
      <c r="AM28" s="248"/>
      <c r="AN28" s="245"/>
      <c r="AO28" s="245"/>
      <c r="AP28" s="246"/>
      <c r="AQ28" s="248"/>
      <c r="AR28" s="245"/>
      <c r="AS28" s="245"/>
      <c r="AT28" s="246"/>
      <c r="AU28" s="248"/>
      <c r="AV28" s="245"/>
      <c r="AW28" s="245"/>
      <c r="AX28" s="246"/>
      <c r="AY28" s="286">
        <f t="shared" si="2"/>
        <v>0</v>
      </c>
      <c r="AZ28" s="287">
        <f t="shared" si="3"/>
        <v>0</v>
      </c>
      <c r="BA28" s="287">
        <f t="shared" si="4"/>
        <v>0</v>
      </c>
      <c r="BB28" s="288">
        <f t="shared" si="5"/>
        <v>0</v>
      </c>
    </row>
    <row r="29" spans="1:54" s="124" customFormat="1" x14ac:dyDescent="0.2">
      <c r="A29" s="119"/>
      <c r="B29" s="119"/>
      <c r="C29" s="244"/>
      <c r="D29" s="245"/>
      <c r="E29" s="245"/>
      <c r="F29" s="246"/>
      <c r="G29" s="248"/>
      <c r="H29" s="245"/>
      <c r="I29" s="245"/>
      <c r="J29" s="246"/>
      <c r="K29" s="248"/>
      <c r="L29" s="249"/>
      <c r="M29" s="249"/>
      <c r="N29" s="246"/>
      <c r="O29" s="248"/>
      <c r="P29" s="245"/>
      <c r="Q29" s="245"/>
      <c r="R29" s="246"/>
      <c r="S29" s="248"/>
      <c r="T29" s="249"/>
      <c r="U29" s="249"/>
      <c r="V29" s="246"/>
      <c r="W29" s="248"/>
      <c r="X29" s="245"/>
      <c r="Y29" s="245"/>
      <c r="Z29" s="246"/>
      <c r="AA29" s="248"/>
      <c r="AB29" s="245"/>
      <c r="AC29" s="245"/>
      <c r="AD29" s="246"/>
      <c r="AE29" s="248"/>
      <c r="AF29" s="245"/>
      <c r="AG29" s="245"/>
      <c r="AH29" s="246"/>
      <c r="AI29" s="248"/>
      <c r="AJ29" s="245"/>
      <c r="AK29" s="245"/>
      <c r="AL29" s="246"/>
      <c r="AM29" s="248"/>
      <c r="AN29" s="245"/>
      <c r="AO29" s="245"/>
      <c r="AP29" s="246"/>
      <c r="AQ29" s="248"/>
      <c r="AR29" s="245"/>
      <c r="AS29" s="245"/>
      <c r="AT29" s="246"/>
      <c r="AU29" s="248"/>
      <c r="AV29" s="245"/>
      <c r="AW29" s="245"/>
      <c r="AX29" s="246"/>
      <c r="AY29" s="286">
        <f t="shared" si="2"/>
        <v>0</v>
      </c>
      <c r="AZ29" s="287">
        <f t="shared" si="3"/>
        <v>0</v>
      </c>
      <c r="BA29" s="287">
        <f t="shared" si="4"/>
        <v>0</v>
      </c>
      <c r="BB29" s="288">
        <f t="shared" si="5"/>
        <v>0</v>
      </c>
    </row>
    <row r="30" spans="1:54" s="124" customFormat="1" x14ac:dyDescent="0.2">
      <c r="A30" s="119"/>
      <c r="B30" s="119"/>
      <c r="C30" s="244"/>
      <c r="D30" s="245"/>
      <c r="E30" s="245"/>
      <c r="F30" s="246"/>
      <c r="G30" s="248"/>
      <c r="H30" s="245"/>
      <c r="I30" s="245"/>
      <c r="J30" s="246"/>
      <c r="K30" s="248"/>
      <c r="L30" s="249"/>
      <c r="M30" s="249"/>
      <c r="N30" s="246"/>
      <c r="O30" s="248"/>
      <c r="P30" s="245"/>
      <c r="Q30" s="245"/>
      <c r="R30" s="246"/>
      <c r="S30" s="248"/>
      <c r="T30" s="249"/>
      <c r="U30" s="249"/>
      <c r="V30" s="246"/>
      <c r="W30" s="248"/>
      <c r="X30" s="245"/>
      <c r="Y30" s="245"/>
      <c r="Z30" s="246"/>
      <c r="AA30" s="248"/>
      <c r="AB30" s="245"/>
      <c r="AC30" s="245"/>
      <c r="AD30" s="246"/>
      <c r="AE30" s="248"/>
      <c r="AF30" s="245"/>
      <c r="AG30" s="245"/>
      <c r="AH30" s="246"/>
      <c r="AI30" s="248"/>
      <c r="AJ30" s="245"/>
      <c r="AK30" s="245"/>
      <c r="AL30" s="246"/>
      <c r="AM30" s="248"/>
      <c r="AN30" s="245"/>
      <c r="AO30" s="245"/>
      <c r="AP30" s="246"/>
      <c r="AQ30" s="248"/>
      <c r="AR30" s="245"/>
      <c r="AS30" s="245"/>
      <c r="AT30" s="246"/>
      <c r="AU30" s="248"/>
      <c r="AV30" s="245"/>
      <c r="AW30" s="245"/>
      <c r="AX30" s="246"/>
      <c r="AY30" s="286">
        <f t="shared" si="2"/>
        <v>0</v>
      </c>
      <c r="AZ30" s="287">
        <f t="shared" si="3"/>
        <v>0</v>
      </c>
      <c r="BA30" s="287">
        <f t="shared" si="4"/>
        <v>0</v>
      </c>
      <c r="BB30" s="288">
        <f t="shared" si="5"/>
        <v>0</v>
      </c>
    </row>
    <row r="31" spans="1:54" s="124" customFormat="1" x14ac:dyDescent="0.2">
      <c r="A31" s="119"/>
      <c r="B31" s="119"/>
      <c r="C31" s="244"/>
      <c r="D31" s="245"/>
      <c r="E31" s="245"/>
      <c r="F31" s="246"/>
      <c r="G31" s="248"/>
      <c r="H31" s="245"/>
      <c r="I31" s="245"/>
      <c r="J31" s="246"/>
      <c r="K31" s="248"/>
      <c r="L31" s="249"/>
      <c r="M31" s="249"/>
      <c r="N31" s="246"/>
      <c r="O31" s="248"/>
      <c r="P31" s="245"/>
      <c r="Q31" s="245"/>
      <c r="R31" s="246"/>
      <c r="S31" s="248"/>
      <c r="T31" s="249"/>
      <c r="U31" s="249"/>
      <c r="V31" s="246"/>
      <c r="W31" s="248"/>
      <c r="X31" s="245"/>
      <c r="Y31" s="245"/>
      <c r="Z31" s="246"/>
      <c r="AA31" s="248"/>
      <c r="AB31" s="245"/>
      <c r="AC31" s="245"/>
      <c r="AD31" s="246"/>
      <c r="AE31" s="248"/>
      <c r="AF31" s="245"/>
      <c r="AG31" s="245"/>
      <c r="AH31" s="246"/>
      <c r="AI31" s="248"/>
      <c r="AJ31" s="245"/>
      <c r="AK31" s="245"/>
      <c r="AL31" s="246"/>
      <c r="AM31" s="248"/>
      <c r="AN31" s="245"/>
      <c r="AO31" s="245"/>
      <c r="AP31" s="246"/>
      <c r="AQ31" s="248"/>
      <c r="AR31" s="245"/>
      <c r="AS31" s="245"/>
      <c r="AT31" s="246"/>
      <c r="AU31" s="248"/>
      <c r="AV31" s="245"/>
      <c r="AW31" s="245"/>
      <c r="AX31" s="246"/>
      <c r="AY31" s="286">
        <f t="shared" si="2"/>
        <v>0</v>
      </c>
      <c r="AZ31" s="287">
        <f t="shared" si="3"/>
        <v>0</v>
      </c>
      <c r="BA31" s="287">
        <f t="shared" si="4"/>
        <v>0</v>
      </c>
      <c r="BB31" s="288">
        <f t="shared" si="5"/>
        <v>0</v>
      </c>
    </row>
    <row r="32" spans="1:54" s="124" customFormat="1" x14ac:dyDescent="0.2">
      <c r="A32" s="119"/>
      <c r="B32" s="119"/>
      <c r="C32" s="244"/>
      <c r="D32" s="245"/>
      <c r="E32" s="245"/>
      <c r="F32" s="246"/>
      <c r="G32" s="248"/>
      <c r="H32" s="245"/>
      <c r="I32" s="245"/>
      <c r="J32" s="246"/>
      <c r="K32" s="248"/>
      <c r="L32" s="249"/>
      <c r="M32" s="249"/>
      <c r="N32" s="246"/>
      <c r="O32" s="248"/>
      <c r="P32" s="245"/>
      <c r="Q32" s="245"/>
      <c r="R32" s="246"/>
      <c r="S32" s="248"/>
      <c r="T32" s="249"/>
      <c r="U32" s="249"/>
      <c r="V32" s="246"/>
      <c r="W32" s="248"/>
      <c r="X32" s="245"/>
      <c r="Y32" s="245"/>
      <c r="Z32" s="246"/>
      <c r="AA32" s="248"/>
      <c r="AB32" s="245"/>
      <c r="AC32" s="245"/>
      <c r="AD32" s="246"/>
      <c r="AE32" s="248"/>
      <c r="AF32" s="245"/>
      <c r="AG32" s="245"/>
      <c r="AH32" s="246"/>
      <c r="AI32" s="248"/>
      <c r="AJ32" s="245"/>
      <c r="AK32" s="245"/>
      <c r="AL32" s="246"/>
      <c r="AM32" s="248"/>
      <c r="AN32" s="245"/>
      <c r="AO32" s="245"/>
      <c r="AP32" s="246"/>
      <c r="AQ32" s="248"/>
      <c r="AR32" s="245"/>
      <c r="AS32" s="245"/>
      <c r="AT32" s="246"/>
      <c r="AU32" s="248"/>
      <c r="AV32" s="245"/>
      <c r="AW32" s="245"/>
      <c r="AX32" s="246"/>
      <c r="AY32" s="286">
        <f t="shared" si="2"/>
        <v>0</v>
      </c>
      <c r="AZ32" s="287">
        <f t="shared" si="3"/>
        <v>0</v>
      </c>
      <c r="BA32" s="287">
        <f t="shared" si="4"/>
        <v>0</v>
      </c>
      <c r="BB32" s="288">
        <f t="shared" si="5"/>
        <v>0</v>
      </c>
    </row>
    <row r="33" spans="1:54" s="124" customFormat="1" x14ac:dyDescent="0.2">
      <c r="A33" s="119"/>
      <c r="B33" s="119"/>
      <c r="C33" s="244"/>
      <c r="D33" s="245"/>
      <c r="E33" s="245"/>
      <c r="F33" s="246"/>
      <c r="G33" s="248"/>
      <c r="H33" s="245"/>
      <c r="I33" s="245"/>
      <c r="J33" s="246"/>
      <c r="K33" s="248"/>
      <c r="L33" s="249"/>
      <c r="M33" s="249"/>
      <c r="N33" s="246"/>
      <c r="O33" s="248"/>
      <c r="P33" s="245"/>
      <c r="Q33" s="245"/>
      <c r="R33" s="246"/>
      <c r="S33" s="248"/>
      <c r="T33" s="249"/>
      <c r="U33" s="249"/>
      <c r="V33" s="246"/>
      <c r="W33" s="248"/>
      <c r="X33" s="245"/>
      <c r="Y33" s="245"/>
      <c r="Z33" s="246"/>
      <c r="AA33" s="248"/>
      <c r="AB33" s="245"/>
      <c r="AC33" s="245"/>
      <c r="AD33" s="246"/>
      <c r="AE33" s="248"/>
      <c r="AF33" s="245"/>
      <c r="AG33" s="245"/>
      <c r="AH33" s="246"/>
      <c r="AI33" s="248"/>
      <c r="AJ33" s="245"/>
      <c r="AK33" s="245"/>
      <c r="AL33" s="246"/>
      <c r="AM33" s="248"/>
      <c r="AN33" s="245"/>
      <c r="AO33" s="245"/>
      <c r="AP33" s="246"/>
      <c r="AQ33" s="248"/>
      <c r="AR33" s="245"/>
      <c r="AS33" s="245"/>
      <c r="AT33" s="246"/>
      <c r="AU33" s="248"/>
      <c r="AV33" s="245"/>
      <c r="AW33" s="245"/>
      <c r="AX33" s="246"/>
      <c r="AY33" s="286">
        <f t="shared" si="2"/>
        <v>0</v>
      </c>
      <c r="AZ33" s="287">
        <f t="shared" si="3"/>
        <v>0</v>
      </c>
      <c r="BA33" s="287">
        <f t="shared" si="4"/>
        <v>0</v>
      </c>
      <c r="BB33" s="288">
        <f t="shared" si="5"/>
        <v>0</v>
      </c>
    </row>
    <row r="34" spans="1:54" s="124" customFormat="1" x14ac:dyDescent="0.2">
      <c r="A34" s="119"/>
      <c r="B34" s="119"/>
      <c r="C34" s="244"/>
      <c r="D34" s="245"/>
      <c r="E34" s="245"/>
      <c r="F34" s="246"/>
      <c r="G34" s="248"/>
      <c r="H34" s="245"/>
      <c r="I34" s="245"/>
      <c r="J34" s="246"/>
      <c r="K34" s="248"/>
      <c r="L34" s="249"/>
      <c r="M34" s="249"/>
      <c r="N34" s="246"/>
      <c r="O34" s="248"/>
      <c r="P34" s="245"/>
      <c r="Q34" s="245"/>
      <c r="R34" s="246"/>
      <c r="S34" s="248"/>
      <c r="T34" s="249"/>
      <c r="U34" s="249"/>
      <c r="V34" s="246"/>
      <c r="W34" s="248"/>
      <c r="X34" s="245"/>
      <c r="Y34" s="245"/>
      <c r="Z34" s="246"/>
      <c r="AA34" s="248"/>
      <c r="AB34" s="245"/>
      <c r="AC34" s="245"/>
      <c r="AD34" s="246"/>
      <c r="AE34" s="248"/>
      <c r="AF34" s="245"/>
      <c r="AG34" s="245"/>
      <c r="AH34" s="246"/>
      <c r="AI34" s="248"/>
      <c r="AJ34" s="245"/>
      <c r="AK34" s="245"/>
      <c r="AL34" s="246"/>
      <c r="AM34" s="248"/>
      <c r="AN34" s="245"/>
      <c r="AO34" s="245"/>
      <c r="AP34" s="246"/>
      <c r="AQ34" s="248"/>
      <c r="AR34" s="245"/>
      <c r="AS34" s="245"/>
      <c r="AT34" s="246"/>
      <c r="AU34" s="248"/>
      <c r="AV34" s="245"/>
      <c r="AW34" s="245"/>
      <c r="AX34" s="246"/>
      <c r="AY34" s="286">
        <f t="shared" si="2"/>
        <v>0</v>
      </c>
      <c r="AZ34" s="287">
        <f t="shared" si="3"/>
        <v>0</v>
      </c>
      <c r="BA34" s="287">
        <f t="shared" si="4"/>
        <v>0</v>
      </c>
      <c r="BB34" s="288">
        <f t="shared" si="5"/>
        <v>0</v>
      </c>
    </row>
    <row r="35" spans="1:54" s="124" customFormat="1" x14ac:dyDescent="0.2">
      <c r="A35" s="119"/>
      <c r="B35" s="119"/>
      <c r="C35" s="244"/>
      <c r="D35" s="245"/>
      <c r="E35" s="245"/>
      <c r="F35" s="246"/>
      <c r="G35" s="248"/>
      <c r="H35" s="245"/>
      <c r="I35" s="245"/>
      <c r="J35" s="246"/>
      <c r="K35" s="248"/>
      <c r="L35" s="249"/>
      <c r="M35" s="249"/>
      <c r="N35" s="246"/>
      <c r="O35" s="248"/>
      <c r="P35" s="245"/>
      <c r="Q35" s="245"/>
      <c r="R35" s="246"/>
      <c r="S35" s="248"/>
      <c r="T35" s="249"/>
      <c r="U35" s="249"/>
      <c r="V35" s="246"/>
      <c r="W35" s="248"/>
      <c r="X35" s="245"/>
      <c r="Y35" s="245"/>
      <c r="Z35" s="246"/>
      <c r="AA35" s="248"/>
      <c r="AB35" s="245"/>
      <c r="AC35" s="245"/>
      <c r="AD35" s="246"/>
      <c r="AE35" s="248"/>
      <c r="AF35" s="245"/>
      <c r="AG35" s="245"/>
      <c r="AH35" s="246"/>
      <c r="AI35" s="248"/>
      <c r="AJ35" s="245"/>
      <c r="AK35" s="245"/>
      <c r="AL35" s="246"/>
      <c r="AM35" s="248"/>
      <c r="AN35" s="245"/>
      <c r="AO35" s="245"/>
      <c r="AP35" s="246"/>
      <c r="AQ35" s="248"/>
      <c r="AR35" s="245"/>
      <c r="AS35" s="245"/>
      <c r="AT35" s="246"/>
      <c r="AU35" s="248"/>
      <c r="AV35" s="245"/>
      <c r="AW35" s="245"/>
      <c r="AX35" s="246"/>
      <c r="AY35" s="286">
        <f t="shared" si="2"/>
        <v>0</v>
      </c>
      <c r="AZ35" s="287">
        <f t="shared" si="3"/>
        <v>0</v>
      </c>
      <c r="BA35" s="287">
        <f t="shared" si="4"/>
        <v>0</v>
      </c>
      <c r="BB35" s="288">
        <f t="shared" si="5"/>
        <v>0</v>
      </c>
    </row>
    <row r="36" spans="1:54" s="124" customFormat="1" x14ac:dyDescent="0.2">
      <c r="A36" s="119"/>
      <c r="B36" s="119"/>
      <c r="C36" s="244"/>
      <c r="D36" s="245"/>
      <c r="E36" s="245"/>
      <c r="F36" s="246"/>
      <c r="G36" s="248"/>
      <c r="H36" s="245"/>
      <c r="I36" s="245"/>
      <c r="J36" s="246"/>
      <c r="K36" s="248"/>
      <c r="L36" s="249"/>
      <c r="M36" s="249"/>
      <c r="N36" s="246"/>
      <c r="O36" s="248"/>
      <c r="P36" s="245"/>
      <c r="Q36" s="245"/>
      <c r="R36" s="246"/>
      <c r="S36" s="248"/>
      <c r="T36" s="249"/>
      <c r="U36" s="249"/>
      <c r="V36" s="246"/>
      <c r="W36" s="248"/>
      <c r="X36" s="245"/>
      <c r="Y36" s="245"/>
      <c r="Z36" s="246"/>
      <c r="AA36" s="248"/>
      <c r="AB36" s="245"/>
      <c r="AC36" s="245"/>
      <c r="AD36" s="246"/>
      <c r="AE36" s="248"/>
      <c r="AF36" s="245"/>
      <c r="AG36" s="245"/>
      <c r="AH36" s="246"/>
      <c r="AI36" s="248"/>
      <c r="AJ36" s="245"/>
      <c r="AK36" s="245"/>
      <c r="AL36" s="246"/>
      <c r="AM36" s="248"/>
      <c r="AN36" s="245"/>
      <c r="AO36" s="245"/>
      <c r="AP36" s="246"/>
      <c r="AQ36" s="248"/>
      <c r="AR36" s="245"/>
      <c r="AS36" s="245"/>
      <c r="AT36" s="246"/>
      <c r="AU36" s="248"/>
      <c r="AV36" s="245"/>
      <c r="AW36" s="245"/>
      <c r="AX36" s="246"/>
      <c r="AY36" s="286">
        <f t="shared" si="2"/>
        <v>0</v>
      </c>
      <c r="AZ36" s="287">
        <f t="shared" si="3"/>
        <v>0</v>
      </c>
      <c r="BA36" s="287">
        <f t="shared" si="4"/>
        <v>0</v>
      </c>
      <c r="BB36" s="288">
        <f t="shared" si="5"/>
        <v>0</v>
      </c>
    </row>
    <row r="37" spans="1:54" s="124" customFormat="1" x14ac:dyDescent="0.2">
      <c r="A37" s="119"/>
      <c r="B37" s="119"/>
      <c r="C37" s="244"/>
      <c r="D37" s="245"/>
      <c r="E37" s="245"/>
      <c r="F37" s="246"/>
      <c r="G37" s="248"/>
      <c r="H37" s="245"/>
      <c r="I37" s="245"/>
      <c r="J37" s="246"/>
      <c r="K37" s="248"/>
      <c r="L37" s="249"/>
      <c r="M37" s="249"/>
      <c r="N37" s="246"/>
      <c r="O37" s="248"/>
      <c r="P37" s="245"/>
      <c r="Q37" s="245"/>
      <c r="R37" s="246"/>
      <c r="S37" s="248"/>
      <c r="T37" s="249"/>
      <c r="U37" s="249"/>
      <c r="V37" s="246"/>
      <c r="W37" s="248"/>
      <c r="X37" s="245"/>
      <c r="Y37" s="245"/>
      <c r="Z37" s="246"/>
      <c r="AA37" s="248"/>
      <c r="AB37" s="245"/>
      <c r="AC37" s="245"/>
      <c r="AD37" s="246"/>
      <c r="AE37" s="248"/>
      <c r="AF37" s="245"/>
      <c r="AG37" s="245"/>
      <c r="AH37" s="246"/>
      <c r="AI37" s="248"/>
      <c r="AJ37" s="245"/>
      <c r="AK37" s="245"/>
      <c r="AL37" s="246"/>
      <c r="AM37" s="248"/>
      <c r="AN37" s="245"/>
      <c r="AO37" s="245"/>
      <c r="AP37" s="246"/>
      <c r="AQ37" s="248"/>
      <c r="AR37" s="245"/>
      <c r="AS37" s="245"/>
      <c r="AT37" s="246"/>
      <c r="AU37" s="248"/>
      <c r="AV37" s="245"/>
      <c r="AW37" s="245"/>
      <c r="AX37" s="246"/>
      <c r="AY37" s="286">
        <f t="shared" si="2"/>
        <v>0</v>
      </c>
      <c r="AZ37" s="287">
        <f t="shared" si="3"/>
        <v>0</v>
      </c>
      <c r="BA37" s="287">
        <f t="shared" si="4"/>
        <v>0</v>
      </c>
      <c r="BB37" s="288">
        <f t="shared" si="5"/>
        <v>0</v>
      </c>
    </row>
    <row r="38" spans="1:54" s="124" customFormat="1" x14ac:dyDescent="0.2">
      <c r="A38" s="119"/>
      <c r="B38" s="119"/>
      <c r="C38" s="244"/>
      <c r="D38" s="245"/>
      <c r="E38" s="245"/>
      <c r="F38" s="246"/>
      <c r="G38" s="248"/>
      <c r="H38" s="245"/>
      <c r="I38" s="245"/>
      <c r="J38" s="246"/>
      <c r="K38" s="248"/>
      <c r="L38" s="249"/>
      <c r="M38" s="249"/>
      <c r="N38" s="246"/>
      <c r="O38" s="248"/>
      <c r="P38" s="245"/>
      <c r="Q38" s="245"/>
      <c r="R38" s="246"/>
      <c r="S38" s="248"/>
      <c r="T38" s="249"/>
      <c r="U38" s="249"/>
      <c r="V38" s="246"/>
      <c r="W38" s="248"/>
      <c r="X38" s="245"/>
      <c r="Y38" s="245"/>
      <c r="Z38" s="246"/>
      <c r="AA38" s="248"/>
      <c r="AB38" s="245"/>
      <c r="AC38" s="245"/>
      <c r="AD38" s="246"/>
      <c r="AE38" s="248"/>
      <c r="AF38" s="245"/>
      <c r="AG38" s="245"/>
      <c r="AH38" s="246"/>
      <c r="AI38" s="248"/>
      <c r="AJ38" s="245"/>
      <c r="AK38" s="245"/>
      <c r="AL38" s="246"/>
      <c r="AM38" s="248"/>
      <c r="AN38" s="245"/>
      <c r="AO38" s="245"/>
      <c r="AP38" s="246"/>
      <c r="AQ38" s="248"/>
      <c r="AR38" s="245"/>
      <c r="AS38" s="245"/>
      <c r="AT38" s="246"/>
      <c r="AU38" s="248"/>
      <c r="AV38" s="245"/>
      <c r="AW38" s="245"/>
      <c r="AX38" s="246"/>
      <c r="AY38" s="286">
        <f t="shared" si="2"/>
        <v>0</v>
      </c>
      <c r="AZ38" s="287">
        <f t="shared" si="3"/>
        <v>0</v>
      </c>
      <c r="BA38" s="287">
        <f t="shared" si="4"/>
        <v>0</v>
      </c>
      <c r="BB38" s="288">
        <f t="shared" si="5"/>
        <v>0</v>
      </c>
    </row>
    <row r="39" spans="1:54" s="124" customFormat="1" x14ac:dyDescent="0.2">
      <c r="A39" s="119"/>
      <c r="B39" s="119"/>
      <c r="C39" s="244"/>
      <c r="D39" s="245"/>
      <c r="E39" s="245"/>
      <c r="F39" s="246"/>
      <c r="G39" s="248"/>
      <c r="H39" s="245"/>
      <c r="I39" s="245"/>
      <c r="J39" s="246"/>
      <c r="K39" s="248"/>
      <c r="L39" s="249"/>
      <c r="M39" s="249"/>
      <c r="N39" s="246"/>
      <c r="O39" s="248"/>
      <c r="P39" s="245"/>
      <c r="Q39" s="245"/>
      <c r="R39" s="246"/>
      <c r="S39" s="248"/>
      <c r="T39" s="249"/>
      <c r="U39" s="249"/>
      <c r="V39" s="246"/>
      <c r="W39" s="248"/>
      <c r="X39" s="245"/>
      <c r="Y39" s="245"/>
      <c r="Z39" s="246"/>
      <c r="AA39" s="248"/>
      <c r="AB39" s="245"/>
      <c r="AC39" s="245"/>
      <c r="AD39" s="246"/>
      <c r="AE39" s="248"/>
      <c r="AF39" s="245"/>
      <c r="AG39" s="245"/>
      <c r="AH39" s="246"/>
      <c r="AI39" s="248"/>
      <c r="AJ39" s="245"/>
      <c r="AK39" s="245"/>
      <c r="AL39" s="246"/>
      <c r="AM39" s="248"/>
      <c r="AN39" s="245"/>
      <c r="AO39" s="245"/>
      <c r="AP39" s="246"/>
      <c r="AQ39" s="248"/>
      <c r="AR39" s="245"/>
      <c r="AS39" s="245"/>
      <c r="AT39" s="246"/>
      <c r="AU39" s="248"/>
      <c r="AV39" s="245"/>
      <c r="AW39" s="245"/>
      <c r="AX39" s="246"/>
      <c r="AY39" s="286">
        <f t="shared" si="2"/>
        <v>0</v>
      </c>
      <c r="AZ39" s="287">
        <f t="shared" si="3"/>
        <v>0</v>
      </c>
      <c r="BA39" s="287">
        <f t="shared" si="4"/>
        <v>0</v>
      </c>
      <c r="BB39" s="288">
        <f t="shared" si="5"/>
        <v>0</v>
      </c>
    </row>
    <row r="40" spans="1:54" s="124" customFormat="1" x14ac:dyDescent="0.2">
      <c r="A40" s="119"/>
      <c r="B40" s="119"/>
      <c r="C40" s="244"/>
      <c r="D40" s="245"/>
      <c r="E40" s="245"/>
      <c r="F40" s="246"/>
      <c r="G40" s="248"/>
      <c r="H40" s="245"/>
      <c r="I40" s="245"/>
      <c r="J40" s="246"/>
      <c r="K40" s="248"/>
      <c r="L40" s="249"/>
      <c r="M40" s="249"/>
      <c r="N40" s="246"/>
      <c r="O40" s="248"/>
      <c r="P40" s="245"/>
      <c r="Q40" s="245"/>
      <c r="R40" s="246"/>
      <c r="S40" s="248"/>
      <c r="T40" s="249"/>
      <c r="U40" s="249"/>
      <c r="V40" s="246"/>
      <c r="W40" s="248"/>
      <c r="X40" s="245"/>
      <c r="Y40" s="245"/>
      <c r="Z40" s="246"/>
      <c r="AA40" s="248"/>
      <c r="AB40" s="245"/>
      <c r="AC40" s="245"/>
      <c r="AD40" s="246"/>
      <c r="AE40" s="248"/>
      <c r="AF40" s="245"/>
      <c r="AG40" s="245"/>
      <c r="AH40" s="246"/>
      <c r="AI40" s="248"/>
      <c r="AJ40" s="245"/>
      <c r="AK40" s="245"/>
      <c r="AL40" s="246"/>
      <c r="AM40" s="248"/>
      <c r="AN40" s="245"/>
      <c r="AO40" s="245"/>
      <c r="AP40" s="246"/>
      <c r="AQ40" s="248"/>
      <c r="AR40" s="245"/>
      <c r="AS40" s="245"/>
      <c r="AT40" s="246"/>
      <c r="AU40" s="248"/>
      <c r="AV40" s="245"/>
      <c r="AW40" s="245"/>
      <c r="AX40" s="246"/>
      <c r="AY40" s="286">
        <f t="shared" si="2"/>
        <v>0</v>
      </c>
      <c r="AZ40" s="287">
        <f t="shared" si="3"/>
        <v>0</v>
      </c>
      <c r="BA40" s="287">
        <f t="shared" si="4"/>
        <v>0</v>
      </c>
      <c r="BB40" s="288">
        <f t="shared" si="5"/>
        <v>0</v>
      </c>
    </row>
    <row r="41" spans="1:54" s="124" customFormat="1" x14ac:dyDescent="0.2">
      <c r="A41" s="119"/>
      <c r="B41" s="119"/>
      <c r="C41" s="244"/>
      <c r="D41" s="245"/>
      <c r="E41" s="245"/>
      <c r="F41" s="246"/>
      <c r="G41" s="248"/>
      <c r="H41" s="245"/>
      <c r="I41" s="245"/>
      <c r="J41" s="246"/>
      <c r="K41" s="248"/>
      <c r="L41" s="249"/>
      <c r="M41" s="249"/>
      <c r="N41" s="246"/>
      <c r="O41" s="248"/>
      <c r="P41" s="245"/>
      <c r="Q41" s="245"/>
      <c r="R41" s="246"/>
      <c r="S41" s="248"/>
      <c r="T41" s="249"/>
      <c r="U41" s="249"/>
      <c r="V41" s="246"/>
      <c r="W41" s="248"/>
      <c r="X41" s="245"/>
      <c r="Y41" s="245"/>
      <c r="Z41" s="246"/>
      <c r="AA41" s="248"/>
      <c r="AB41" s="245"/>
      <c r="AC41" s="245"/>
      <c r="AD41" s="246"/>
      <c r="AE41" s="248"/>
      <c r="AF41" s="245"/>
      <c r="AG41" s="245"/>
      <c r="AH41" s="246"/>
      <c r="AI41" s="248"/>
      <c r="AJ41" s="245"/>
      <c r="AK41" s="245"/>
      <c r="AL41" s="246"/>
      <c r="AM41" s="248"/>
      <c r="AN41" s="245"/>
      <c r="AO41" s="245"/>
      <c r="AP41" s="246"/>
      <c r="AQ41" s="248"/>
      <c r="AR41" s="245"/>
      <c r="AS41" s="245"/>
      <c r="AT41" s="246"/>
      <c r="AU41" s="248"/>
      <c r="AV41" s="245"/>
      <c r="AW41" s="245"/>
      <c r="AX41" s="246"/>
      <c r="AY41" s="286">
        <f t="shared" si="2"/>
        <v>0</v>
      </c>
      <c r="AZ41" s="287">
        <f t="shared" si="3"/>
        <v>0</v>
      </c>
      <c r="BA41" s="287">
        <f t="shared" si="4"/>
        <v>0</v>
      </c>
      <c r="BB41" s="288">
        <f t="shared" si="5"/>
        <v>0</v>
      </c>
    </row>
    <row r="42" spans="1:54" s="124" customFormat="1" x14ac:dyDescent="0.2">
      <c r="A42" s="119"/>
      <c r="B42" s="119"/>
      <c r="C42" s="244"/>
      <c r="D42" s="245"/>
      <c r="E42" s="245"/>
      <c r="F42" s="246"/>
      <c r="G42" s="248"/>
      <c r="H42" s="245"/>
      <c r="I42" s="245"/>
      <c r="J42" s="246"/>
      <c r="K42" s="248"/>
      <c r="L42" s="249"/>
      <c r="M42" s="249"/>
      <c r="N42" s="246"/>
      <c r="O42" s="248"/>
      <c r="P42" s="245"/>
      <c r="Q42" s="245"/>
      <c r="R42" s="246"/>
      <c r="S42" s="248"/>
      <c r="T42" s="249"/>
      <c r="U42" s="249"/>
      <c r="V42" s="246"/>
      <c r="W42" s="248"/>
      <c r="X42" s="245"/>
      <c r="Y42" s="245"/>
      <c r="Z42" s="246"/>
      <c r="AA42" s="248"/>
      <c r="AB42" s="245"/>
      <c r="AC42" s="245"/>
      <c r="AD42" s="246"/>
      <c r="AE42" s="248"/>
      <c r="AF42" s="245"/>
      <c r="AG42" s="245"/>
      <c r="AH42" s="246"/>
      <c r="AI42" s="248"/>
      <c r="AJ42" s="245"/>
      <c r="AK42" s="245"/>
      <c r="AL42" s="246"/>
      <c r="AM42" s="248"/>
      <c r="AN42" s="245"/>
      <c r="AO42" s="245"/>
      <c r="AP42" s="246"/>
      <c r="AQ42" s="248"/>
      <c r="AR42" s="245"/>
      <c r="AS42" s="245"/>
      <c r="AT42" s="246"/>
      <c r="AU42" s="248"/>
      <c r="AV42" s="245"/>
      <c r="AW42" s="245"/>
      <c r="AX42" s="246"/>
      <c r="AY42" s="286">
        <f t="shared" si="2"/>
        <v>0</v>
      </c>
      <c r="AZ42" s="287">
        <f t="shared" si="3"/>
        <v>0</v>
      </c>
      <c r="BA42" s="287">
        <f t="shared" si="4"/>
        <v>0</v>
      </c>
      <c r="BB42" s="288">
        <f t="shared" si="5"/>
        <v>0</v>
      </c>
    </row>
    <row r="43" spans="1:54" s="124" customFormat="1" x14ac:dyDescent="0.2">
      <c r="A43" s="119"/>
      <c r="B43" s="119"/>
      <c r="C43" s="244"/>
      <c r="D43" s="245"/>
      <c r="E43" s="245"/>
      <c r="F43" s="246"/>
      <c r="G43" s="248"/>
      <c r="H43" s="245"/>
      <c r="I43" s="245"/>
      <c r="J43" s="246"/>
      <c r="K43" s="248"/>
      <c r="L43" s="249"/>
      <c r="M43" s="249"/>
      <c r="N43" s="246"/>
      <c r="O43" s="248"/>
      <c r="P43" s="245"/>
      <c r="Q43" s="245"/>
      <c r="R43" s="246"/>
      <c r="S43" s="248"/>
      <c r="T43" s="249"/>
      <c r="U43" s="249"/>
      <c r="V43" s="246"/>
      <c r="W43" s="248"/>
      <c r="X43" s="245"/>
      <c r="Y43" s="245"/>
      <c r="Z43" s="246"/>
      <c r="AA43" s="248"/>
      <c r="AB43" s="245"/>
      <c r="AC43" s="245"/>
      <c r="AD43" s="246"/>
      <c r="AE43" s="248"/>
      <c r="AF43" s="245"/>
      <c r="AG43" s="245"/>
      <c r="AH43" s="246"/>
      <c r="AI43" s="248"/>
      <c r="AJ43" s="245"/>
      <c r="AK43" s="245"/>
      <c r="AL43" s="246"/>
      <c r="AM43" s="248"/>
      <c r="AN43" s="245"/>
      <c r="AO43" s="245"/>
      <c r="AP43" s="246"/>
      <c r="AQ43" s="248"/>
      <c r="AR43" s="245"/>
      <c r="AS43" s="245"/>
      <c r="AT43" s="246"/>
      <c r="AU43" s="248"/>
      <c r="AV43" s="245"/>
      <c r="AW43" s="245"/>
      <c r="AX43" s="246"/>
      <c r="AY43" s="286">
        <f t="shared" si="2"/>
        <v>0</v>
      </c>
      <c r="AZ43" s="287">
        <f t="shared" si="3"/>
        <v>0</v>
      </c>
      <c r="BA43" s="287">
        <f t="shared" si="4"/>
        <v>0</v>
      </c>
      <c r="BB43" s="288">
        <f t="shared" si="5"/>
        <v>0</v>
      </c>
    </row>
    <row r="44" spans="1:54" s="124" customFormat="1" x14ac:dyDescent="0.2">
      <c r="A44" s="119"/>
      <c r="B44" s="119"/>
      <c r="C44" s="244"/>
      <c r="D44" s="245"/>
      <c r="E44" s="245"/>
      <c r="F44" s="246"/>
      <c r="G44" s="248"/>
      <c r="H44" s="245"/>
      <c r="I44" s="245"/>
      <c r="J44" s="246"/>
      <c r="K44" s="248"/>
      <c r="L44" s="249"/>
      <c r="M44" s="249"/>
      <c r="N44" s="246"/>
      <c r="O44" s="248"/>
      <c r="P44" s="245"/>
      <c r="Q44" s="245"/>
      <c r="R44" s="246"/>
      <c r="S44" s="248"/>
      <c r="T44" s="249"/>
      <c r="U44" s="249"/>
      <c r="V44" s="246"/>
      <c r="W44" s="248"/>
      <c r="X44" s="245"/>
      <c r="Y44" s="245"/>
      <c r="Z44" s="246"/>
      <c r="AA44" s="248"/>
      <c r="AB44" s="245"/>
      <c r="AC44" s="245"/>
      <c r="AD44" s="246"/>
      <c r="AE44" s="248"/>
      <c r="AF44" s="245"/>
      <c r="AG44" s="245"/>
      <c r="AH44" s="246"/>
      <c r="AI44" s="248"/>
      <c r="AJ44" s="245"/>
      <c r="AK44" s="245"/>
      <c r="AL44" s="246"/>
      <c r="AM44" s="248"/>
      <c r="AN44" s="245"/>
      <c r="AO44" s="245"/>
      <c r="AP44" s="246"/>
      <c r="AQ44" s="248"/>
      <c r="AR44" s="245"/>
      <c r="AS44" s="245"/>
      <c r="AT44" s="246"/>
      <c r="AU44" s="248"/>
      <c r="AV44" s="245"/>
      <c r="AW44" s="245"/>
      <c r="AX44" s="246"/>
      <c r="AY44" s="286">
        <f t="shared" si="2"/>
        <v>0</v>
      </c>
      <c r="AZ44" s="287">
        <f t="shared" si="3"/>
        <v>0</v>
      </c>
      <c r="BA44" s="287">
        <f t="shared" si="4"/>
        <v>0</v>
      </c>
      <c r="BB44" s="288">
        <f t="shared" si="5"/>
        <v>0</v>
      </c>
    </row>
    <row r="45" spans="1:54" s="124" customFormat="1" x14ac:dyDescent="0.2">
      <c r="A45" s="119"/>
      <c r="B45" s="119"/>
      <c r="C45" s="244"/>
      <c r="D45" s="245"/>
      <c r="E45" s="245"/>
      <c r="F45" s="246"/>
      <c r="G45" s="248"/>
      <c r="H45" s="245"/>
      <c r="I45" s="245"/>
      <c r="J45" s="246"/>
      <c r="K45" s="248"/>
      <c r="L45" s="249"/>
      <c r="M45" s="249"/>
      <c r="N45" s="246"/>
      <c r="O45" s="248"/>
      <c r="P45" s="245"/>
      <c r="Q45" s="245"/>
      <c r="R45" s="246"/>
      <c r="S45" s="248"/>
      <c r="T45" s="249"/>
      <c r="U45" s="249"/>
      <c r="V45" s="246"/>
      <c r="W45" s="248"/>
      <c r="X45" s="245"/>
      <c r="Y45" s="245"/>
      <c r="Z45" s="246"/>
      <c r="AA45" s="248"/>
      <c r="AB45" s="245"/>
      <c r="AC45" s="245"/>
      <c r="AD45" s="246"/>
      <c r="AE45" s="248"/>
      <c r="AF45" s="245"/>
      <c r="AG45" s="245"/>
      <c r="AH45" s="246"/>
      <c r="AI45" s="248"/>
      <c r="AJ45" s="245"/>
      <c r="AK45" s="245"/>
      <c r="AL45" s="246"/>
      <c r="AM45" s="248"/>
      <c r="AN45" s="245"/>
      <c r="AO45" s="245"/>
      <c r="AP45" s="246"/>
      <c r="AQ45" s="248"/>
      <c r="AR45" s="245"/>
      <c r="AS45" s="245"/>
      <c r="AT45" s="246"/>
      <c r="AU45" s="248"/>
      <c r="AV45" s="245"/>
      <c r="AW45" s="245"/>
      <c r="AX45" s="246"/>
      <c r="AY45" s="286">
        <f t="shared" si="2"/>
        <v>0</v>
      </c>
      <c r="AZ45" s="287">
        <f t="shared" si="3"/>
        <v>0</v>
      </c>
      <c r="BA45" s="287">
        <f t="shared" si="4"/>
        <v>0</v>
      </c>
      <c r="BB45" s="288">
        <f t="shared" si="5"/>
        <v>0</v>
      </c>
    </row>
    <row r="46" spans="1:54" s="124" customFormat="1" x14ac:dyDescent="0.2">
      <c r="A46" s="119"/>
      <c r="B46" s="119"/>
      <c r="C46" s="244"/>
      <c r="D46" s="245"/>
      <c r="E46" s="245"/>
      <c r="F46" s="246"/>
      <c r="G46" s="248"/>
      <c r="H46" s="245"/>
      <c r="I46" s="245"/>
      <c r="J46" s="246"/>
      <c r="K46" s="248"/>
      <c r="L46" s="249"/>
      <c r="M46" s="249"/>
      <c r="N46" s="246"/>
      <c r="O46" s="248"/>
      <c r="P46" s="245"/>
      <c r="Q46" s="245"/>
      <c r="R46" s="246"/>
      <c r="S46" s="248"/>
      <c r="T46" s="249"/>
      <c r="U46" s="249"/>
      <c r="V46" s="246"/>
      <c r="W46" s="248"/>
      <c r="X46" s="245"/>
      <c r="Y46" s="245"/>
      <c r="Z46" s="246"/>
      <c r="AA46" s="248"/>
      <c r="AB46" s="245"/>
      <c r="AC46" s="245"/>
      <c r="AD46" s="246"/>
      <c r="AE46" s="248"/>
      <c r="AF46" s="245"/>
      <c r="AG46" s="245"/>
      <c r="AH46" s="246"/>
      <c r="AI46" s="248"/>
      <c r="AJ46" s="245"/>
      <c r="AK46" s="245"/>
      <c r="AL46" s="246"/>
      <c r="AM46" s="248"/>
      <c r="AN46" s="245"/>
      <c r="AO46" s="245"/>
      <c r="AP46" s="246"/>
      <c r="AQ46" s="248"/>
      <c r="AR46" s="245"/>
      <c r="AS46" s="245"/>
      <c r="AT46" s="246"/>
      <c r="AU46" s="248"/>
      <c r="AV46" s="245"/>
      <c r="AW46" s="245"/>
      <c r="AX46" s="246"/>
      <c r="AY46" s="286">
        <f t="shared" si="2"/>
        <v>0</v>
      </c>
      <c r="AZ46" s="287">
        <f t="shared" si="3"/>
        <v>0</v>
      </c>
      <c r="BA46" s="287">
        <f t="shared" si="4"/>
        <v>0</v>
      </c>
      <c r="BB46" s="288">
        <f t="shared" si="5"/>
        <v>0</v>
      </c>
    </row>
    <row r="47" spans="1:54" s="124" customFormat="1" x14ac:dyDescent="0.2">
      <c r="A47" s="119"/>
      <c r="B47" s="119"/>
      <c r="C47" s="244"/>
      <c r="D47" s="245"/>
      <c r="E47" s="245"/>
      <c r="F47" s="246"/>
      <c r="G47" s="248"/>
      <c r="H47" s="245"/>
      <c r="I47" s="245"/>
      <c r="J47" s="246"/>
      <c r="K47" s="248"/>
      <c r="L47" s="249"/>
      <c r="M47" s="249"/>
      <c r="N47" s="246"/>
      <c r="O47" s="248"/>
      <c r="P47" s="245"/>
      <c r="Q47" s="245"/>
      <c r="R47" s="246"/>
      <c r="S47" s="248"/>
      <c r="T47" s="249"/>
      <c r="U47" s="249"/>
      <c r="V47" s="246"/>
      <c r="W47" s="248"/>
      <c r="X47" s="245"/>
      <c r="Y47" s="245"/>
      <c r="Z47" s="246"/>
      <c r="AA47" s="248"/>
      <c r="AB47" s="245"/>
      <c r="AC47" s="245"/>
      <c r="AD47" s="246"/>
      <c r="AE47" s="248"/>
      <c r="AF47" s="245"/>
      <c r="AG47" s="245"/>
      <c r="AH47" s="246"/>
      <c r="AI47" s="248"/>
      <c r="AJ47" s="245"/>
      <c r="AK47" s="245"/>
      <c r="AL47" s="246"/>
      <c r="AM47" s="248"/>
      <c r="AN47" s="245"/>
      <c r="AO47" s="245"/>
      <c r="AP47" s="246"/>
      <c r="AQ47" s="248"/>
      <c r="AR47" s="245"/>
      <c r="AS47" s="245"/>
      <c r="AT47" s="246"/>
      <c r="AU47" s="248"/>
      <c r="AV47" s="245"/>
      <c r="AW47" s="245"/>
      <c r="AX47" s="246"/>
      <c r="AY47" s="286">
        <f t="shared" si="2"/>
        <v>0</v>
      </c>
      <c r="AZ47" s="287">
        <f t="shared" si="3"/>
        <v>0</v>
      </c>
      <c r="BA47" s="287">
        <f t="shared" si="4"/>
        <v>0</v>
      </c>
      <c r="BB47" s="288">
        <f t="shared" si="5"/>
        <v>0</v>
      </c>
    </row>
    <row r="48" spans="1:54" s="124" customFormat="1" x14ac:dyDescent="0.2">
      <c r="A48" s="119"/>
      <c r="B48" s="119"/>
      <c r="C48" s="244"/>
      <c r="D48" s="245"/>
      <c r="E48" s="245"/>
      <c r="F48" s="246"/>
      <c r="G48" s="248"/>
      <c r="H48" s="245"/>
      <c r="I48" s="245"/>
      <c r="J48" s="246"/>
      <c r="K48" s="248"/>
      <c r="L48" s="249"/>
      <c r="M48" s="249"/>
      <c r="N48" s="246"/>
      <c r="O48" s="248"/>
      <c r="P48" s="245"/>
      <c r="Q48" s="245"/>
      <c r="R48" s="246"/>
      <c r="S48" s="248"/>
      <c r="T48" s="249"/>
      <c r="U48" s="249"/>
      <c r="V48" s="246"/>
      <c r="W48" s="248"/>
      <c r="X48" s="245"/>
      <c r="Y48" s="245"/>
      <c r="Z48" s="246"/>
      <c r="AA48" s="248"/>
      <c r="AB48" s="245"/>
      <c r="AC48" s="245"/>
      <c r="AD48" s="246"/>
      <c r="AE48" s="248"/>
      <c r="AF48" s="245"/>
      <c r="AG48" s="245"/>
      <c r="AH48" s="246"/>
      <c r="AI48" s="248"/>
      <c r="AJ48" s="245"/>
      <c r="AK48" s="245"/>
      <c r="AL48" s="246"/>
      <c r="AM48" s="248"/>
      <c r="AN48" s="245"/>
      <c r="AO48" s="245"/>
      <c r="AP48" s="246"/>
      <c r="AQ48" s="248"/>
      <c r="AR48" s="245"/>
      <c r="AS48" s="245"/>
      <c r="AT48" s="246"/>
      <c r="AU48" s="248"/>
      <c r="AV48" s="245"/>
      <c r="AW48" s="245"/>
      <c r="AX48" s="246"/>
      <c r="AY48" s="286">
        <f t="shared" si="2"/>
        <v>0</v>
      </c>
      <c r="AZ48" s="287">
        <f t="shared" si="3"/>
        <v>0</v>
      </c>
      <c r="BA48" s="287">
        <f t="shared" si="4"/>
        <v>0</v>
      </c>
      <c r="BB48" s="288">
        <f t="shared" si="5"/>
        <v>0</v>
      </c>
    </row>
    <row r="49" spans="1:54" s="124" customFormat="1" x14ac:dyDescent="0.2">
      <c r="A49" s="119"/>
      <c r="B49" s="119"/>
      <c r="C49" s="244"/>
      <c r="D49" s="245"/>
      <c r="E49" s="245"/>
      <c r="F49" s="246"/>
      <c r="G49" s="248"/>
      <c r="H49" s="245"/>
      <c r="I49" s="245"/>
      <c r="J49" s="246"/>
      <c r="K49" s="248"/>
      <c r="L49" s="249"/>
      <c r="M49" s="249"/>
      <c r="N49" s="246"/>
      <c r="O49" s="248"/>
      <c r="P49" s="245"/>
      <c r="Q49" s="245"/>
      <c r="R49" s="246"/>
      <c r="S49" s="248"/>
      <c r="T49" s="249"/>
      <c r="U49" s="249"/>
      <c r="V49" s="246"/>
      <c r="W49" s="248"/>
      <c r="X49" s="245"/>
      <c r="Y49" s="245"/>
      <c r="Z49" s="246"/>
      <c r="AA49" s="248"/>
      <c r="AB49" s="245"/>
      <c r="AC49" s="245"/>
      <c r="AD49" s="246"/>
      <c r="AE49" s="248"/>
      <c r="AF49" s="245"/>
      <c r="AG49" s="245"/>
      <c r="AH49" s="246"/>
      <c r="AI49" s="248"/>
      <c r="AJ49" s="245"/>
      <c r="AK49" s="245"/>
      <c r="AL49" s="246"/>
      <c r="AM49" s="248"/>
      <c r="AN49" s="245"/>
      <c r="AO49" s="245"/>
      <c r="AP49" s="246"/>
      <c r="AQ49" s="248"/>
      <c r="AR49" s="245"/>
      <c r="AS49" s="245"/>
      <c r="AT49" s="246"/>
      <c r="AU49" s="248"/>
      <c r="AV49" s="245"/>
      <c r="AW49" s="245"/>
      <c r="AX49" s="246"/>
      <c r="AY49" s="286">
        <f t="shared" si="2"/>
        <v>0</v>
      </c>
      <c r="AZ49" s="287">
        <f t="shared" si="3"/>
        <v>0</v>
      </c>
      <c r="BA49" s="287">
        <f t="shared" si="4"/>
        <v>0</v>
      </c>
      <c r="BB49" s="288">
        <f t="shared" si="5"/>
        <v>0</v>
      </c>
    </row>
    <row r="50" spans="1:54" s="124" customFormat="1" x14ac:dyDescent="0.2">
      <c r="A50" s="119"/>
      <c r="B50" s="119"/>
      <c r="C50" s="244"/>
      <c r="D50" s="245"/>
      <c r="E50" s="245"/>
      <c r="F50" s="246"/>
      <c r="G50" s="248"/>
      <c r="H50" s="245"/>
      <c r="I50" s="245"/>
      <c r="J50" s="246"/>
      <c r="K50" s="248"/>
      <c r="L50" s="249"/>
      <c r="M50" s="249"/>
      <c r="N50" s="246"/>
      <c r="O50" s="248"/>
      <c r="P50" s="245"/>
      <c r="Q50" s="245"/>
      <c r="R50" s="246"/>
      <c r="S50" s="248"/>
      <c r="T50" s="249"/>
      <c r="U50" s="249"/>
      <c r="V50" s="246"/>
      <c r="W50" s="248"/>
      <c r="X50" s="245"/>
      <c r="Y50" s="245"/>
      <c r="Z50" s="246"/>
      <c r="AA50" s="248"/>
      <c r="AB50" s="245"/>
      <c r="AC50" s="245"/>
      <c r="AD50" s="246"/>
      <c r="AE50" s="248"/>
      <c r="AF50" s="245"/>
      <c r="AG50" s="245"/>
      <c r="AH50" s="246"/>
      <c r="AI50" s="248"/>
      <c r="AJ50" s="245"/>
      <c r="AK50" s="245"/>
      <c r="AL50" s="246"/>
      <c r="AM50" s="248"/>
      <c r="AN50" s="245"/>
      <c r="AO50" s="245"/>
      <c r="AP50" s="246"/>
      <c r="AQ50" s="248"/>
      <c r="AR50" s="245"/>
      <c r="AS50" s="245"/>
      <c r="AT50" s="246"/>
      <c r="AU50" s="248"/>
      <c r="AV50" s="245"/>
      <c r="AW50" s="245"/>
      <c r="AX50" s="246"/>
      <c r="AY50" s="286">
        <f t="shared" si="2"/>
        <v>0</v>
      </c>
      <c r="AZ50" s="287">
        <f t="shared" si="3"/>
        <v>0</v>
      </c>
      <c r="BA50" s="287">
        <f t="shared" si="4"/>
        <v>0</v>
      </c>
      <c r="BB50" s="288">
        <f t="shared" si="5"/>
        <v>0</v>
      </c>
    </row>
    <row r="51" spans="1:54" s="124" customFormat="1" x14ac:dyDescent="0.2">
      <c r="A51" s="119"/>
      <c r="B51" s="119"/>
      <c r="C51" s="244"/>
      <c r="D51" s="245"/>
      <c r="E51" s="245"/>
      <c r="F51" s="246"/>
      <c r="G51" s="248"/>
      <c r="H51" s="245"/>
      <c r="I51" s="245"/>
      <c r="J51" s="246"/>
      <c r="K51" s="248"/>
      <c r="L51" s="249"/>
      <c r="M51" s="249"/>
      <c r="N51" s="246"/>
      <c r="O51" s="248"/>
      <c r="P51" s="245"/>
      <c r="Q51" s="245"/>
      <c r="R51" s="246"/>
      <c r="S51" s="248"/>
      <c r="T51" s="249"/>
      <c r="U51" s="249"/>
      <c r="V51" s="246"/>
      <c r="W51" s="248"/>
      <c r="X51" s="245"/>
      <c r="Y51" s="245"/>
      <c r="Z51" s="246"/>
      <c r="AA51" s="248"/>
      <c r="AB51" s="245"/>
      <c r="AC51" s="245"/>
      <c r="AD51" s="246"/>
      <c r="AE51" s="248"/>
      <c r="AF51" s="245"/>
      <c r="AG51" s="245"/>
      <c r="AH51" s="246"/>
      <c r="AI51" s="248"/>
      <c r="AJ51" s="245"/>
      <c r="AK51" s="245"/>
      <c r="AL51" s="246"/>
      <c r="AM51" s="248"/>
      <c r="AN51" s="245"/>
      <c r="AO51" s="245"/>
      <c r="AP51" s="246"/>
      <c r="AQ51" s="248"/>
      <c r="AR51" s="245"/>
      <c r="AS51" s="245"/>
      <c r="AT51" s="246"/>
      <c r="AU51" s="248"/>
      <c r="AV51" s="245"/>
      <c r="AW51" s="245"/>
      <c r="AX51" s="246"/>
      <c r="AY51" s="286">
        <f t="shared" si="2"/>
        <v>0</v>
      </c>
      <c r="AZ51" s="287">
        <f t="shared" si="3"/>
        <v>0</v>
      </c>
      <c r="BA51" s="287">
        <f t="shared" si="4"/>
        <v>0</v>
      </c>
      <c r="BB51" s="288">
        <f t="shared" si="5"/>
        <v>0</v>
      </c>
    </row>
    <row r="52" spans="1:54" s="124" customFormat="1" x14ac:dyDescent="0.2">
      <c r="A52" s="119"/>
      <c r="B52" s="119"/>
      <c r="C52" s="244"/>
      <c r="D52" s="245"/>
      <c r="E52" s="245"/>
      <c r="F52" s="246"/>
      <c r="G52" s="248"/>
      <c r="H52" s="245"/>
      <c r="I52" s="245"/>
      <c r="J52" s="246"/>
      <c r="K52" s="248"/>
      <c r="L52" s="249"/>
      <c r="M52" s="249"/>
      <c r="N52" s="246"/>
      <c r="O52" s="248"/>
      <c r="P52" s="245"/>
      <c r="Q52" s="245"/>
      <c r="R52" s="246"/>
      <c r="S52" s="248"/>
      <c r="T52" s="249"/>
      <c r="U52" s="249"/>
      <c r="V52" s="246"/>
      <c r="W52" s="248"/>
      <c r="X52" s="245"/>
      <c r="Y52" s="245"/>
      <c r="Z52" s="246"/>
      <c r="AA52" s="248"/>
      <c r="AB52" s="245"/>
      <c r="AC52" s="245"/>
      <c r="AD52" s="246"/>
      <c r="AE52" s="248"/>
      <c r="AF52" s="245"/>
      <c r="AG52" s="245"/>
      <c r="AH52" s="246"/>
      <c r="AI52" s="248"/>
      <c r="AJ52" s="245"/>
      <c r="AK52" s="245"/>
      <c r="AL52" s="246"/>
      <c r="AM52" s="248"/>
      <c r="AN52" s="245"/>
      <c r="AO52" s="245"/>
      <c r="AP52" s="246"/>
      <c r="AQ52" s="248"/>
      <c r="AR52" s="245"/>
      <c r="AS52" s="245"/>
      <c r="AT52" s="246"/>
      <c r="AU52" s="248"/>
      <c r="AV52" s="245"/>
      <c r="AW52" s="245"/>
      <c r="AX52" s="246"/>
      <c r="AY52" s="286">
        <f t="shared" si="2"/>
        <v>0</v>
      </c>
      <c r="AZ52" s="287">
        <f t="shared" si="3"/>
        <v>0</v>
      </c>
      <c r="BA52" s="287">
        <f t="shared" si="4"/>
        <v>0</v>
      </c>
      <c r="BB52" s="288">
        <f t="shared" si="5"/>
        <v>0</v>
      </c>
    </row>
    <row r="53" spans="1:54" s="124" customFormat="1" x14ac:dyDescent="0.2">
      <c r="A53" s="119"/>
      <c r="B53" s="119"/>
      <c r="C53" s="244"/>
      <c r="D53" s="245"/>
      <c r="E53" s="245"/>
      <c r="F53" s="246"/>
      <c r="G53" s="248"/>
      <c r="H53" s="245"/>
      <c r="I53" s="245"/>
      <c r="J53" s="246"/>
      <c r="K53" s="248"/>
      <c r="L53" s="249"/>
      <c r="M53" s="249"/>
      <c r="N53" s="246"/>
      <c r="O53" s="248"/>
      <c r="P53" s="245"/>
      <c r="Q53" s="245"/>
      <c r="R53" s="246"/>
      <c r="S53" s="248"/>
      <c r="T53" s="249"/>
      <c r="U53" s="249"/>
      <c r="V53" s="246"/>
      <c r="W53" s="248"/>
      <c r="X53" s="245"/>
      <c r="Y53" s="245"/>
      <c r="Z53" s="246"/>
      <c r="AA53" s="248"/>
      <c r="AB53" s="245"/>
      <c r="AC53" s="245"/>
      <c r="AD53" s="246"/>
      <c r="AE53" s="248"/>
      <c r="AF53" s="245"/>
      <c r="AG53" s="245"/>
      <c r="AH53" s="246"/>
      <c r="AI53" s="248"/>
      <c r="AJ53" s="245"/>
      <c r="AK53" s="245"/>
      <c r="AL53" s="246"/>
      <c r="AM53" s="248"/>
      <c r="AN53" s="245"/>
      <c r="AO53" s="245"/>
      <c r="AP53" s="246"/>
      <c r="AQ53" s="248"/>
      <c r="AR53" s="245"/>
      <c r="AS53" s="245"/>
      <c r="AT53" s="246"/>
      <c r="AU53" s="248"/>
      <c r="AV53" s="245"/>
      <c r="AW53" s="245"/>
      <c r="AX53" s="246"/>
      <c r="AY53" s="286">
        <f t="shared" si="2"/>
        <v>0</v>
      </c>
      <c r="AZ53" s="287">
        <f t="shared" si="3"/>
        <v>0</v>
      </c>
      <c r="BA53" s="287">
        <f t="shared" si="4"/>
        <v>0</v>
      </c>
      <c r="BB53" s="288">
        <f t="shared" si="5"/>
        <v>0</v>
      </c>
    </row>
    <row r="54" spans="1:54" s="124" customFormat="1" x14ac:dyDescent="0.2">
      <c r="A54" s="119"/>
      <c r="B54" s="119"/>
      <c r="C54" s="244"/>
      <c r="D54" s="245"/>
      <c r="E54" s="245"/>
      <c r="F54" s="246"/>
      <c r="G54" s="248"/>
      <c r="H54" s="245"/>
      <c r="I54" s="245"/>
      <c r="J54" s="246"/>
      <c r="K54" s="248"/>
      <c r="L54" s="249"/>
      <c r="M54" s="249"/>
      <c r="N54" s="246"/>
      <c r="O54" s="248"/>
      <c r="P54" s="245"/>
      <c r="Q54" s="245"/>
      <c r="R54" s="246"/>
      <c r="S54" s="248"/>
      <c r="T54" s="249"/>
      <c r="U54" s="249"/>
      <c r="V54" s="246"/>
      <c r="W54" s="248"/>
      <c r="X54" s="245"/>
      <c r="Y54" s="245"/>
      <c r="Z54" s="246"/>
      <c r="AA54" s="248"/>
      <c r="AB54" s="245"/>
      <c r="AC54" s="245"/>
      <c r="AD54" s="246"/>
      <c r="AE54" s="248"/>
      <c r="AF54" s="245"/>
      <c r="AG54" s="245"/>
      <c r="AH54" s="246"/>
      <c r="AI54" s="248"/>
      <c r="AJ54" s="245"/>
      <c r="AK54" s="245"/>
      <c r="AL54" s="246"/>
      <c r="AM54" s="248"/>
      <c r="AN54" s="245"/>
      <c r="AO54" s="245"/>
      <c r="AP54" s="246"/>
      <c r="AQ54" s="248"/>
      <c r="AR54" s="245"/>
      <c r="AS54" s="245"/>
      <c r="AT54" s="246"/>
      <c r="AU54" s="248"/>
      <c r="AV54" s="245"/>
      <c r="AW54" s="245"/>
      <c r="AX54" s="246"/>
      <c r="AY54" s="286">
        <f t="shared" si="2"/>
        <v>0</v>
      </c>
      <c r="AZ54" s="287">
        <f t="shared" si="3"/>
        <v>0</v>
      </c>
      <c r="BA54" s="287">
        <f t="shared" si="4"/>
        <v>0</v>
      </c>
      <c r="BB54" s="288">
        <f t="shared" si="5"/>
        <v>0</v>
      </c>
    </row>
    <row r="55" spans="1:54" s="124" customFormat="1" x14ac:dyDescent="0.2">
      <c r="A55" s="119"/>
      <c r="B55" s="119"/>
      <c r="C55" s="244"/>
      <c r="D55" s="245"/>
      <c r="E55" s="245"/>
      <c r="F55" s="246"/>
      <c r="G55" s="248"/>
      <c r="H55" s="245"/>
      <c r="I55" s="245"/>
      <c r="J55" s="246"/>
      <c r="K55" s="248"/>
      <c r="L55" s="249"/>
      <c r="M55" s="249"/>
      <c r="N55" s="246"/>
      <c r="O55" s="248"/>
      <c r="P55" s="245"/>
      <c r="Q55" s="245"/>
      <c r="R55" s="246"/>
      <c r="S55" s="248"/>
      <c r="T55" s="249"/>
      <c r="U55" s="249"/>
      <c r="V55" s="246"/>
      <c r="W55" s="248"/>
      <c r="X55" s="245"/>
      <c r="Y55" s="245"/>
      <c r="Z55" s="246"/>
      <c r="AA55" s="248"/>
      <c r="AB55" s="245"/>
      <c r="AC55" s="245"/>
      <c r="AD55" s="246"/>
      <c r="AE55" s="248"/>
      <c r="AF55" s="245"/>
      <c r="AG55" s="245"/>
      <c r="AH55" s="246"/>
      <c r="AI55" s="248"/>
      <c r="AJ55" s="245"/>
      <c r="AK55" s="245"/>
      <c r="AL55" s="246"/>
      <c r="AM55" s="248"/>
      <c r="AN55" s="245"/>
      <c r="AO55" s="245"/>
      <c r="AP55" s="246"/>
      <c r="AQ55" s="248"/>
      <c r="AR55" s="245"/>
      <c r="AS55" s="245"/>
      <c r="AT55" s="246"/>
      <c r="AU55" s="248"/>
      <c r="AV55" s="245"/>
      <c r="AW55" s="245"/>
      <c r="AX55" s="246"/>
      <c r="AY55" s="286">
        <f t="shared" si="2"/>
        <v>0</v>
      </c>
      <c r="AZ55" s="287">
        <f t="shared" si="3"/>
        <v>0</v>
      </c>
      <c r="BA55" s="287">
        <f t="shared" si="4"/>
        <v>0</v>
      </c>
      <c r="BB55" s="288">
        <f t="shared" si="5"/>
        <v>0</v>
      </c>
    </row>
    <row r="56" spans="1:54" s="124" customFormat="1" x14ac:dyDescent="0.2">
      <c r="A56" s="119"/>
      <c r="B56" s="119"/>
      <c r="C56" s="244"/>
      <c r="D56" s="245"/>
      <c r="E56" s="245"/>
      <c r="F56" s="246"/>
      <c r="G56" s="248"/>
      <c r="H56" s="245"/>
      <c r="I56" s="245"/>
      <c r="J56" s="246"/>
      <c r="K56" s="248"/>
      <c r="L56" s="249"/>
      <c r="M56" s="249"/>
      <c r="N56" s="246"/>
      <c r="O56" s="248"/>
      <c r="P56" s="245"/>
      <c r="Q56" s="245"/>
      <c r="R56" s="246"/>
      <c r="S56" s="248"/>
      <c r="T56" s="249"/>
      <c r="U56" s="249"/>
      <c r="V56" s="246"/>
      <c r="W56" s="248"/>
      <c r="X56" s="245"/>
      <c r="Y56" s="245"/>
      <c r="Z56" s="246"/>
      <c r="AA56" s="248"/>
      <c r="AB56" s="245"/>
      <c r="AC56" s="245"/>
      <c r="AD56" s="246"/>
      <c r="AE56" s="248"/>
      <c r="AF56" s="245"/>
      <c r="AG56" s="245"/>
      <c r="AH56" s="246"/>
      <c r="AI56" s="248"/>
      <c r="AJ56" s="245"/>
      <c r="AK56" s="245"/>
      <c r="AL56" s="246"/>
      <c r="AM56" s="248"/>
      <c r="AN56" s="245"/>
      <c r="AO56" s="245"/>
      <c r="AP56" s="246"/>
      <c r="AQ56" s="248"/>
      <c r="AR56" s="245"/>
      <c r="AS56" s="245"/>
      <c r="AT56" s="246"/>
      <c r="AU56" s="248"/>
      <c r="AV56" s="245"/>
      <c r="AW56" s="245"/>
      <c r="AX56" s="246"/>
      <c r="AY56" s="286">
        <f t="shared" si="2"/>
        <v>0</v>
      </c>
      <c r="AZ56" s="287">
        <f t="shared" si="3"/>
        <v>0</v>
      </c>
      <c r="BA56" s="287">
        <f t="shared" si="4"/>
        <v>0</v>
      </c>
      <c r="BB56" s="288">
        <f t="shared" si="5"/>
        <v>0</v>
      </c>
    </row>
    <row r="57" spans="1:54" s="124" customFormat="1" x14ac:dyDescent="0.2">
      <c r="A57" s="119"/>
      <c r="B57" s="119"/>
      <c r="C57" s="244"/>
      <c r="D57" s="245"/>
      <c r="E57" s="245"/>
      <c r="F57" s="246"/>
      <c r="G57" s="248"/>
      <c r="H57" s="245"/>
      <c r="I57" s="245"/>
      <c r="J57" s="246"/>
      <c r="K57" s="248"/>
      <c r="L57" s="249"/>
      <c r="M57" s="249"/>
      <c r="N57" s="246"/>
      <c r="O57" s="248"/>
      <c r="P57" s="245"/>
      <c r="Q57" s="245"/>
      <c r="R57" s="246"/>
      <c r="S57" s="248"/>
      <c r="T57" s="249"/>
      <c r="U57" s="249"/>
      <c r="V57" s="246"/>
      <c r="W57" s="248"/>
      <c r="X57" s="245"/>
      <c r="Y57" s="245"/>
      <c r="Z57" s="246"/>
      <c r="AA57" s="248"/>
      <c r="AB57" s="245"/>
      <c r="AC57" s="245"/>
      <c r="AD57" s="246"/>
      <c r="AE57" s="248"/>
      <c r="AF57" s="245"/>
      <c r="AG57" s="245"/>
      <c r="AH57" s="246"/>
      <c r="AI57" s="248"/>
      <c r="AJ57" s="245"/>
      <c r="AK57" s="245"/>
      <c r="AL57" s="246"/>
      <c r="AM57" s="248"/>
      <c r="AN57" s="245"/>
      <c r="AO57" s="245"/>
      <c r="AP57" s="246"/>
      <c r="AQ57" s="248"/>
      <c r="AR57" s="245"/>
      <c r="AS57" s="245"/>
      <c r="AT57" s="246"/>
      <c r="AU57" s="248"/>
      <c r="AV57" s="245"/>
      <c r="AW57" s="245"/>
      <c r="AX57" s="246"/>
      <c r="AY57" s="286">
        <f t="shared" si="2"/>
        <v>0</v>
      </c>
      <c r="AZ57" s="287">
        <f t="shared" si="3"/>
        <v>0</v>
      </c>
      <c r="BA57" s="287">
        <f t="shared" si="4"/>
        <v>0</v>
      </c>
      <c r="BB57" s="288">
        <f t="shared" si="5"/>
        <v>0</v>
      </c>
    </row>
    <row r="58" spans="1:54" s="124" customFormat="1" x14ac:dyDescent="0.2">
      <c r="A58" s="119"/>
      <c r="B58" s="119"/>
      <c r="C58" s="244"/>
      <c r="D58" s="245"/>
      <c r="E58" s="245"/>
      <c r="F58" s="246"/>
      <c r="G58" s="248"/>
      <c r="H58" s="245"/>
      <c r="I58" s="245"/>
      <c r="J58" s="246"/>
      <c r="K58" s="248"/>
      <c r="L58" s="249"/>
      <c r="M58" s="249"/>
      <c r="N58" s="246"/>
      <c r="O58" s="248"/>
      <c r="P58" s="245"/>
      <c r="Q58" s="245"/>
      <c r="R58" s="246"/>
      <c r="S58" s="248"/>
      <c r="T58" s="249"/>
      <c r="U58" s="249"/>
      <c r="V58" s="246"/>
      <c r="W58" s="248"/>
      <c r="X58" s="245"/>
      <c r="Y58" s="245"/>
      <c r="Z58" s="246"/>
      <c r="AA58" s="248"/>
      <c r="AB58" s="245"/>
      <c r="AC58" s="245"/>
      <c r="AD58" s="246"/>
      <c r="AE58" s="248"/>
      <c r="AF58" s="245"/>
      <c r="AG58" s="245"/>
      <c r="AH58" s="246"/>
      <c r="AI58" s="248"/>
      <c r="AJ58" s="245"/>
      <c r="AK58" s="245"/>
      <c r="AL58" s="246"/>
      <c r="AM58" s="248"/>
      <c r="AN58" s="245"/>
      <c r="AO58" s="245"/>
      <c r="AP58" s="246"/>
      <c r="AQ58" s="248"/>
      <c r="AR58" s="245"/>
      <c r="AS58" s="245"/>
      <c r="AT58" s="246"/>
      <c r="AU58" s="248"/>
      <c r="AV58" s="245"/>
      <c r="AW58" s="245"/>
      <c r="AX58" s="246"/>
      <c r="AY58" s="286">
        <f t="shared" si="2"/>
        <v>0</v>
      </c>
      <c r="AZ58" s="287">
        <f t="shared" si="3"/>
        <v>0</v>
      </c>
      <c r="BA58" s="287">
        <f t="shared" si="4"/>
        <v>0</v>
      </c>
      <c r="BB58" s="288">
        <f t="shared" si="5"/>
        <v>0</v>
      </c>
    </row>
    <row r="59" spans="1:54" s="124" customFormat="1" x14ac:dyDescent="0.2">
      <c r="A59" s="119"/>
      <c r="B59" s="119"/>
      <c r="C59" s="244"/>
      <c r="D59" s="245"/>
      <c r="E59" s="245"/>
      <c r="F59" s="246"/>
      <c r="G59" s="248"/>
      <c r="H59" s="245"/>
      <c r="I59" s="245"/>
      <c r="J59" s="246"/>
      <c r="K59" s="248"/>
      <c r="L59" s="249"/>
      <c r="M59" s="249"/>
      <c r="N59" s="246"/>
      <c r="O59" s="248"/>
      <c r="P59" s="245"/>
      <c r="Q59" s="245"/>
      <c r="R59" s="246"/>
      <c r="S59" s="248"/>
      <c r="T59" s="249"/>
      <c r="U59" s="249"/>
      <c r="V59" s="246"/>
      <c r="W59" s="248"/>
      <c r="X59" s="245"/>
      <c r="Y59" s="245"/>
      <c r="Z59" s="246"/>
      <c r="AA59" s="248"/>
      <c r="AB59" s="245"/>
      <c r="AC59" s="245"/>
      <c r="AD59" s="246"/>
      <c r="AE59" s="248"/>
      <c r="AF59" s="245"/>
      <c r="AG59" s="245"/>
      <c r="AH59" s="246"/>
      <c r="AI59" s="248"/>
      <c r="AJ59" s="245"/>
      <c r="AK59" s="245"/>
      <c r="AL59" s="246"/>
      <c r="AM59" s="248"/>
      <c r="AN59" s="245"/>
      <c r="AO59" s="245"/>
      <c r="AP59" s="246"/>
      <c r="AQ59" s="248"/>
      <c r="AR59" s="245"/>
      <c r="AS59" s="245"/>
      <c r="AT59" s="246"/>
      <c r="AU59" s="248"/>
      <c r="AV59" s="245"/>
      <c r="AW59" s="245"/>
      <c r="AX59" s="246"/>
      <c r="AY59" s="286">
        <f t="shared" si="2"/>
        <v>0</v>
      </c>
      <c r="AZ59" s="287">
        <f t="shared" si="3"/>
        <v>0</v>
      </c>
      <c r="BA59" s="287">
        <f t="shared" si="4"/>
        <v>0</v>
      </c>
      <c r="BB59" s="288">
        <f t="shared" si="5"/>
        <v>0</v>
      </c>
    </row>
    <row r="60" spans="1:54" s="124" customFormat="1" x14ac:dyDescent="0.2">
      <c r="A60" s="119"/>
      <c r="B60" s="119"/>
      <c r="C60" s="244"/>
      <c r="D60" s="245"/>
      <c r="E60" s="245"/>
      <c r="F60" s="246"/>
      <c r="G60" s="248"/>
      <c r="H60" s="245"/>
      <c r="I60" s="245"/>
      <c r="J60" s="246"/>
      <c r="K60" s="248"/>
      <c r="L60" s="249"/>
      <c r="M60" s="249"/>
      <c r="N60" s="246"/>
      <c r="O60" s="248"/>
      <c r="P60" s="245"/>
      <c r="Q60" s="245"/>
      <c r="R60" s="246"/>
      <c r="S60" s="248"/>
      <c r="T60" s="249"/>
      <c r="U60" s="249"/>
      <c r="V60" s="246"/>
      <c r="W60" s="248"/>
      <c r="X60" s="245"/>
      <c r="Y60" s="245"/>
      <c r="Z60" s="246"/>
      <c r="AA60" s="248"/>
      <c r="AB60" s="245"/>
      <c r="AC60" s="245"/>
      <c r="AD60" s="246"/>
      <c r="AE60" s="248"/>
      <c r="AF60" s="245"/>
      <c r="AG60" s="245"/>
      <c r="AH60" s="246"/>
      <c r="AI60" s="248"/>
      <c r="AJ60" s="245"/>
      <c r="AK60" s="245"/>
      <c r="AL60" s="246"/>
      <c r="AM60" s="248"/>
      <c r="AN60" s="245"/>
      <c r="AO60" s="245"/>
      <c r="AP60" s="246"/>
      <c r="AQ60" s="248"/>
      <c r="AR60" s="245"/>
      <c r="AS60" s="245"/>
      <c r="AT60" s="246"/>
      <c r="AU60" s="248"/>
      <c r="AV60" s="245"/>
      <c r="AW60" s="245"/>
      <c r="AX60" s="246"/>
      <c r="AY60" s="286">
        <f t="shared" si="2"/>
        <v>0</v>
      </c>
      <c r="AZ60" s="287">
        <f t="shared" si="3"/>
        <v>0</v>
      </c>
      <c r="BA60" s="287">
        <f t="shared" si="4"/>
        <v>0</v>
      </c>
      <c r="BB60" s="288">
        <f t="shared" si="5"/>
        <v>0</v>
      </c>
    </row>
    <row r="61" spans="1:54" s="124" customFormat="1" x14ac:dyDescent="0.2">
      <c r="A61" s="119"/>
      <c r="B61" s="119"/>
      <c r="C61" s="244"/>
      <c r="D61" s="245"/>
      <c r="E61" s="245"/>
      <c r="F61" s="246"/>
      <c r="G61" s="248"/>
      <c r="H61" s="245"/>
      <c r="I61" s="245"/>
      <c r="J61" s="246"/>
      <c r="K61" s="248"/>
      <c r="L61" s="249"/>
      <c r="M61" s="249"/>
      <c r="N61" s="246"/>
      <c r="O61" s="248"/>
      <c r="P61" s="245"/>
      <c r="Q61" s="245"/>
      <c r="R61" s="246"/>
      <c r="S61" s="248"/>
      <c r="T61" s="249"/>
      <c r="U61" s="249"/>
      <c r="V61" s="246"/>
      <c r="W61" s="248"/>
      <c r="X61" s="245"/>
      <c r="Y61" s="245"/>
      <c r="Z61" s="246"/>
      <c r="AA61" s="248"/>
      <c r="AB61" s="245"/>
      <c r="AC61" s="245"/>
      <c r="AD61" s="246"/>
      <c r="AE61" s="248"/>
      <c r="AF61" s="245"/>
      <c r="AG61" s="245"/>
      <c r="AH61" s="246"/>
      <c r="AI61" s="248"/>
      <c r="AJ61" s="245"/>
      <c r="AK61" s="245"/>
      <c r="AL61" s="246"/>
      <c r="AM61" s="248"/>
      <c r="AN61" s="245"/>
      <c r="AO61" s="245"/>
      <c r="AP61" s="246"/>
      <c r="AQ61" s="248"/>
      <c r="AR61" s="245"/>
      <c r="AS61" s="245"/>
      <c r="AT61" s="246"/>
      <c r="AU61" s="248"/>
      <c r="AV61" s="245"/>
      <c r="AW61" s="245"/>
      <c r="AX61" s="246"/>
      <c r="AY61" s="286">
        <f t="shared" si="2"/>
        <v>0</v>
      </c>
      <c r="AZ61" s="287">
        <f t="shared" si="3"/>
        <v>0</v>
      </c>
      <c r="BA61" s="287">
        <f t="shared" si="4"/>
        <v>0</v>
      </c>
      <c r="BB61" s="288">
        <f t="shared" si="5"/>
        <v>0</v>
      </c>
    </row>
    <row r="62" spans="1:54" s="124" customFormat="1" x14ac:dyDescent="0.2">
      <c r="A62" s="119"/>
      <c r="B62" s="119"/>
      <c r="C62" s="244"/>
      <c r="D62" s="245"/>
      <c r="E62" s="245"/>
      <c r="F62" s="246"/>
      <c r="G62" s="248"/>
      <c r="H62" s="245"/>
      <c r="I62" s="245"/>
      <c r="J62" s="246"/>
      <c r="K62" s="248"/>
      <c r="L62" s="249"/>
      <c r="M62" s="249"/>
      <c r="N62" s="246"/>
      <c r="O62" s="248"/>
      <c r="P62" s="245"/>
      <c r="Q62" s="245"/>
      <c r="R62" s="246"/>
      <c r="S62" s="248"/>
      <c r="T62" s="249"/>
      <c r="U62" s="249"/>
      <c r="V62" s="246"/>
      <c r="W62" s="248"/>
      <c r="X62" s="245"/>
      <c r="Y62" s="245"/>
      <c r="Z62" s="246"/>
      <c r="AA62" s="248"/>
      <c r="AB62" s="245"/>
      <c r="AC62" s="245"/>
      <c r="AD62" s="246"/>
      <c r="AE62" s="248"/>
      <c r="AF62" s="245"/>
      <c r="AG62" s="245"/>
      <c r="AH62" s="246"/>
      <c r="AI62" s="248"/>
      <c r="AJ62" s="245"/>
      <c r="AK62" s="245"/>
      <c r="AL62" s="246"/>
      <c r="AM62" s="248"/>
      <c r="AN62" s="245"/>
      <c r="AO62" s="245"/>
      <c r="AP62" s="246"/>
      <c r="AQ62" s="248"/>
      <c r="AR62" s="245"/>
      <c r="AS62" s="245"/>
      <c r="AT62" s="246"/>
      <c r="AU62" s="248"/>
      <c r="AV62" s="245"/>
      <c r="AW62" s="245"/>
      <c r="AX62" s="246"/>
      <c r="AY62" s="286">
        <f t="shared" si="2"/>
        <v>0</v>
      </c>
      <c r="AZ62" s="287">
        <f t="shared" si="3"/>
        <v>0</v>
      </c>
      <c r="BA62" s="287">
        <f t="shared" si="4"/>
        <v>0</v>
      </c>
      <c r="BB62" s="288">
        <f t="shared" si="5"/>
        <v>0</v>
      </c>
    </row>
    <row r="63" spans="1:54" s="124" customFormat="1" x14ac:dyDescent="0.2">
      <c r="A63" s="119"/>
      <c r="B63" s="119"/>
      <c r="C63" s="244"/>
      <c r="D63" s="245"/>
      <c r="E63" s="245"/>
      <c r="F63" s="246"/>
      <c r="G63" s="248"/>
      <c r="H63" s="245"/>
      <c r="I63" s="245"/>
      <c r="J63" s="246"/>
      <c r="K63" s="248"/>
      <c r="L63" s="249"/>
      <c r="M63" s="249"/>
      <c r="N63" s="246"/>
      <c r="O63" s="248"/>
      <c r="P63" s="245"/>
      <c r="Q63" s="245"/>
      <c r="R63" s="246"/>
      <c r="S63" s="248"/>
      <c r="T63" s="249"/>
      <c r="U63" s="249"/>
      <c r="V63" s="246"/>
      <c r="W63" s="248"/>
      <c r="X63" s="245"/>
      <c r="Y63" s="245"/>
      <c r="Z63" s="246"/>
      <c r="AA63" s="248"/>
      <c r="AB63" s="245"/>
      <c r="AC63" s="245"/>
      <c r="AD63" s="246"/>
      <c r="AE63" s="248"/>
      <c r="AF63" s="245"/>
      <c r="AG63" s="245"/>
      <c r="AH63" s="246"/>
      <c r="AI63" s="248"/>
      <c r="AJ63" s="245"/>
      <c r="AK63" s="245"/>
      <c r="AL63" s="246"/>
      <c r="AM63" s="248"/>
      <c r="AN63" s="245"/>
      <c r="AO63" s="245"/>
      <c r="AP63" s="246"/>
      <c r="AQ63" s="248"/>
      <c r="AR63" s="245"/>
      <c r="AS63" s="245"/>
      <c r="AT63" s="246"/>
      <c r="AU63" s="248"/>
      <c r="AV63" s="245"/>
      <c r="AW63" s="245"/>
      <c r="AX63" s="246"/>
      <c r="AY63" s="286">
        <f t="shared" si="2"/>
        <v>0</v>
      </c>
      <c r="AZ63" s="287">
        <f t="shared" si="3"/>
        <v>0</v>
      </c>
      <c r="BA63" s="287">
        <f t="shared" si="4"/>
        <v>0</v>
      </c>
      <c r="BB63" s="288">
        <f t="shared" si="5"/>
        <v>0</v>
      </c>
    </row>
    <row r="64" spans="1:54" s="124" customFormat="1" x14ac:dyDescent="0.2">
      <c r="A64" s="119"/>
      <c r="B64" s="119"/>
      <c r="C64" s="244"/>
      <c r="D64" s="245"/>
      <c r="E64" s="245"/>
      <c r="F64" s="246"/>
      <c r="G64" s="248"/>
      <c r="H64" s="245"/>
      <c r="I64" s="245"/>
      <c r="J64" s="246"/>
      <c r="K64" s="248"/>
      <c r="L64" s="249"/>
      <c r="M64" s="249"/>
      <c r="N64" s="246"/>
      <c r="O64" s="248"/>
      <c r="P64" s="245"/>
      <c r="Q64" s="245"/>
      <c r="R64" s="246"/>
      <c r="S64" s="248"/>
      <c r="T64" s="249"/>
      <c r="U64" s="249"/>
      <c r="V64" s="246"/>
      <c r="W64" s="248"/>
      <c r="X64" s="245"/>
      <c r="Y64" s="245"/>
      <c r="Z64" s="246"/>
      <c r="AA64" s="248"/>
      <c r="AB64" s="245"/>
      <c r="AC64" s="245"/>
      <c r="AD64" s="246"/>
      <c r="AE64" s="248"/>
      <c r="AF64" s="245"/>
      <c r="AG64" s="245"/>
      <c r="AH64" s="246"/>
      <c r="AI64" s="248"/>
      <c r="AJ64" s="245"/>
      <c r="AK64" s="245"/>
      <c r="AL64" s="246"/>
      <c r="AM64" s="248"/>
      <c r="AN64" s="245"/>
      <c r="AO64" s="245"/>
      <c r="AP64" s="246"/>
      <c r="AQ64" s="248"/>
      <c r="AR64" s="245"/>
      <c r="AS64" s="245"/>
      <c r="AT64" s="246"/>
      <c r="AU64" s="248"/>
      <c r="AV64" s="245"/>
      <c r="AW64" s="245"/>
      <c r="AX64" s="246"/>
      <c r="AY64" s="286">
        <f t="shared" si="2"/>
        <v>0</v>
      </c>
      <c r="AZ64" s="287">
        <f t="shared" si="3"/>
        <v>0</v>
      </c>
      <c r="BA64" s="287">
        <f t="shared" si="4"/>
        <v>0</v>
      </c>
      <c r="BB64" s="288">
        <f t="shared" si="5"/>
        <v>0</v>
      </c>
    </row>
    <row r="65" spans="1:54" s="124" customFormat="1" x14ac:dyDescent="0.2">
      <c r="A65" s="119"/>
      <c r="B65" s="119"/>
      <c r="C65" s="244"/>
      <c r="D65" s="245"/>
      <c r="E65" s="245"/>
      <c r="F65" s="246"/>
      <c r="G65" s="248"/>
      <c r="H65" s="245"/>
      <c r="I65" s="245"/>
      <c r="J65" s="246"/>
      <c r="K65" s="248"/>
      <c r="L65" s="249"/>
      <c r="M65" s="249"/>
      <c r="N65" s="246"/>
      <c r="O65" s="248"/>
      <c r="P65" s="245"/>
      <c r="Q65" s="245"/>
      <c r="R65" s="246"/>
      <c r="S65" s="248"/>
      <c r="T65" s="249"/>
      <c r="U65" s="249"/>
      <c r="V65" s="246"/>
      <c r="W65" s="248"/>
      <c r="X65" s="245"/>
      <c r="Y65" s="245"/>
      <c r="Z65" s="246"/>
      <c r="AA65" s="248"/>
      <c r="AB65" s="245"/>
      <c r="AC65" s="245"/>
      <c r="AD65" s="246"/>
      <c r="AE65" s="248"/>
      <c r="AF65" s="245"/>
      <c r="AG65" s="245"/>
      <c r="AH65" s="246"/>
      <c r="AI65" s="248"/>
      <c r="AJ65" s="245"/>
      <c r="AK65" s="245"/>
      <c r="AL65" s="246"/>
      <c r="AM65" s="248"/>
      <c r="AN65" s="245"/>
      <c r="AO65" s="245"/>
      <c r="AP65" s="246"/>
      <c r="AQ65" s="248"/>
      <c r="AR65" s="245"/>
      <c r="AS65" s="245"/>
      <c r="AT65" s="246"/>
      <c r="AU65" s="248"/>
      <c r="AV65" s="245"/>
      <c r="AW65" s="245"/>
      <c r="AX65" s="246"/>
      <c r="AY65" s="286">
        <f t="shared" si="2"/>
        <v>0</v>
      </c>
      <c r="AZ65" s="287">
        <f t="shared" si="3"/>
        <v>0</v>
      </c>
      <c r="BA65" s="287">
        <f t="shared" si="4"/>
        <v>0</v>
      </c>
      <c r="BB65" s="288">
        <f t="shared" si="5"/>
        <v>0</v>
      </c>
    </row>
    <row r="66" spans="1:54" s="124" customFormat="1" x14ac:dyDescent="0.2">
      <c r="A66" s="119"/>
      <c r="B66" s="119"/>
      <c r="C66" s="244"/>
      <c r="D66" s="245"/>
      <c r="E66" s="245"/>
      <c r="F66" s="246"/>
      <c r="G66" s="248"/>
      <c r="H66" s="245"/>
      <c r="I66" s="245"/>
      <c r="J66" s="246"/>
      <c r="K66" s="248"/>
      <c r="L66" s="249"/>
      <c r="M66" s="249"/>
      <c r="N66" s="246"/>
      <c r="O66" s="248"/>
      <c r="P66" s="245"/>
      <c r="Q66" s="245"/>
      <c r="R66" s="246"/>
      <c r="S66" s="248"/>
      <c r="T66" s="249"/>
      <c r="U66" s="249"/>
      <c r="V66" s="246"/>
      <c r="W66" s="248"/>
      <c r="X66" s="245"/>
      <c r="Y66" s="245"/>
      <c r="Z66" s="246"/>
      <c r="AA66" s="248"/>
      <c r="AB66" s="245"/>
      <c r="AC66" s="245"/>
      <c r="AD66" s="246"/>
      <c r="AE66" s="248"/>
      <c r="AF66" s="245"/>
      <c r="AG66" s="245"/>
      <c r="AH66" s="246"/>
      <c r="AI66" s="248"/>
      <c r="AJ66" s="245"/>
      <c r="AK66" s="245"/>
      <c r="AL66" s="246"/>
      <c r="AM66" s="248"/>
      <c r="AN66" s="245"/>
      <c r="AO66" s="245"/>
      <c r="AP66" s="246"/>
      <c r="AQ66" s="248"/>
      <c r="AR66" s="245"/>
      <c r="AS66" s="245"/>
      <c r="AT66" s="246"/>
      <c r="AU66" s="248"/>
      <c r="AV66" s="245"/>
      <c r="AW66" s="245"/>
      <c r="AX66" s="246"/>
      <c r="AY66" s="286">
        <f t="shared" si="2"/>
        <v>0</v>
      </c>
      <c r="AZ66" s="287">
        <f t="shared" si="3"/>
        <v>0</v>
      </c>
      <c r="BA66" s="287">
        <f t="shared" si="4"/>
        <v>0</v>
      </c>
      <c r="BB66" s="288">
        <f t="shared" si="5"/>
        <v>0</v>
      </c>
    </row>
    <row r="67" spans="1:54" s="124" customFormat="1" x14ac:dyDescent="0.2">
      <c r="A67" s="119"/>
      <c r="B67" s="119"/>
      <c r="C67" s="244"/>
      <c r="D67" s="245"/>
      <c r="E67" s="245"/>
      <c r="F67" s="246"/>
      <c r="G67" s="248"/>
      <c r="H67" s="245"/>
      <c r="I67" s="245"/>
      <c r="J67" s="246"/>
      <c r="K67" s="248"/>
      <c r="L67" s="249"/>
      <c r="M67" s="249"/>
      <c r="N67" s="246"/>
      <c r="O67" s="248"/>
      <c r="P67" s="245"/>
      <c r="Q67" s="245"/>
      <c r="R67" s="246"/>
      <c r="S67" s="248"/>
      <c r="T67" s="249"/>
      <c r="U67" s="249"/>
      <c r="V67" s="246"/>
      <c r="W67" s="248"/>
      <c r="X67" s="245"/>
      <c r="Y67" s="245"/>
      <c r="Z67" s="246"/>
      <c r="AA67" s="248"/>
      <c r="AB67" s="245"/>
      <c r="AC67" s="245"/>
      <c r="AD67" s="246"/>
      <c r="AE67" s="248"/>
      <c r="AF67" s="245"/>
      <c r="AG67" s="245"/>
      <c r="AH67" s="246"/>
      <c r="AI67" s="248"/>
      <c r="AJ67" s="245"/>
      <c r="AK67" s="245"/>
      <c r="AL67" s="246"/>
      <c r="AM67" s="248"/>
      <c r="AN67" s="245"/>
      <c r="AO67" s="245"/>
      <c r="AP67" s="246"/>
      <c r="AQ67" s="248"/>
      <c r="AR67" s="245"/>
      <c r="AS67" s="245"/>
      <c r="AT67" s="246"/>
      <c r="AU67" s="248"/>
      <c r="AV67" s="245"/>
      <c r="AW67" s="245"/>
      <c r="AX67" s="246"/>
      <c r="AY67" s="286">
        <f t="shared" si="2"/>
        <v>0</v>
      </c>
      <c r="AZ67" s="287">
        <f t="shared" si="3"/>
        <v>0</v>
      </c>
      <c r="BA67" s="287">
        <f t="shared" si="4"/>
        <v>0</v>
      </c>
      <c r="BB67" s="288">
        <f t="shared" si="5"/>
        <v>0</v>
      </c>
    </row>
    <row r="68" spans="1:54" s="124" customFormat="1" x14ac:dyDescent="0.2">
      <c r="A68" s="119"/>
      <c r="B68" s="119"/>
      <c r="C68" s="244"/>
      <c r="D68" s="245"/>
      <c r="E68" s="245"/>
      <c r="F68" s="246"/>
      <c r="G68" s="248"/>
      <c r="H68" s="245"/>
      <c r="I68" s="245"/>
      <c r="J68" s="246"/>
      <c r="K68" s="248"/>
      <c r="L68" s="249"/>
      <c r="M68" s="249"/>
      <c r="N68" s="246"/>
      <c r="O68" s="248"/>
      <c r="P68" s="245"/>
      <c r="Q68" s="245"/>
      <c r="R68" s="246"/>
      <c r="S68" s="248"/>
      <c r="T68" s="249"/>
      <c r="U68" s="249"/>
      <c r="V68" s="246"/>
      <c r="W68" s="248"/>
      <c r="X68" s="245"/>
      <c r="Y68" s="245"/>
      <c r="Z68" s="246"/>
      <c r="AA68" s="248"/>
      <c r="AB68" s="245"/>
      <c r="AC68" s="245"/>
      <c r="AD68" s="246"/>
      <c r="AE68" s="248"/>
      <c r="AF68" s="245"/>
      <c r="AG68" s="245"/>
      <c r="AH68" s="246"/>
      <c r="AI68" s="248"/>
      <c r="AJ68" s="245"/>
      <c r="AK68" s="245"/>
      <c r="AL68" s="246"/>
      <c r="AM68" s="248"/>
      <c r="AN68" s="245"/>
      <c r="AO68" s="245"/>
      <c r="AP68" s="246"/>
      <c r="AQ68" s="248"/>
      <c r="AR68" s="245"/>
      <c r="AS68" s="245"/>
      <c r="AT68" s="246"/>
      <c r="AU68" s="248"/>
      <c r="AV68" s="245"/>
      <c r="AW68" s="245"/>
      <c r="AX68" s="246"/>
      <c r="AY68" s="286">
        <f t="shared" si="2"/>
        <v>0</v>
      </c>
      <c r="AZ68" s="287">
        <f t="shared" si="3"/>
        <v>0</v>
      </c>
      <c r="BA68" s="287">
        <f t="shared" si="4"/>
        <v>0</v>
      </c>
      <c r="BB68" s="288">
        <f t="shared" si="5"/>
        <v>0</v>
      </c>
    </row>
    <row r="69" spans="1:54" s="124" customFormat="1" x14ac:dyDescent="0.2">
      <c r="A69" s="119"/>
      <c r="B69" s="119"/>
      <c r="C69" s="244"/>
      <c r="D69" s="245"/>
      <c r="E69" s="245"/>
      <c r="F69" s="246"/>
      <c r="G69" s="248"/>
      <c r="H69" s="245"/>
      <c r="I69" s="245"/>
      <c r="J69" s="246"/>
      <c r="K69" s="248"/>
      <c r="L69" s="249"/>
      <c r="M69" s="249"/>
      <c r="N69" s="246"/>
      <c r="O69" s="248"/>
      <c r="P69" s="245"/>
      <c r="Q69" s="245"/>
      <c r="R69" s="246"/>
      <c r="S69" s="248"/>
      <c r="T69" s="249"/>
      <c r="U69" s="249"/>
      <c r="V69" s="246"/>
      <c r="W69" s="248"/>
      <c r="X69" s="245"/>
      <c r="Y69" s="245"/>
      <c r="Z69" s="246"/>
      <c r="AA69" s="248"/>
      <c r="AB69" s="245"/>
      <c r="AC69" s="245"/>
      <c r="AD69" s="246"/>
      <c r="AE69" s="248"/>
      <c r="AF69" s="245"/>
      <c r="AG69" s="245"/>
      <c r="AH69" s="246"/>
      <c r="AI69" s="248"/>
      <c r="AJ69" s="245"/>
      <c r="AK69" s="245"/>
      <c r="AL69" s="246"/>
      <c r="AM69" s="248"/>
      <c r="AN69" s="245"/>
      <c r="AO69" s="245"/>
      <c r="AP69" s="246"/>
      <c r="AQ69" s="248"/>
      <c r="AR69" s="245"/>
      <c r="AS69" s="245"/>
      <c r="AT69" s="246"/>
      <c r="AU69" s="248"/>
      <c r="AV69" s="245"/>
      <c r="AW69" s="245"/>
      <c r="AX69" s="246"/>
      <c r="AY69" s="286">
        <f t="shared" si="2"/>
        <v>0</v>
      </c>
      <c r="AZ69" s="287">
        <f t="shared" si="3"/>
        <v>0</v>
      </c>
      <c r="BA69" s="287">
        <f t="shared" si="4"/>
        <v>0</v>
      </c>
      <c r="BB69" s="288">
        <f t="shared" si="5"/>
        <v>0</v>
      </c>
    </row>
    <row r="70" spans="1:54" s="124" customFormat="1" x14ac:dyDescent="0.2">
      <c r="A70" s="119"/>
      <c r="B70" s="119"/>
      <c r="C70" s="244"/>
      <c r="D70" s="245"/>
      <c r="E70" s="245"/>
      <c r="F70" s="246"/>
      <c r="G70" s="248"/>
      <c r="H70" s="245"/>
      <c r="I70" s="245"/>
      <c r="J70" s="246"/>
      <c r="K70" s="248"/>
      <c r="L70" s="249"/>
      <c r="M70" s="249"/>
      <c r="N70" s="246"/>
      <c r="O70" s="248"/>
      <c r="P70" s="245"/>
      <c r="Q70" s="245"/>
      <c r="R70" s="246"/>
      <c r="S70" s="248"/>
      <c r="T70" s="249"/>
      <c r="U70" s="249"/>
      <c r="V70" s="246"/>
      <c r="W70" s="248"/>
      <c r="X70" s="245"/>
      <c r="Y70" s="245"/>
      <c r="Z70" s="246"/>
      <c r="AA70" s="248"/>
      <c r="AB70" s="245"/>
      <c r="AC70" s="245"/>
      <c r="AD70" s="246"/>
      <c r="AE70" s="248"/>
      <c r="AF70" s="245"/>
      <c r="AG70" s="245"/>
      <c r="AH70" s="246"/>
      <c r="AI70" s="248"/>
      <c r="AJ70" s="245"/>
      <c r="AK70" s="245"/>
      <c r="AL70" s="246"/>
      <c r="AM70" s="248"/>
      <c r="AN70" s="245"/>
      <c r="AO70" s="245"/>
      <c r="AP70" s="246"/>
      <c r="AQ70" s="248"/>
      <c r="AR70" s="245"/>
      <c r="AS70" s="245"/>
      <c r="AT70" s="246"/>
      <c r="AU70" s="248"/>
      <c r="AV70" s="245"/>
      <c r="AW70" s="245"/>
      <c r="AX70" s="246"/>
      <c r="AY70" s="286">
        <f t="shared" si="2"/>
        <v>0</v>
      </c>
      <c r="AZ70" s="287">
        <f t="shared" si="3"/>
        <v>0</v>
      </c>
      <c r="BA70" s="287">
        <f t="shared" si="4"/>
        <v>0</v>
      </c>
      <c r="BB70" s="288">
        <f t="shared" si="5"/>
        <v>0</v>
      </c>
    </row>
    <row r="71" spans="1:54" s="124" customFormat="1" x14ac:dyDescent="0.2">
      <c r="A71" s="119"/>
      <c r="B71" s="119"/>
      <c r="C71" s="244"/>
      <c r="D71" s="245"/>
      <c r="E71" s="245"/>
      <c r="F71" s="246"/>
      <c r="G71" s="248"/>
      <c r="H71" s="245"/>
      <c r="I71" s="245"/>
      <c r="J71" s="246"/>
      <c r="K71" s="248"/>
      <c r="L71" s="249"/>
      <c r="M71" s="249"/>
      <c r="N71" s="246"/>
      <c r="O71" s="248"/>
      <c r="P71" s="245"/>
      <c r="Q71" s="245"/>
      <c r="R71" s="246"/>
      <c r="S71" s="248"/>
      <c r="T71" s="249"/>
      <c r="U71" s="249"/>
      <c r="V71" s="246"/>
      <c r="W71" s="248"/>
      <c r="X71" s="245"/>
      <c r="Y71" s="245"/>
      <c r="Z71" s="246"/>
      <c r="AA71" s="248"/>
      <c r="AB71" s="245"/>
      <c r="AC71" s="245"/>
      <c r="AD71" s="246"/>
      <c r="AE71" s="248"/>
      <c r="AF71" s="245"/>
      <c r="AG71" s="245"/>
      <c r="AH71" s="246"/>
      <c r="AI71" s="248"/>
      <c r="AJ71" s="245"/>
      <c r="AK71" s="245"/>
      <c r="AL71" s="246"/>
      <c r="AM71" s="248"/>
      <c r="AN71" s="245"/>
      <c r="AO71" s="245"/>
      <c r="AP71" s="246"/>
      <c r="AQ71" s="248"/>
      <c r="AR71" s="245"/>
      <c r="AS71" s="245"/>
      <c r="AT71" s="246"/>
      <c r="AU71" s="248"/>
      <c r="AV71" s="245"/>
      <c r="AW71" s="245"/>
      <c r="AX71" s="246"/>
      <c r="AY71" s="286">
        <f t="shared" si="2"/>
        <v>0</v>
      </c>
      <c r="AZ71" s="287">
        <f t="shared" si="3"/>
        <v>0</v>
      </c>
      <c r="BA71" s="287">
        <f t="shared" si="4"/>
        <v>0</v>
      </c>
      <c r="BB71" s="288">
        <f t="shared" si="5"/>
        <v>0</v>
      </c>
    </row>
    <row r="72" spans="1:54" s="124" customFormat="1" x14ac:dyDescent="0.2">
      <c r="A72" s="119"/>
      <c r="B72" s="119"/>
      <c r="C72" s="244"/>
      <c r="D72" s="245"/>
      <c r="E72" s="245"/>
      <c r="F72" s="246"/>
      <c r="G72" s="248"/>
      <c r="H72" s="245"/>
      <c r="I72" s="245"/>
      <c r="J72" s="246"/>
      <c r="K72" s="248"/>
      <c r="L72" s="249"/>
      <c r="M72" s="249"/>
      <c r="N72" s="246"/>
      <c r="O72" s="248"/>
      <c r="P72" s="245"/>
      <c r="Q72" s="245"/>
      <c r="R72" s="246"/>
      <c r="S72" s="248"/>
      <c r="T72" s="249"/>
      <c r="U72" s="249"/>
      <c r="V72" s="246"/>
      <c r="W72" s="248"/>
      <c r="X72" s="245"/>
      <c r="Y72" s="245"/>
      <c r="Z72" s="246"/>
      <c r="AA72" s="248"/>
      <c r="AB72" s="245"/>
      <c r="AC72" s="245"/>
      <c r="AD72" s="246"/>
      <c r="AE72" s="248"/>
      <c r="AF72" s="245"/>
      <c r="AG72" s="245"/>
      <c r="AH72" s="246"/>
      <c r="AI72" s="248"/>
      <c r="AJ72" s="245"/>
      <c r="AK72" s="245"/>
      <c r="AL72" s="246"/>
      <c r="AM72" s="248"/>
      <c r="AN72" s="245"/>
      <c r="AO72" s="245"/>
      <c r="AP72" s="246"/>
      <c r="AQ72" s="248"/>
      <c r="AR72" s="245"/>
      <c r="AS72" s="245"/>
      <c r="AT72" s="246"/>
      <c r="AU72" s="248"/>
      <c r="AV72" s="245"/>
      <c r="AW72" s="245"/>
      <c r="AX72" s="246"/>
      <c r="AY72" s="286">
        <f t="shared" si="2"/>
        <v>0</v>
      </c>
      <c r="AZ72" s="287">
        <f t="shared" si="3"/>
        <v>0</v>
      </c>
      <c r="BA72" s="287">
        <f t="shared" si="4"/>
        <v>0</v>
      </c>
      <c r="BB72" s="288">
        <f t="shared" si="5"/>
        <v>0</v>
      </c>
    </row>
    <row r="73" spans="1:54" s="124" customFormat="1" x14ac:dyDescent="0.2">
      <c r="A73" s="119"/>
      <c r="B73" s="119"/>
      <c r="C73" s="244"/>
      <c r="D73" s="245"/>
      <c r="E73" s="245"/>
      <c r="F73" s="246"/>
      <c r="G73" s="248"/>
      <c r="H73" s="245"/>
      <c r="I73" s="245"/>
      <c r="J73" s="246"/>
      <c r="K73" s="248"/>
      <c r="L73" s="249"/>
      <c r="M73" s="249"/>
      <c r="N73" s="246"/>
      <c r="O73" s="248"/>
      <c r="P73" s="245"/>
      <c r="Q73" s="245"/>
      <c r="R73" s="246"/>
      <c r="S73" s="248"/>
      <c r="T73" s="249"/>
      <c r="U73" s="249"/>
      <c r="V73" s="246"/>
      <c r="W73" s="248"/>
      <c r="X73" s="245"/>
      <c r="Y73" s="245"/>
      <c r="Z73" s="246"/>
      <c r="AA73" s="248"/>
      <c r="AB73" s="245"/>
      <c r="AC73" s="245"/>
      <c r="AD73" s="246"/>
      <c r="AE73" s="248"/>
      <c r="AF73" s="245"/>
      <c r="AG73" s="245"/>
      <c r="AH73" s="246"/>
      <c r="AI73" s="248"/>
      <c r="AJ73" s="245"/>
      <c r="AK73" s="245"/>
      <c r="AL73" s="246"/>
      <c r="AM73" s="248"/>
      <c r="AN73" s="245"/>
      <c r="AO73" s="245"/>
      <c r="AP73" s="246"/>
      <c r="AQ73" s="248"/>
      <c r="AR73" s="245"/>
      <c r="AS73" s="245"/>
      <c r="AT73" s="246"/>
      <c r="AU73" s="248"/>
      <c r="AV73" s="245"/>
      <c r="AW73" s="245"/>
      <c r="AX73" s="246"/>
      <c r="AY73" s="286">
        <f t="shared" si="2"/>
        <v>0</v>
      </c>
      <c r="AZ73" s="287">
        <f t="shared" si="3"/>
        <v>0</v>
      </c>
      <c r="BA73" s="287">
        <f t="shared" si="4"/>
        <v>0</v>
      </c>
      <c r="BB73" s="288">
        <f t="shared" si="5"/>
        <v>0</v>
      </c>
    </row>
    <row r="74" spans="1:54" s="124" customFormat="1" x14ac:dyDescent="0.2">
      <c r="A74" s="119"/>
      <c r="B74" s="119"/>
      <c r="C74" s="244"/>
      <c r="D74" s="245"/>
      <c r="E74" s="245"/>
      <c r="F74" s="246"/>
      <c r="G74" s="248"/>
      <c r="H74" s="245"/>
      <c r="I74" s="245"/>
      <c r="J74" s="246"/>
      <c r="K74" s="248"/>
      <c r="L74" s="249"/>
      <c r="M74" s="249"/>
      <c r="N74" s="246"/>
      <c r="O74" s="248"/>
      <c r="P74" s="245"/>
      <c r="Q74" s="245"/>
      <c r="R74" s="246"/>
      <c r="S74" s="248"/>
      <c r="T74" s="249"/>
      <c r="U74" s="249"/>
      <c r="V74" s="246"/>
      <c r="W74" s="248"/>
      <c r="X74" s="245"/>
      <c r="Y74" s="245"/>
      <c r="Z74" s="246"/>
      <c r="AA74" s="248"/>
      <c r="AB74" s="245"/>
      <c r="AC74" s="245"/>
      <c r="AD74" s="246"/>
      <c r="AE74" s="248"/>
      <c r="AF74" s="245"/>
      <c r="AG74" s="245"/>
      <c r="AH74" s="246"/>
      <c r="AI74" s="248"/>
      <c r="AJ74" s="245"/>
      <c r="AK74" s="245"/>
      <c r="AL74" s="246"/>
      <c r="AM74" s="248"/>
      <c r="AN74" s="245"/>
      <c r="AO74" s="245"/>
      <c r="AP74" s="246"/>
      <c r="AQ74" s="248"/>
      <c r="AR74" s="245"/>
      <c r="AS74" s="245"/>
      <c r="AT74" s="246"/>
      <c r="AU74" s="248"/>
      <c r="AV74" s="245"/>
      <c r="AW74" s="245"/>
      <c r="AX74" s="246"/>
      <c r="AY74" s="286">
        <f t="shared" si="2"/>
        <v>0</v>
      </c>
      <c r="AZ74" s="287">
        <f t="shared" si="3"/>
        <v>0</v>
      </c>
      <c r="BA74" s="287">
        <f t="shared" si="4"/>
        <v>0</v>
      </c>
      <c r="BB74" s="288">
        <f t="shared" si="5"/>
        <v>0</v>
      </c>
    </row>
    <row r="75" spans="1:54" s="124" customFormat="1" x14ac:dyDescent="0.2">
      <c r="A75" s="119"/>
      <c r="B75" s="119"/>
      <c r="C75" s="244"/>
      <c r="D75" s="245"/>
      <c r="E75" s="245"/>
      <c r="F75" s="246"/>
      <c r="G75" s="248"/>
      <c r="H75" s="245"/>
      <c r="I75" s="245"/>
      <c r="J75" s="246"/>
      <c r="K75" s="248"/>
      <c r="L75" s="249"/>
      <c r="M75" s="249"/>
      <c r="N75" s="246"/>
      <c r="O75" s="248"/>
      <c r="P75" s="245"/>
      <c r="Q75" s="245"/>
      <c r="R75" s="246"/>
      <c r="S75" s="248"/>
      <c r="T75" s="249"/>
      <c r="U75" s="249"/>
      <c r="V75" s="246"/>
      <c r="W75" s="248"/>
      <c r="X75" s="245"/>
      <c r="Y75" s="245"/>
      <c r="Z75" s="246"/>
      <c r="AA75" s="248"/>
      <c r="AB75" s="245"/>
      <c r="AC75" s="245"/>
      <c r="AD75" s="246"/>
      <c r="AE75" s="248"/>
      <c r="AF75" s="245"/>
      <c r="AG75" s="245"/>
      <c r="AH75" s="246"/>
      <c r="AI75" s="248"/>
      <c r="AJ75" s="245"/>
      <c r="AK75" s="245"/>
      <c r="AL75" s="246"/>
      <c r="AM75" s="248"/>
      <c r="AN75" s="245"/>
      <c r="AO75" s="245"/>
      <c r="AP75" s="246"/>
      <c r="AQ75" s="248"/>
      <c r="AR75" s="245"/>
      <c r="AS75" s="245"/>
      <c r="AT75" s="246"/>
      <c r="AU75" s="248"/>
      <c r="AV75" s="245"/>
      <c r="AW75" s="245"/>
      <c r="AX75" s="246"/>
      <c r="AY75" s="286">
        <f t="shared" si="2"/>
        <v>0</v>
      </c>
      <c r="AZ75" s="287">
        <f t="shared" si="3"/>
        <v>0</v>
      </c>
      <c r="BA75" s="287">
        <f t="shared" si="4"/>
        <v>0</v>
      </c>
      <c r="BB75" s="288">
        <f t="shared" si="5"/>
        <v>0</v>
      </c>
    </row>
    <row r="76" spans="1:54" s="124" customFormat="1" x14ac:dyDescent="0.2">
      <c r="A76" s="119"/>
      <c r="B76" s="119"/>
      <c r="C76" s="244"/>
      <c r="D76" s="245"/>
      <c r="E76" s="245"/>
      <c r="F76" s="246"/>
      <c r="G76" s="248"/>
      <c r="H76" s="245"/>
      <c r="I76" s="245"/>
      <c r="J76" s="246"/>
      <c r="K76" s="248"/>
      <c r="L76" s="249"/>
      <c r="M76" s="249"/>
      <c r="N76" s="246"/>
      <c r="O76" s="248"/>
      <c r="P76" s="245"/>
      <c r="Q76" s="245"/>
      <c r="R76" s="246"/>
      <c r="S76" s="248"/>
      <c r="T76" s="249"/>
      <c r="U76" s="249"/>
      <c r="V76" s="246"/>
      <c r="W76" s="248"/>
      <c r="X76" s="245"/>
      <c r="Y76" s="245"/>
      <c r="Z76" s="246"/>
      <c r="AA76" s="248"/>
      <c r="AB76" s="245"/>
      <c r="AC76" s="245"/>
      <c r="AD76" s="246"/>
      <c r="AE76" s="248"/>
      <c r="AF76" s="245"/>
      <c r="AG76" s="245"/>
      <c r="AH76" s="246"/>
      <c r="AI76" s="248"/>
      <c r="AJ76" s="245"/>
      <c r="AK76" s="245"/>
      <c r="AL76" s="246"/>
      <c r="AM76" s="248"/>
      <c r="AN76" s="245"/>
      <c r="AO76" s="245"/>
      <c r="AP76" s="246"/>
      <c r="AQ76" s="248"/>
      <c r="AR76" s="245"/>
      <c r="AS76" s="245"/>
      <c r="AT76" s="246"/>
      <c r="AU76" s="248"/>
      <c r="AV76" s="245"/>
      <c r="AW76" s="245"/>
      <c r="AX76" s="246"/>
      <c r="AY76" s="286">
        <f t="shared" si="2"/>
        <v>0</v>
      </c>
      <c r="AZ76" s="287">
        <f t="shared" si="3"/>
        <v>0</v>
      </c>
      <c r="BA76" s="287">
        <f t="shared" si="4"/>
        <v>0</v>
      </c>
      <c r="BB76" s="288">
        <f t="shared" si="5"/>
        <v>0</v>
      </c>
    </row>
    <row r="77" spans="1:54" s="124" customFormat="1" x14ac:dyDescent="0.2">
      <c r="A77" s="119"/>
      <c r="B77" s="119"/>
      <c r="C77" s="244"/>
      <c r="D77" s="245"/>
      <c r="E77" s="245"/>
      <c r="F77" s="246"/>
      <c r="G77" s="248"/>
      <c r="H77" s="245"/>
      <c r="I77" s="245"/>
      <c r="J77" s="246"/>
      <c r="K77" s="248"/>
      <c r="L77" s="249"/>
      <c r="M77" s="249"/>
      <c r="N77" s="246"/>
      <c r="O77" s="248"/>
      <c r="P77" s="245"/>
      <c r="Q77" s="245"/>
      <c r="R77" s="246"/>
      <c r="S77" s="248"/>
      <c r="T77" s="249"/>
      <c r="U77" s="249"/>
      <c r="V77" s="246"/>
      <c r="W77" s="248"/>
      <c r="X77" s="245"/>
      <c r="Y77" s="245"/>
      <c r="Z77" s="246"/>
      <c r="AA77" s="248"/>
      <c r="AB77" s="245"/>
      <c r="AC77" s="245"/>
      <c r="AD77" s="246"/>
      <c r="AE77" s="248"/>
      <c r="AF77" s="245"/>
      <c r="AG77" s="245"/>
      <c r="AH77" s="246"/>
      <c r="AI77" s="248"/>
      <c r="AJ77" s="245"/>
      <c r="AK77" s="245"/>
      <c r="AL77" s="246"/>
      <c r="AM77" s="248"/>
      <c r="AN77" s="245"/>
      <c r="AO77" s="245"/>
      <c r="AP77" s="246"/>
      <c r="AQ77" s="248"/>
      <c r="AR77" s="245"/>
      <c r="AS77" s="245"/>
      <c r="AT77" s="246"/>
      <c r="AU77" s="248"/>
      <c r="AV77" s="245"/>
      <c r="AW77" s="245"/>
      <c r="AX77" s="246"/>
      <c r="AY77" s="286">
        <f t="shared" si="2"/>
        <v>0</v>
      </c>
      <c r="AZ77" s="287">
        <f t="shared" si="3"/>
        <v>0</v>
      </c>
      <c r="BA77" s="287">
        <f t="shared" si="4"/>
        <v>0</v>
      </c>
      <c r="BB77" s="288">
        <f t="shared" si="5"/>
        <v>0</v>
      </c>
    </row>
    <row r="78" spans="1:54" s="124" customFormat="1" x14ac:dyDescent="0.2">
      <c r="A78" s="119"/>
      <c r="B78" s="119"/>
      <c r="C78" s="244"/>
      <c r="D78" s="245"/>
      <c r="E78" s="245"/>
      <c r="F78" s="246"/>
      <c r="G78" s="248"/>
      <c r="H78" s="245"/>
      <c r="I78" s="245"/>
      <c r="J78" s="246"/>
      <c r="K78" s="248"/>
      <c r="L78" s="249"/>
      <c r="M78" s="249"/>
      <c r="N78" s="246"/>
      <c r="O78" s="248"/>
      <c r="P78" s="245"/>
      <c r="Q78" s="245"/>
      <c r="R78" s="246"/>
      <c r="S78" s="248"/>
      <c r="T78" s="249"/>
      <c r="U78" s="249"/>
      <c r="V78" s="246"/>
      <c r="W78" s="248"/>
      <c r="X78" s="245"/>
      <c r="Y78" s="245"/>
      <c r="Z78" s="246"/>
      <c r="AA78" s="248"/>
      <c r="AB78" s="245"/>
      <c r="AC78" s="245"/>
      <c r="AD78" s="246"/>
      <c r="AE78" s="248"/>
      <c r="AF78" s="245"/>
      <c r="AG78" s="245"/>
      <c r="AH78" s="246"/>
      <c r="AI78" s="248"/>
      <c r="AJ78" s="245"/>
      <c r="AK78" s="245"/>
      <c r="AL78" s="246"/>
      <c r="AM78" s="248"/>
      <c r="AN78" s="245"/>
      <c r="AO78" s="245"/>
      <c r="AP78" s="246"/>
      <c r="AQ78" s="248"/>
      <c r="AR78" s="245"/>
      <c r="AS78" s="245"/>
      <c r="AT78" s="246"/>
      <c r="AU78" s="248"/>
      <c r="AV78" s="245"/>
      <c r="AW78" s="245"/>
      <c r="AX78" s="246"/>
      <c r="AY78" s="286">
        <f t="shared" si="2"/>
        <v>0</v>
      </c>
      <c r="AZ78" s="287">
        <f t="shared" si="3"/>
        <v>0</v>
      </c>
      <c r="BA78" s="287">
        <f t="shared" si="4"/>
        <v>0</v>
      </c>
      <c r="BB78" s="288">
        <f t="shared" si="5"/>
        <v>0</v>
      </c>
    </row>
    <row r="79" spans="1:54" s="124" customFormat="1" x14ac:dyDescent="0.2">
      <c r="A79" s="119"/>
      <c r="B79" s="119"/>
      <c r="C79" s="244"/>
      <c r="D79" s="245"/>
      <c r="E79" s="245"/>
      <c r="F79" s="246"/>
      <c r="G79" s="248"/>
      <c r="H79" s="245"/>
      <c r="I79" s="245"/>
      <c r="J79" s="246"/>
      <c r="K79" s="248"/>
      <c r="L79" s="249"/>
      <c r="M79" s="249"/>
      <c r="N79" s="246"/>
      <c r="O79" s="248"/>
      <c r="P79" s="245"/>
      <c r="Q79" s="245"/>
      <c r="R79" s="246"/>
      <c r="S79" s="248"/>
      <c r="T79" s="249"/>
      <c r="U79" s="249"/>
      <c r="V79" s="246"/>
      <c r="W79" s="248"/>
      <c r="X79" s="245"/>
      <c r="Y79" s="245"/>
      <c r="Z79" s="246"/>
      <c r="AA79" s="248"/>
      <c r="AB79" s="245"/>
      <c r="AC79" s="245"/>
      <c r="AD79" s="246"/>
      <c r="AE79" s="248"/>
      <c r="AF79" s="245"/>
      <c r="AG79" s="245"/>
      <c r="AH79" s="246"/>
      <c r="AI79" s="248"/>
      <c r="AJ79" s="245"/>
      <c r="AK79" s="245"/>
      <c r="AL79" s="246"/>
      <c r="AM79" s="248"/>
      <c r="AN79" s="245"/>
      <c r="AO79" s="245"/>
      <c r="AP79" s="246"/>
      <c r="AQ79" s="248"/>
      <c r="AR79" s="245"/>
      <c r="AS79" s="245"/>
      <c r="AT79" s="246"/>
      <c r="AU79" s="248"/>
      <c r="AV79" s="245"/>
      <c r="AW79" s="245"/>
      <c r="AX79" s="246"/>
      <c r="AY79" s="286">
        <f t="shared" si="2"/>
        <v>0</v>
      </c>
      <c r="AZ79" s="287">
        <f t="shared" si="3"/>
        <v>0</v>
      </c>
      <c r="BA79" s="287">
        <f t="shared" si="4"/>
        <v>0</v>
      </c>
      <c r="BB79" s="288">
        <f t="shared" si="5"/>
        <v>0</v>
      </c>
    </row>
    <row r="80" spans="1:54" s="124" customFormat="1" x14ac:dyDescent="0.2">
      <c r="A80" s="119"/>
      <c r="B80" s="119"/>
      <c r="C80" s="244"/>
      <c r="D80" s="245"/>
      <c r="E80" s="245"/>
      <c r="F80" s="246"/>
      <c r="G80" s="248"/>
      <c r="H80" s="245"/>
      <c r="I80" s="245"/>
      <c r="J80" s="246"/>
      <c r="K80" s="248"/>
      <c r="L80" s="249"/>
      <c r="M80" s="249"/>
      <c r="N80" s="246"/>
      <c r="O80" s="248"/>
      <c r="P80" s="245"/>
      <c r="Q80" s="245"/>
      <c r="R80" s="246"/>
      <c r="S80" s="248"/>
      <c r="T80" s="249"/>
      <c r="U80" s="249"/>
      <c r="V80" s="246"/>
      <c r="W80" s="248"/>
      <c r="X80" s="245"/>
      <c r="Y80" s="245"/>
      <c r="Z80" s="246"/>
      <c r="AA80" s="248"/>
      <c r="AB80" s="245"/>
      <c r="AC80" s="245"/>
      <c r="AD80" s="246"/>
      <c r="AE80" s="248"/>
      <c r="AF80" s="245"/>
      <c r="AG80" s="245"/>
      <c r="AH80" s="246"/>
      <c r="AI80" s="248"/>
      <c r="AJ80" s="245"/>
      <c r="AK80" s="245"/>
      <c r="AL80" s="246"/>
      <c r="AM80" s="248"/>
      <c r="AN80" s="245"/>
      <c r="AO80" s="245"/>
      <c r="AP80" s="246"/>
      <c r="AQ80" s="248"/>
      <c r="AR80" s="245"/>
      <c r="AS80" s="245"/>
      <c r="AT80" s="246"/>
      <c r="AU80" s="248"/>
      <c r="AV80" s="245"/>
      <c r="AW80" s="245"/>
      <c r="AX80" s="246"/>
      <c r="AY80" s="286">
        <f t="shared" si="2"/>
        <v>0</v>
      </c>
      <c r="AZ80" s="287">
        <f t="shared" si="3"/>
        <v>0</v>
      </c>
      <c r="BA80" s="287">
        <f t="shared" si="4"/>
        <v>0</v>
      </c>
      <c r="BB80" s="288">
        <f t="shared" si="5"/>
        <v>0</v>
      </c>
    </row>
    <row r="81" spans="1:54" s="124" customFormat="1" x14ac:dyDescent="0.2">
      <c r="A81" s="119"/>
      <c r="B81" s="119"/>
      <c r="C81" s="244"/>
      <c r="D81" s="245"/>
      <c r="E81" s="245"/>
      <c r="F81" s="246"/>
      <c r="G81" s="248"/>
      <c r="H81" s="245"/>
      <c r="I81" s="245"/>
      <c r="J81" s="246"/>
      <c r="K81" s="248"/>
      <c r="L81" s="249"/>
      <c r="M81" s="249"/>
      <c r="N81" s="246"/>
      <c r="O81" s="248"/>
      <c r="P81" s="245"/>
      <c r="Q81" s="245"/>
      <c r="R81" s="246"/>
      <c r="S81" s="248"/>
      <c r="T81" s="249"/>
      <c r="U81" s="249"/>
      <c r="V81" s="246"/>
      <c r="W81" s="248"/>
      <c r="X81" s="245"/>
      <c r="Y81" s="245"/>
      <c r="Z81" s="246"/>
      <c r="AA81" s="248"/>
      <c r="AB81" s="245"/>
      <c r="AC81" s="245"/>
      <c r="AD81" s="246"/>
      <c r="AE81" s="248"/>
      <c r="AF81" s="245"/>
      <c r="AG81" s="245"/>
      <c r="AH81" s="246"/>
      <c r="AI81" s="248"/>
      <c r="AJ81" s="245"/>
      <c r="AK81" s="245"/>
      <c r="AL81" s="246"/>
      <c r="AM81" s="248"/>
      <c r="AN81" s="245"/>
      <c r="AO81" s="245"/>
      <c r="AP81" s="246"/>
      <c r="AQ81" s="248"/>
      <c r="AR81" s="245"/>
      <c r="AS81" s="245"/>
      <c r="AT81" s="246"/>
      <c r="AU81" s="248"/>
      <c r="AV81" s="245"/>
      <c r="AW81" s="245"/>
      <c r="AX81" s="246"/>
      <c r="AY81" s="286">
        <f t="shared" si="2"/>
        <v>0</v>
      </c>
      <c r="AZ81" s="287">
        <f t="shared" si="3"/>
        <v>0</v>
      </c>
      <c r="BA81" s="287">
        <f t="shared" si="4"/>
        <v>0</v>
      </c>
      <c r="BB81" s="288">
        <f t="shared" si="5"/>
        <v>0</v>
      </c>
    </row>
    <row r="82" spans="1:54" s="124" customFormat="1" x14ac:dyDescent="0.2">
      <c r="A82" s="119"/>
      <c r="B82" s="119"/>
      <c r="C82" s="244"/>
      <c r="D82" s="245"/>
      <c r="E82" s="245"/>
      <c r="F82" s="246"/>
      <c r="G82" s="248"/>
      <c r="H82" s="245"/>
      <c r="I82" s="245"/>
      <c r="J82" s="246"/>
      <c r="K82" s="248"/>
      <c r="L82" s="249"/>
      <c r="M82" s="249"/>
      <c r="N82" s="246"/>
      <c r="O82" s="248"/>
      <c r="P82" s="245"/>
      <c r="Q82" s="245"/>
      <c r="R82" s="246"/>
      <c r="S82" s="248"/>
      <c r="T82" s="249"/>
      <c r="U82" s="249"/>
      <c r="V82" s="246"/>
      <c r="W82" s="248"/>
      <c r="X82" s="245"/>
      <c r="Y82" s="245"/>
      <c r="Z82" s="246"/>
      <c r="AA82" s="248"/>
      <c r="AB82" s="245"/>
      <c r="AC82" s="245"/>
      <c r="AD82" s="246"/>
      <c r="AE82" s="248"/>
      <c r="AF82" s="245"/>
      <c r="AG82" s="245"/>
      <c r="AH82" s="246"/>
      <c r="AI82" s="248"/>
      <c r="AJ82" s="245"/>
      <c r="AK82" s="245"/>
      <c r="AL82" s="246"/>
      <c r="AM82" s="248"/>
      <c r="AN82" s="245"/>
      <c r="AO82" s="245"/>
      <c r="AP82" s="246"/>
      <c r="AQ82" s="248"/>
      <c r="AR82" s="245"/>
      <c r="AS82" s="245"/>
      <c r="AT82" s="246"/>
      <c r="AU82" s="248"/>
      <c r="AV82" s="245"/>
      <c r="AW82" s="245"/>
      <c r="AX82" s="246"/>
      <c r="AY82" s="286">
        <f t="shared" si="2"/>
        <v>0</v>
      </c>
      <c r="AZ82" s="287">
        <f t="shared" si="3"/>
        <v>0</v>
      </c>
      <c r="BA82" s="287">
        <f t="shared" si="4"/>
        <v>0</v>
      </c>
      <c r="BB82" s="288">
        <f t="shared" si="5"/>
        <v>0</v>
      </c>
    </row>
    <row r="83" spans="1:54" s="124" customFormat="1" x14ac:dyDescent="0.2">
      <c r="A83" s="119"/>
      <c r="B83" s="119"/>
      <c r="C83" s="244"/>
      <c r="D83" s="245"/>
      <c r="E83" s="245"/>
      <c r="F83" s="246"/>
      <c r="G83" s="248"/>
      <c r="H83" s="245"/>
      <c r="I83" s="245"/>
      <c r="J83" s="246"/>
      <c r="K83" s="248"/>
      <c r="L83" s="249"/>
      <c r="M83" s="249"/>
      <c r="N83" s="246"/>
      <c r="O83" s="248"/>
      <c r="P83" s="245"/>
      <c r="Q83" s="245"/>
      <c r="R83" s="246"/>
      <c r="S83" s="248"/>
      <c r="T83" s="249"/>
      <c r="U83" s="249"/>
      <c r="V83" s="246"/>
      <c r="W83" s="248"/>
      <c r="X83" s="245"/>
      <c r="Y83" s="245"/>
      <c r="Z83" s="246"/>
      <c r="AA83" s="248"/>
      <c r="AB83" s="245"/>
      <c r="AC83" s="245"/>
      <c r="AD83" s="246"/>
      <c r="AE83" s="248"/>
      <c r="AF83" s="245"/>
      <c r="AG83" s="245"/>
      <c r="AH83" s="246"/>
      <c r="AI83" s="248"/>
      <c r="AJ83" s="245"/>
      <c r="AK83" s="245"/>
      <c r="AL83" s="246"/>
      <c r="AM83" s="248"/>
      <c r="AN83" s="245"/>
      <c r="AO83" s="245"/>
      <c r="AP83" s="246"/>
      <c r="AQ83" s="248"/>
      <c r="AR83" s="245"/>
      <c r="AS83" s="245"/>
      <c r="AT83" s="246"/>
      <c r="AU83" s="248"/>
      <c r="AV83" s="245"/>
      <c r="AW83" s="245"/>
      <c r="AX83" s="246"/>
      <c r="AY83" s="286">
        <f t="shared" si="2"/>
        <v>0</v>
      </c>
      <c r="AZ83" s="287">
        <f t="shared" si="3"/>
        <v>0</v>
      </c>
      <c r="BA83" s="287">
        <f t="shared" si="4"/>
        <v>0</v>
      </c>
      <c r="BB83" s="288">
        <f t="shared" si="5"/>
        <v>0</v>
      </c>
    </row>
    <row r="84" spans="1:54" s="124" customFormat="1" x14ac:dyDescent="0.2">
      <c r="A84" s="119"/>
      <c r="B84" s="119"/>
      <c r="C84" s="244"/>
      <c r="D84" s="245"/>
      <c r="E84" s="245"/>
      <c r="F84" s="246"/>
      <c r="G84" s="248"/>
      <c r="H84" s="245"/>
      <c r="I84" s="245"/>
      <c r="J84" s="246"/>
      <c r="K84" s="248"/>
      <c r="L84" s="249"/>
      <c r="M84" s="249"/>
      <c r="N84" s="246"/>
      <c r="O84" s="248"/>
      <c r="P84" s="245"/>
      <c r="Q84" s="245"/>
      <c r="R84" s="246"/>
      <c r="S84" s="248"/>
      <c r="T84" s="249"/>
      <c r="U84" s="249"/>
      <c r="V84" s="246"/>
      <c r="W84" s="248"/>
      <c r="X84" s="245"/>
      <c r="Y84" s="245"/>
      <c r="Z84" s="246"/>
      <c r="AA84" s="248"/>
      <c r="AB84" s="245"/>
      <c r="AC84" s="245"/>
      <c r="AD84" s="246"/>
      <c r="AE84" s="248"/>
      <c r="AF84" s="245"/>
      <c r="AG84" s="245"/>
      <c r="AH84" s="246"/>
      <c r="AI84" s="248"/>
      <c r="AJ84" s="245"/>
      <c r="AK84" s="245"/>
      <c r="AL84" s="246"/>
      <c r="AM84" s="248"/>
      <c r="AN84" s="245"/>
      <c r="AO84" s="245"/>
      <c r="AP84" s="246"/>
      <c r="AQ84" s="248"/>
      <c r="AR84" s="245"/>
      <c r="AS84" s="245"/>
      <c r="AT84" s="246"/>
      <c r="AU84" s="248"/>
      <c r="AV84" s="245"/>
      <c r="AW84" s="245"/>
      <c r="AX84" s="246"/>
      <c r="AY84" s="286">
        <f t="shared" ref="AY84:AY90" si="6">SUM(G84,K84,O84,S84,W84,AA84,AE84,AI84,AM84,AQ84,AU84)-C84</f>
        <v>0</v>
      </c>
      <c r="AZ84" s="287">
        <f t="shared" ref="AZ84:AZ90" si="7">SUM(H84,L84,P84,T84,X84,AB84,AF84,AJ84,AN84,AR84,AV84)-D84</f>
        <v>0</v>
      </c>
      <c r="BA84" s="287">
        <f t="shared" ref="BA84:BA90" si="8">SUM(I84,M84,Q84,U84,Y84,AC84,AG84,AK84,AO84,AS84,AW84)-E84</f>
        <v>0</v>
      </c>
      <c r="BB84" s="288">
        <f t="shared" ref="BB84:BB90" si="9">SUM(J84,N84,R84,V84,Z84,AD84,AH84,AL84,AP84,AT84,AX84)-F84</f>
        <v>0</v>
      </c>
    </row>
    <row r="85" spans="1:54" s="124" customFormat="1" x14ac:dyDescent="0.2">
      <c r="A85" s="119"/>
      <c r="B85" s="119"/>
      <c r="C85" s="244"/>
      <c r="D85" s="245"/>
      <c r="E85" s="245"/>
      <c r="F85" s="246"/>
      <c r="G85" s="248"/>
      <c r="H85" s="245"/>
      <c r="I85" s="245"/>
      <c r="J85" s="246"/>
      <c r="K85" s="248"/>
      <c r="L85" s="249"/>
      <c r="M85" s="249"/>
      <c r="N85" s="246"/>
      <c r="O85" s="248"/>
      <c r="P85" s="245"/>
      <c r="Q85" s="245"/>
      <c r="R85" s="246"/>
      <c r="S85" s="248"/>
      <c r="T85" s="249"/>
      <c r="U85" s="249"/>
      <c r="V85" s="246"/>
      <c r="W85" s="248"/>
      <c r="X85" s="245"/>
      <c r="Y85" s="245"/>
      <c r="Z85" s="246"/>
      <c r="AA85" s="248"/>
      <c r="AB85" s="245"/>
      <c r="AC85" s="245"/>
      <c r="AD85" s="246"/>
      <c r="AE85" s="248"/>
      <c r="AF85" s="245"/>
      <c r="AG85" s="245"/>
      <c r="AH85" s="246"/>
      <c r="AI85" s="248"/>
      <c r="AJ85" s="245"/>
      <c r="AK85" s="245"/>
      <c r="AL85" s="246"/>
      <c r="AM85" s="248"/>
      <c r="AN85" s="245"/>
      <c r="AO85" s="245"/>
      <c r="AP85" s="246"/>
      <c r="AQ85" s="248"/>
      <c r="AR85" s="245"/>
      <c r="AS85" s="245"/>
      <c r="AT85" s="246"/>
      <c r="AU85" s="248"/>
      <c r="AV85" s="245"/>
      <c r="AW85" s="245"/>
      <c r="AX85" s="246"/>
      <c r="AY85" s="286">
        <f t="shared" si="6"/>
        <v>0</v>
      </c>
      <c r="AZ85" s="287">
        <f t="shared" si="7"/>
        <v>0</v>
      </c>
      <c r="BA85" s="287">
        <f t="shared" si="8"/>
        <v>0</v>
      </c>
      <c r="BB85" s="288">
        <f t="shared" si="9"/>
        <v>0</v>
      </c>
    </row>
    <row r="86" spans="1:54" s="124" customFormat="1" x14ac:dyDescent="0.2">
      <c r="A86" s="119"/>
      <c r="B86" s="119"/>
      <c r="C86" s="244"/>
      <c r="D86" s="245"/>
      <c r="E86" s="245"/>
      <c r="F86" s="246"/>
      <c r="G86" s="248"/>
      <c r="H86" s="245"/>
      <c r="I86" s="245"/>
      <c r="J86" s="246"/>
      <c r="K86" s="248"/>
      <c r="L86" s="249"/>
      <c r="M86" s="249"/>
      <c r="N86" s="246"/>
      <c r="O86" s="248"/>
      <c r="P86" s="245"/>
      <c r="Q86" s="245"/>
      <c r="R86" s="246"/>
      <c r="S86" s="248"/>
      <c r="T86" s="249"/>
      <c r="U86" s="249"/>
      <c r="V86" s="246"/>
      <c r="W86" s="248"/>
      <c r="X86" s="245"/>
      <c r="Y86" s="245"/>
      <c r="Z86" s="246"/>
      <c r="AA86" s="248"/>
      <c r="AB86" s="245"/>
      <c r="AC86" s="245"/>
      <c r="AD86" s="246"/>
      <c r="AE86" s="248"/>
      <c r="AF86" s="245"/>
      <c r="AG86" s="245"/>
      <c r="AH86" s="246"/>
      <c r="AI86" s="248"/>
      <c r="AJ86" s="245"/>
      <c r="AK86" s="245"/>
      <c r="AL86" s="246"/>
      <c r="AM86" s="248"/>
      <c r="AN86" s="245"/>
      <c r="AO86" s="245"/>
      <c r="AP86" s="246"/>
      <c r="AQ86" s="248"/>
      <c r="AR86" s="245"/>
      <c r="AS86" s="245"/>
      <c r="AT86" s="246"/>
      <c r="AU86" s="248"/>
      <c r="AV86" s="245"/>
      <c r="AW86" s="245"/>
      <c r="AX86" s="246"/>
      <c r="AY86" s="286">
        <f t="shared" si="6"/>
        <v>0</v>
      </c>
      <c r="AZ86" s="287">
        <f t="shared" si="7"/>
        <v>0</v>
      </c>
      <c r="BA86" s="287">
        <f t="shared" si="8"/>
        <v>0</v>
      </c>
      <c r="BB86" s="288">
        <f t="shared" si="9"/>
        <v>0</v>
      </c>
    </row>
    <row r="87" spans="1:54" s="124" customFormat="1" x14ac:dyDescent="0.2">
      <c r="A87" s="119"/>
      <c r="B87" s="119"/>
      <c r="C87" s="244"/>
      <c r="D87" s="245"/>
      <c r="E87" s="245"/>
      <c r="F87" s="246"/>
      <c r="G87" s="248"/>
      <c r="H87" s="245"/>
      <c r="I87" s="245"/>
      <c r="J87" s="246"/>
      <c r="K87" s="248"/>
      <c r="L87" s="249"/>
      <c r="M87" s="249"/>
      <c r="N87" s="246"/>
      <c r="O87" s="248"/>
      <c r="P87" s="245"/>
      <c r="Q87" s="245"/>
      <c r="R87" s="246"/>
      <c r="S87" s="248"/>
      <c r="T87" s="249"/>
      <c r="U87" s="249"/>
      <c r="V87" s="246"/>
      <c r="W87" s="248"/>
      <c r="X87" s="245"/>
      <c r="Y87" s="245"/>
      <c r="Z87" s="246"/>
      <c r="AA87" s="248"/>
      <c r="AB87" s="245"/>
      <c r="AC87" s="245"/>
      <c r="AD87" s="246"/>
      <c r="AE87" s="248"/>
      <c r="AF87" s="245"/>
      <c r="AG87" s="245"/>
      <c r="AH87" s="246"/>
      <c r="AI87" s="248"/>
      <c r="AJ87" s="245"/>
      <c r="AK87" s="245"/>
      <c r="AL87" s="246"/>
      <c r="AM87" s="248"/>
      <c r="AN87" s="245"/>
      <c r="AO87" s="245"/>
      <c r="AP87" s="246"/>
      <c r="AQ87" s="248"/>
      <c r="AR87" s="245"/>
      <c r="AS87" s="245"/>
      <c r="AT87" s="246"/>
      <c r="AU87" s="248"/>
      <c r="AV87" s="245"/>
      <c r="AW87" s="245"/>
      <c r="AX87" s="246"/>
      <c r="AY87" s="286">
        <f t="shared" si="6"/>
        <v>0</v>
      </c>
      <c r="AZ87" s="287">
        <f t="shared" si="7"/>
        <v>0</v>
      </c>
      <c r="BA87" s="287">
        <f t="shared" si="8"/>
        <v>0</v>
      </c>
      <c r="BB87" s="288">
        <f t="shared" si="9"/>
        <v>0</v>
      </c>
    </row>
    <row r="88" spans="1:54" s="124" customFormat="1" x14ac:dyDescent="0.2">
      <c r="A88" s="119"/>
      <c r="B88" s="119"/>
      <c r="C88" s="244"/>
      <c r="D88" s="245"/>
      <c r="E88" s="245"/>
      <c r="F88" s="246"/>
      <c r="G88" s="248"/>
      <c r="H88" s="245"/>
      <c r="I88" s="245"/>
      <c r="J88" s="246"/>
      <c r="K88" s="248"/>
      <c r="L88" s="249"/>
      <c r="M88" s="249"/>
      <c r="N88" s="246"/>
      <c r="O88" s="248"/>
      <c r="P88" s="245"/>
      <c r="Q88" s="245"/>
      <c r="R88" s="246"/>
      <c r="S88" s="248"/>
      <c r="T88" s="249"/>
      <c r="U88" s="249"/>
      <c r="V88" s="246"/>
      <c r="W88" s="248"/>
      <c r="X88" s="245"/>
      <c r="Y88" s="245"/>
      <c r="Z88" s="246"/>
      <c r="AA88" s="248"/>
      <c r="AB88" s="245"/>
      <c r="AC88" s="245"/>
      <c r="AD88" s="246"/>
      <c r="AE88" s="248"/>
      <c r="AF88" s="245"/>
      <c r="AG88" s="245"/>
      <c r="AH88" s="246"/>
      <c r="AI88" s="248"/>
      <c r="AJ88" s="245"/>
      <c r="AK88" s="245"/>
      <c r="AL88" s="246"/>
      <c r="AM88" s="248"/>
      <c r="AN88" s="245"/>
      <c r="AO88" s="245"/>
      <c r="AP88" s="246"/>
      <c r="AQ88" s="248"/>
      <c r="AR88" s="245"/>
      <c r="AS88" s="245"/>
      <c r="AT88" s="246"/>
      <c r="AU88" s="248"/>
      <c r="AV88" s="245"/>
      <c r="AW88" s="245"/>
      <c r="AX88" s="246"/>
      <c r="AY88" s="286">
        <f t="shared" si="6"/>
        <v>0</v>
      </c>
      <c r="AZ88" s="287">
        <f t="shared" si="7"/>
        <v>0</v>
      </c>
      <c r="BA88" s="287">
        <f t="shared" si="8"/>
        <v>0</v>
      </c>
      <c r="BB88" s="288">
        <f t="shared" si="9"/>
        <v>0</v>
      </c>
    </row>
    <row r="89" spans="1:54" s="124" customFormat="1" x14ac:dyDescent="0.2">
      <c r="A89" s="119"/>
      <c r="B89" s="119"/>
      <c r="C89" s="244"/>
      <c r="D89" s="245"/>
      <c r="E89" s="245"/>
      <c r="F89" s="246"/>
      <c r="G89" s="248"/>
      <c r="H89" s="245"/>
      <c r="I89" s="245"/>
      <c r="J89" s="246"/>
      <c r="K89" s="248"/>
      <c r="L89" s="249"/>
      <c r="M89" s="249"/>
      <c r="N89" s="246"/>
      <c r="O89" s="248"/>
      <c r="P89" s="245"/>
      <c r="Q89" s="245"/>
      <c r="R89" s="246"/>
      <c r="S89" s="248"/>
      <c r="T89" s="249"/>
      <c r="U89" s="249"/>
      <c r="V89" s="246"/>
      <c r="W89" s="248"/>
      <c r="X89" s="245"/>
      <c r="Y89" s="245"/>
      <c r="Z89" s="246"/>
      <c r="AA89" s="248"/>
      <c r="AB89" s="245"/>
      <c r="AC89" s="245"/>
      <c r="AD89" s="246"/>
      <c r="AE89" s="248"/>
      <c r="AF89" s="245"/>
      <c r="AG89" s="245"/>
      <c r="AH89" s="246"/>
      <c r="AI89" s="248"/>
      <c r="AJ89" s="245"/>
      <c r="AK89" s="245"/>
      <c r="AL89" s="246"/>
      <c r="AM89" s="248"/>
      <c r="AN89" s="245"/>
      <c r="AO89" s="245"/>
      <c r="AP89" s="246"/>
      <c r="AQ89" s="248"/>
      <c r="AR89" s="245"/>
      <c r="AS89" s="245"/>
      <c r="AT89" s="246"/>
      <c r="AU89" s="248"/>
      <c r="AV89" s="245"/>
      <c r="AW89" s="245"/>
      <c r="AX89" s="246"/>
      <c r="AY89" s="286">
        <f t="shared" si="6"/>
        <v>0</v>
      </c>
      <c r="AZ89" s="287">
        <f t="shared" si="7"/>
        <v>0</v>
      </c>
      <c r="BA89" s="287">
        <f t="shared" si="8"/>
        <v>0</v>
      </c>
      <c r="BB89" s="288">
        <f t="shared" si="9"/>
        <v>0</v>
      </c>
    </row>
    <row r="90" spans="1:54" s="124" customFormat="1" x14ac:dyDescent="0.2">
      <c r="A90" s="119"/>
      <c r="B90" s="119"/>
      <c r="C90" s="244"/>
      <c r="D90" s="245"/>
      <c r="E90" s="245"/>
      <c r="F90" s="246"/>
      <c r="G90" s="248"/>
      <c r="H90" s="245"/>
      <c r="I90" s="245"/>
      <c r="J90" s="246"/>
      <c r="K90" s="248"/>
      <c r="L90" s="249"/>
      <c r="M90" s="249"/>
      <c r="N90" s="246"/>
      <c r="O90" s="248"/>
      <c r="P90" s="245"/>
      <c r="Q90" s="245"/>
      <c r="R90" s="246"/>
      <c r="S90" s="248"/>
      <c r="T90" s="249"/>
      <c r="U90" s="249"/>
      <c r="V90" s="246"/>
      <c r="W90" s="248"/>
      <c r="X90" s="245"/>
      <c r="Y90" s="245"/>
      <c r="Z90" s="246"/>
      <c r="AA90" s="248"/>
      <c r="AB90" s="245"/>
      <c r="AC90" s="245"/>
      <c r="AD90" s="246"/>
      <c r="AE90" s="248"/>
      <c r="AF90" s="245"/>
      <c r="AG90" s="245"/>
      <c r="AH90" s="246"/>
      <c r="AI90" s="248"/>
      <c r="AJ90" s="245"/>
      <c r="AK90" s="245"/>
      <c r="AL90" s="246"/>
      <c r="AM90" s="248"/>
      <c r="AN90" s="245"/>
      <c r="AO90" s="245"/>
      <c r="AP90" s="246"/>
      <c r="AQ90" s="248"/>
      <c r="AR90" s="245"/>
      <c r="AS90" s="245"/>
      <c r="AT90" s="246"/>
      <c r="AU90" s="248"/>
      <c r="AV90" s="245"/>
      <c r="AW90" s="245"/>
      <c r="AX90" s="246"/>
      <c r="AY90" s="286">
        <f t="shared" si="6"/>
        <v>0</v>
      </c>
      <c r="AZ90" s="287">
        <f t="shared" si="7"/>
        <v>0</v>
      </c>
      <c r="BA90" s="287">
        <f t="shared" si="8"/>
        <v>0</v>
      </c>
      <c r="BB90" s="288">
        <f t="shared" si="9"/>
        <v>0</v>
      </c>
    </row>
    <row r="91" spans="1:54" s="124" customFormat="1" x14ac:dyDescent="0.2">
      <c r="A91" s="119"/>
      <c r="B91" s="119"/>
      <c r="C91" s="244"/>
      <c r="D91" s="245"/>
      <c r="E91" s="245"/>
      <c r="F91" s="246"/>
      <c r="G91" s="248"/>
      <c r="H91" s="245"/>
      <c r="I91" s="245"/>
      <c r="J91" s="246"/>
      <c r="K91" s="248"/>
      <c r="L91" s="249"/>
      <c r="M91" s="249"/>
      <c r="N91" s="246"/>
      <c r="O91" s="248"/>
      <c r="P91" s="245"/>
      <c r="Q91" s="245"/>
      <c r="R91" s="246"/>
      <c r="S91" s="248"/>
      <c r="T91" s="249"/>
      <c r="U91" s="249"/>
      <c r="V91" s="246"/>
      <c r="W91" s="248"/>
      <c r="X91" s="245"/>
      <c r="Y91" s="245"/>
      <c r="Z91" s="246"/>
      <c r="AA91" s="248"/>
      <c r="AB91" s="245"/>
      <c r="AC91" s="245"/>
      <c r="AD91" s="246"/>
      <c r="AE91" s="248"/>
      <c r="AF91" s="245"/>
      <c r="AG91" s="245"/>
      <c r="AH91" s="246"/>
      <c r="AI91" s="248"/>
      <c r="AJ91" s="245"/>
      <c r="AK91" s="245"/>
      <c r="AL91" s="246"/>
      <c r="AM91" s="248"/>
      <c r="AN91" s="245"/>
      <c r="AO91" s="245"/>
      <c r="AP91" s="246"/>
      <c r="AQ91" s="248"/>
      <c r="AR91" s="245"/>
      <c r="AS91" s="245"/>
      <c r="AT91" s="246"/>
      <c r="AU91" s="248"/>
      <c r="AV91" s="245"/>
      <c r="AW91" s="245"/>
      <c r="AX91" s="246"/>
      <c r="AY91" s="286">
        <f t="shared" ref="AY91:BB94" si="10">SUM(G91,K91,O91,S91,W91,AA91,AE91,AI91,AM91,AQ91,AU91)-C91</f>
        <v>0</v>
      </c>
      <c r="AZ91" s="287">
        <f t="shared" si="10"/>
        <v>0</v>
      </c>
      <c r="BA91" s="287">
        <f t="shared" si="10"/>
        <v>0</v>
      </c>
      <c r="BB91" s="288">
        <f t="shared" si="10"/>
        <v>0</v>
      </c>
    </row>
    <row r="92" spans="1:54" s="124" customFormat="1" x14ac:dyDescent="0.2">
      <c r="A92" s="119"/>
      <c r="B92" s="119"/>
      <c r="C92" s="244"/>
      <c r="D92" s="245"/>
      <c r="E92" s="245"/>
      <c r="F92" s="246"/>
      <c r="G92" s="248"/>
      <c r="H92" s="245"/>
      <c r="I92" s="245"/>
      <c r="J92" s="246"/>
      <c r="K92" s="248"/>
      <c r="L92" s="245"/>
      <c r="M92" s="245"/>
      <c r="N92" s="246"/>
      <c r="O92" s="248"/>
      <c r="P92" s="245"/>
      <c r="Q92" s="245"/>
      <c r="R92" s="246"/>
      <c r="S92" s="248"/>
      <c r="T92" s="249"/>
      <c r="U92" s="249"/>
      <c r="V92" s="246"/>
      <c r="W92" s="248"/>
      <c r="X92" s="245"/>
      <c r="Y92" s="245"/>
      <c r="Z92" s="246"/>
      <c r="AA92" s="248"/>
      <c r="AB92" s="245"/>
      <c r="AC92" s="245"/>
      <c r="AD92" s="246"/>
      <c r="AE92" s="248"/>
      <c r="AF92" s="245"/>
      <c r="AG92" s="245"/>
      <c r="AH92" s="246"/>
      <c r="AI92" s="248"/>
      <c r="AJ92" s="245"/>
      <c r="AK92" s="245"/>
      <c r="AL92" s="246"/>
      <c r="AM92" s="248"/>
      <c r="AN92" s="245"/>
      <c r="AO92" s="245"/>
      <c r="AP92" s="246"/>
      <c r="AQ92" s="248"/>
      <c r="AR92" s="245"/>
      <c r="AS92" s="245"/>
      <c r="AT92" s="246"/>
      <c r="AU92" s="248"/>
      <c r="AV92" s="245"/>
      <c r="AW92" s="245"/>
      <c r="AX92" s="246"/>
      <c r="AY92" s="286">
        <f t="shared" si="10"/>
        <v>0</v>
      </c>
      <c r="AZ92" s="287">
        <f t="shared" si="10"/>
        <v>0</v>
      </c>
      <c r="BA92" s="287">
        <f t="shared" si="10"/>
        <v>0</v>
      </c>
      <c r="BB92" s="288">
        <f t="shared" si="10"/>
        <v>0</v>
      </c>
    </row>
    <row r="93" spans="1:54" s="124" customFormat="1" x14ac:dyDescent="0.2">
      <c r="A93" s="119"/>
      <c r="B93" s="119"/>
      <c r="C93" s="244"/>
      <c r="D93" s="245"/>
      <c r="E93" s="245"/>
      <c r="F93" s="246"/>
      <c r="G93" s="248"/>
      <c r="H93" s="245"/>
      <c r="I93" s="245"/>
      <c r="J93" s="246"/>
      <c r="K93" s="248"/>
      <c r="L93" s="245"/>
      <c r="M93" s="245"/>
      <c r="N93" s="246"/>
      <c r="O93" s="248"/>
      <c r="P93" s="245"/>
      <c r="Q93" s="245"/>
      <c r="R93" s="246"/>
      <c r="S93" s="248"/>
      <c r="T93" s="245"/>
      <c r="U93" s="245"/>
      <c r="V93" s="246"/>
      <c r="W93" s="248"/>
      <c r="X93" s="249"/>
      <c r="Y93" s="249"/>
      <c r="Z93" s="246"/>
      <c r="AA93" s="248"/>
      <c r="AB93" s="245"/>
      <c r="AC93" s="245"/>
      <c r="AD93" s="246"/>
      <c r="AE93" s="248"/>
      <c r="AF93" s="245"/>
      <c r="AG93" s="245"/>
      <c r="AH93" s="246"/>
      <c r="AI93" s="248"/>
      <c r="AJ93" s="245"/>
      <c r="AK93" s="245"/>
      <c r="AL93" s="246"/>
      <c r="AM93" s="248"/>
      <c r="AN93" s="245"/>
      <c r="AO93" s="245"/>
      <c r="AP93" s="246"/>
      <c r="AQ93" s="248"/>
      <c r="AR93" s="245"/>
      <c r="AS93" s="245"/>
      <c r="AT93" s="246"/>
      <c r="AU93" s="248"/>
      <c r="AV93" s="245"/>
      <c r="AW93" s="245"/>
      <c r="AX93" s="246"/>
      <c r="AY93" s="286">
        <f t="shared" si="10"/>
        <v>0</v>
      </c>
      <c r="AZ93" s="287">
        <f t="shared" si="10"/>
        <v>0</v>
      </c>
      <c r="BA93" s="287">
        <f t="shared" si="10"/>
        <v>0</v>
      </c>
      <c r="BB93" s="288">
        <f t="shared" si="10"/>
        <v>0</v>
      </c>
    </row>
    <row r="94" spans="1:54" s="124" customFormat="1" x14ac:dyDescent="0.2">
      <c r="A94" s="119"/>
      <c r="B94" s="119"/>
      <c r="C94" s="244"/>
      <c r="D94" s="245"/>
      <c r="E94" s="245"/>
      <c r="F94" s="246"/>
      <c r="G94" s="248"/>
      <c r="H94" s="245"/>
      <c r="I94" s="245"/>
      <c r="J94" s="246"/>
      <c r="K94" s="248"/>
      <c r="L94" s="245"/>
      <c r="M94" s="245"/>
      <c r="N94" s="246"/>
      <c r="O94" s="248"/>
      <c r="P94" s="245"/>
      <c r="Q94" s="245"/>
      <c r="R94" s="246"/>
      <c r="S94" s="248"/>
      <c r="T94" s="245"/>
      <c r="U94" s="245"/>
      <c r="V94" s="246"/>
      <c r="W94" s="248"/>
      <c r="X94" s="249"/>
      <c r="Y94" s="249"/>
      <c r="Z94" s="246"/>
      <c r="AA94" s="248"/>
      <c r="AB94" s="245"/>
      <c r="AC94" s="245"/>
      <c r="AD94" s="246"/>
      <c r="AE94" s="248"/>
      <c r="AF94" s="245"/>
      <c r="AG94" s="245"/>
      <c r="AH94" s="246"/>
      <c r="AI94" s="248"/>
      <c r="AJ94" s="245"/>
      <c r="AK94" s="245"/>
      <c r="AL94" s="246"/>
      <c r="AM94" s="248"/>
      <c r="AN94" s="245"/>
      <c r="AO94" s="245"/>
      <c r="AP94" s="246"/>
      <c r="AQ94" s="248"/>
      <c r="AR94" s="245"/>
      <c r="AS94" s="245"/>
      <c r="AT94" s="246"/>
      <c r="AU94" s="248"/>
      <c r="AV94" s="245"/>
      <c r="AW94" s="245"/>
      <c r="AX94" s="246"/>
      <c r="AY94" s="286">
        <f t="shared" si="10"/>
        <v>0</v>
      </c>
      <c r="AZ94" s="287">
        <f t="shared" si="10"/>
        <v>0</v>
      </c>
      <c r="BA94" s="287">
        <f t="shared" si="10"/>
        <v>0</v>
      </c>
      <c r="BB94" s="288">
        <f t="shared" si="10"/>
        <v>0</v>
      </c>
    </row>
    <row r="95" spans="1:54" s="124" customFormat="1" x14ac:dyDescent="0.2">
      <c r="A95" s="119"/>
      <c r="B95" s="119"/>
      <c r="C95" s="244"/>
      <c r="D95" s="245"/>
      <c r="E95" s="245"/>
      <c r="F95" s="246"/>
      <c r="G95" s="248"/>
      <c r="H95" s="245"/>
      <c r="I95" s="245"/>
      <c r="J95" s="246"/>
      <c r="K95" s="248"/>
      <c r="L95" s="245"/>
      <c r="M95" s="245"/>
      <c r="N95" s="246"/>
      <c r="O95" s="248"/>
      <c r="P95" s="245"/>
      <c r="Q95" s="245"/>
      <c r="R95" s="246"/>
      <c r="S95" s="248"/>
      <c r="T95" s="245"/>
      <c r="U95" s="245"/>
      <c r="V95" s="246"/>
      <c r="W95" s="248"/>
      <c r="X95" s="245"/>
      <c r="Y95" s="245"/>
      <c r="Z95" s="246"/>
      <c r="AA95" s="248"/>
      <c r="AB95" s="245"/>
      <c r="AC95" s="245"/>
      <c r="AD95" s="246"/>
      <c r="AE95" s="248"/>
      <c r="AF95" s="245"/>
      <c r="AG95" s="245"/>
      <c r="AH95" s="246"/>
      <c r="AI95" s="248"/>
      <c r="AJ95" s="245"/>
      <c r="AK95" s="245"/>
      <c r="AL95" s="246"/>
      <c r="AM95" s="248"/>
      <c r="AN95" s="245"/>
      <c r="AO95" s="245"/>
      <c r="AP95" s="246"/>
      <c r="AQ95" s="248"/>
      <c r="AR95" s="245"/>
      <c r="AS95" s="245"/>
      <c r="AT95" s="246"/>
      <c r="AU95" s="248"/>
      <c r="AV95" s="249"/>
      <c r="AW95" s="249"/>
      <c r="AX95" s="246"/>
      <c r="AY95" s="286">
        <f t="shared" ref="AY95:BB97" si="11">SUM(G95,K95,O95,S95,W95,AA95,AE95,AI95,AM95,AQ95,AU95)-C95</f>
        <v>0</v>
      </c>
      <c r="AZ95" s="287">
        <f t="shared" si="11"/>
        <v>0</v>
      </c>
      <c r="BA95" s="287">
        <f t="shared" si="11"/>
        <v>0</v>
      </c>
      <c r="BB95" s="288">
        <f t="shared" si="11"/>
        <v>0</v>
      </c>
    </row>
    <row r="96" spans="1:54" s="124" customFormat="1" x14ac:dyDescent="0.2">
      <c r="A96" s="119"/>
      <c r="B96" s="119"/>
      <c r="C96" s="244"/>
      <c r="D96" s="245"/>
      <c r="E96" s="245"/>
      <c r="F96" s="246"/>
      <c r="G96" s="248"/>
      <c r="H96" s="245"/>
      <c r="I96" s="245"/>
      <c r="J96" s="246"/>
      <c r="K96" s="248"/>
      <c r="L96" s="245"/>
      <c r="M96" s="245"/>
      <c r="N96" s="246"/>
      <c r="O96" s="248"/>
      <c r="P96" s="245"/>
      <c r="Q96" s="245"/>
      <c r="R96" s="246"/>
      <c r="S96" s="248"/>
      <c r="T96" s="245"/>
      <c r="U96" s="245"/>
      <c r="V96" s="246"/>
      <c r="W96" s="248"/>
      <c r="X96" s="245"/>
      <c r="Y96" s="245"/>
      <c r="Z96" s="246"/>
      <c r="AA96" s="248"/>
      <c r="AB96" s="245"/>
      <c r="AC96" s="245"/>
      <c r="AD96" s="246"/>
      <c r="AE96" s="248"/>
      <c r="AF96" s="245"/>
      <c r="AG96" s="245"/>
      <c r="AH96" s="246"/>
      <c r="AI96" s="248"/>
      <c r="AJ96" s="245"/>
      <c r="AK96" s="245"/>
      <c r="AL96" s="246"/>
      <c r="AM96" s="248"/>
      <c r="AN96" s="245"/>
      <c r="AO96" s="245"/>
      <c r="AP96" s="246"/>
      <c r="AQ96" s="248"/>
      <c r="AR96" s="245"/>
      <c r="AS96" s="245"/>
      <c r="AT96" s="246"/>
      <c r="AU96" s="248"/>
      <c r="AV96" s="249"/>
      <c r="AW96" s="249"/>
      <c r="AX96" s="246"/>
      <c r="AY96" s="286">
        <f t="shared" si="11"/>
        <v>0</v>
      </c>
      <c r="AZ96" s="287">
        <f t="shared" si="11"/>
        <v>0</v>
      </c>
      <c r="BA96" s="287">
        <f t="shared" si="11"/>
        <v>0</v>
      </c>
      <c r="BB96" s="288">
        <f t="shared" si="11"/>
        <v>0</v>
      </c>
    </row>
    <row r="97" spans="1:60" s="124" customFormat="1" x14ac:dyDescent="0.2">
      <c r="A97" s="119"/>
      <c r="B97" s="119"/>
      <c r="C97" s="244"/>
      <c r="D97" s="245"/>
      <c r="E97" s="245"/>
      <c r="F97" s="246"/>
      <c r="G97" s="248"/>
      <c r="H97" s="245"/>
      <c r="I97" s="245"/>
      <c r="J97" s="246"/>
      <c r="K97" s="248"/>
      <c r="L97" s="245"/>
      <c r="M97" s="245"/>
      <c r="N97" s="246"/>
      <c r="O97" s="248"/>
      <c r="P97" s="245"/>
      <c r="Q97" s="245"/>
      <c r="R97" s="246"/>
      <c r="S97" s="248"/>
      <c r="T97" s="245"/>
      <c r="U97" s="245"/>
      <c r="V97" s="246"/>
      <c r="W97" s="248"/>
      <c r="X97" s="245"/>
      <c r="Y97" s="245"/>
      <c r="Z97" s="246"/>
      <c r="AA97" s="248"/>
      <c r="AB97" s="245"/>
      <c r="AC97" s="245"/>
      <c r="AD97" s="246"/>
      <c r="AE97" s="248"/>
      <c r="AF97" s="245"/>
      <c r="AG97" s="245"/>
      <c r="AH97" s="246"/>
      <c r="AI97" s="248"/>
      <c r="AJ97" s="245"/>
      <c r="AK97" s="245"/>
      <c r="AL97" s="246"/>
      <c r="AM97" s="248"/>
      <c r="AN97" s="245"/>
      <c r="AO97" s="245"/>
      <c r="AP97" s="246"/>
      <c r="AQ97" s="248"/>
      <c r="AR97" s="245"/>
      <c r="AS97" s="245"/>
      <c r="AT97" s="246"/>
      <c r="AU97" s="248"/>
      <c r="AV97" s="245"/>
      <c r="AW97" s="245"/>
      <c r="AX97" s="246"/>
      <c r="AY97" s="286">
        <f t="shared" si="11"/>
        <v>0</v>
      </c>
      <c r="AZ97" s="287">
        <f t="shared" si="11"/>
        <v>0</v>
      </c>
      <c r="BA97" s="287">
        <f t="shared" si="11"/>
        <v>0</v>
      </c>
      <c r="BB97" s="288">
        <f t="shared" si="11"/>
        <v>0</v>
      </c>
    </row>
    <row r="98" spans="1:60" s="124" customFormat="1" x14ac:dyDescent="0.2">
      <c r="A98" s="119"/>
      <c r="B98" s="119"/>
      <c r="C98" s="244"/>
      <c r="D98" s="245"/>
      <c r="E98" s="245"/>
      <c r="F98" s="246"/>
      <c r="G98" s="248"/>
      <c r="H98" s="245"/>
      <c r="I98" s="245"/>
      <c r="J98" s="246"/>
      <c r="K98" s="248"/>
      <c r="L98" s="245"/>
      <c r="M98" s="245"/>
      <c r="N98" s="246"/>
      <c r="O98" s="248"/>
      <c r="P98" s="245"/>
      <c r="Q98" s="245"/>
      <c r="R98" s="246"/>
      <c r="S98" s="248"/>
      <c r="T98" s="245"/>
      <c r="U98" s="245"/>
      <c r="V98" s="246"/>
      <c r="W98" s="248"/>
      <c r="X98" s="245"/>
      <c r="Y98" s="245"/>
      <c r="Z98" s="246"/>
      <c r="AA98" s="248"/>
      <c r="AB98" s="245"/>
      <c r="AC98" s="245"/>
      <c r="AD98" s="246"/>
      <c r="AE98" s="248"/>
      <c r="AF98" s="245"/>
      <c r="AG98" s="245"/>
      <c r="AH98" s="246"/>
      <c r="AI98" s="248"/>
      <c r="AJ98" s="245"/>
      <c r="AK98" s="245"/>
      <c r="AL98" s="246"/>
      <c r="AM98" s="248"/>
      <c r="AN98" s="245"/>
      <c r="AO98" s="245"/>
      <c r="AP98" s="246"/>
      <c r="AQ98" s="248"/>
      <c r="AR98" s="245"/>
      <c r="AS98" s="245"/>
      <c r="AT98" s="246"/>
      <c r="AU98" s="248"/>
      <c r="AV98" s="249"/>
      <c r="AW98" s="249"/>
      <c r="AX98" s="246"/>
      <c r="AY98" s="286">
        <f t="shared" ref="AY98:BB101" si="12">SUM(G98,K98,O98,S98,W98,AA98,AE98,AI98,AM98,AQ98,AU98)-C98</f>
        <v>0</v>
      </c>
      <c r="AZ98" s="287">
        <f t="shared" si="12"/>
        <v>0</v>
      </c>
      <c r="BA98" s="287">
        <f t="shared" si="12"/>
        <v>0</v>
      </c>
      <c r="BB98" s="288">
        <f t="shared" si="12"/>
        <v>0</v>
      </c>
    </row>
    <row r="99" spans="1:60" s="124" customFormat="1" x14ac:dyDescent="0.2">
      <c r="A99" s="119"/>
      <c r="B99" s="119"/>
      <c r="C99" s="244"/>
      <c r="D99" s="245"/>
      <c r="E99" s="245"/>
      <c r="F99" s="246"/>
      <c r="G99" s="248"/>
      <c r="H99" s="245"/>
      <c r="I99" s="245"/>
      <c r="J99" s="246"/>
      <c r="K99" s="248"/>
      <c r="L99" s="245"/>
      <c r="M99" s="245"/>
      <c r="N99" s="246"/>
      <c r="O99" s="248"/>
      <c r="P99" s="245"/>
      <c r="Q99" s="245"/>
      <c r="R99" s="246"/>
      <c r="S99" s="248"/>
      <c r="T99" s="245"/>
      <c r="U99" s="245"/>
      <c r="V99" s="246"/>
      <c r="W99" s="248"/>
      <c r="X99" s="245"/>
      <c r="Y99" s="245"/>
      <c r="Z99" s="246"/>
      <c r="AA99" s="248"/>
      <c r="AB99" s="245"/>
      <c r="AC99" s="245"/>
      <c r="AD99" s="246"/>
      <c r="AE99" s="248"/>
      <c r="AF99" s="245"/>
      <c r="AG99" s="245"/>
      <c r="AH99" s="246"/>
      <c r="AI99" s="248"/>
      <c r="AJ99" s="245"/>
      <c r="AK99" s="245"/>
      <c r="AL99" s="246"/>
      <c r="AM99" s="248"/>
      <c r="AN99" s="245"/>
      <c r="AO99" s="245"/>
      <c r="AP99" s="246"/>
      <c r="AQ99" s="248"/>
      <c r="AR99" s="245"/>
      <c r="AS99" s="245"/>
      <c r="AT99" s="246"/>
      <c r="AU99" s="248"/>
      <c r="AV99" s="245"/>
      <c r="AW99" s="245"/>
      <c r="AX99" s="246"/>
      <c r="AY99" s="286">
        <f t="shared" si="12"/>
        <v>0</v>
      </c>
      <c r="AZ99" s="287">
        <f t="shared" si="12"/>
        <v>0</v>
      </c>
      <c r="BA99" s="287">
        <f t="shared" si="12"/>
        <v>0</v>
      </c>
      <c r="BB99" s="288">
        <f t="shared" si="12"/>
        <v>0</v>
      </c>
    </row>
    <row r="100" spans="1:60" s="124" customFormat="1" x14ac:dyDescent="0.2">
      <c r="A100" s="119"/>
      <c r="B100" s="119"/>
      <c r="C100" s="244"/>
      <c r="D100" s="245"/>
      <c r="E100" s="245"/>
      <c r="F100" s="246"/>
      <c r="G100" s="248"/>
      <c r="H100" s="245"/>
      <c r="I100" s="245"/>
      <c r="J100" s="246"/>
      <c r="K100" s="248"/>
      <c r="L100" s="245"/>
      <c r="M100" s="245"/>
      <c r="N100" s="246"/>
      <c r="O100" s="248"/>
      <c r="P100" s="245"/>
      <c r="Q100" s="245"/>
      <c r="R100" s="246"/>
      <c r="S100" s="248"/>
      <c r="T100" s="245"/>
      <c r="U100" s="245"/>
      <c r="V100" s="246"/>
      <c r="W100" s="248"/>
      <c r="X100" s="245"/>
      <c r="Y100" s="245"/>
      <c r="Z100" s="246"/>
      <c r="AA100" s="248"/>
      <c r="AB100" s="245"/>
      <c r="AC100" s="245"/>
      <c r="AD100" s="246"/>
      <c r="AE100" s="248"/>
      <c r="AF100" s="245"/>
      <c r="AG100" s="245"/>
      <c r="AH100" s="246"/>
      <c r="AI100" s="248"/>
      <c r="AJ100" s="245"/>
      <c r="AK100" s="245"/>
      <c r="AL100" s="246"/>
      <c r="AM100" s="248"/>
      <c r="AN100" s="245"/>
      <c r="AO100" s="245"/>
      <c r="AP100" s="246"/>
      <c r="AQ100" s="248"/>
      <c r="AR100" s="245"/>
      <c r="AS100" s="245"/>
      <c r="AT100" s="246"/>
      <c r="AU100" s="248"/>
      <c r="AV100" s="245"/>
      <c r="AW100" s="245"/>
      <c r="AX100" s="246"/>
      <c r="AY100" s="286">
        <f t="shared" si="12"/>
        <v>0</v>
      </c>
      <c r="AZ100" s="287">
        <f t="shared" si="12"/>
        <v>0</v>
      </c>
      <c r="BA100" s="287">
        <f t="shared" si="12"/>
        <v>0</v>
      </c>
      <c r="BB100" s="288">
        <f t="shared" si="12"/>
        <v>0</v>
      </c>
    </row>
    <row r="101" spans="1:60" x14ac:dyDescent="0.2">
      <c r="A101" s="27" t="s">
        <v>1</v>
      </c>
      <c r="B101" s="15"/>
      <c r="C101" s="74">
        <f t="shared" ref="C101:AX101" si="13">SUM(C12:C100)</f>
        <v>0</v>
      </c>
      <c r="D101" s="63">
        <f t="shared" si="13"/>
        <v>0</v>
      </c>
      <c r="E101" s="63">
        <f t="shared" si="13"/>
        <v>0</v>
      </c>
      <c r="F101" s="61">
        <f t="shared" si="13"/>
        <v>0</v>
      </c>
      <c r="G101" s="62">
        <f t="shared" si="13"/>
        <v>0</v>
      </c>
      <c r="H101" s="63">
        <f t="shared" si="13"/>
        <v>0</v>
      </c>
      <c r="I101" s="63">
        <f t="shared" si="13"/>
        <v>0</v>
      </c>
      <c r="J101" s="61">
        <f t="shared" si="13"/>
        <v>0</v>
      </c>
      <c r="K101" s="62">
        <f t="shared" si="13"/>
        <v>0</v>
      </c>
      <c r="L101" s="63">
        <f t="shared" si="13"/>
        <v>0</v>
      </c>
      <c r="M101" s="63">
        <f t="shared" si="13"/>
        <v>0</v>
      </c>
      <c r="N101" s="61">
        <f t="shared" si="13"/>
        <v>0</v>
      </c>
      <c r="O101" s="62">
        <f t="shared" si="13"/>
        <v>0</v>
      </c>
      <c r="P101" s="63">
        <f t="shared" si="13"/>
        <v>0</v>
      </c>
      <c r="Q101" s="63">
        <f t="shared" si="13"/>
        <v>0</v>
      </c>
      <c r="R101" s="61">
        <f t="shared" si="13"/>
        <v>0</v>
      </c>
      <c r="S101" s="62">
        <f t="shared" si="13"/>
        <v>0</v>
      </c>
      <c r="T101" s="63">
        <f t="shared" si="13"/>
        <v>0</v>
      </c>
      <c r="U101" s="63">
        <f t="shared" si="13"/>
        <v>0</v>
      </c>
      <c r="V101" s="61">
        <f t="shared" si="13"/>
        <v>0</v>
      </c>
      <c r="W101" s="62">
        <f t="shared" si="13"/>
        <v>0</v>
      </c>
      <c r="X101" s="63">
        <f t="shared" si="13"/>
        <v>0</v>
      </c>
      <c r="Y101" s="63">
        <f t="shared" si="13"/>
        <v>0</v>
      </c>
      <c r="Z101" s="61">
        <f t="shared" si="13"/>
        <v>0</v>
      </c>
      <c r="AA101" s="62">
        <f t="shared" si="13"/>
        <v>0</v>
      </c>
      <c r="AB101" s="63">
        <f t="shared" si="13"/>
        <v>0</v>
      </c>
      <c r="AC101" s="63">
        <f t="shared" si="13"/>
        <v>0</v>
      </c>
      <c r="AD101" s="61">
        <f t="shared" si="13"/>
        <v>0</v>
      </c>
      <c r="AE101" s="75">
        <f t="shared" si="13"/>
        <v>0</v>
      </c>
      <c r="AF101" s="63">
        <f t="shared" si="13"/>
        <v>0</v>
      </c>
      <c r="AG101" s="63">
        <f t="shared" si="13"/>
        <v>0</v>
      </c>
      <c r="AH101" s="61">
        <f t="shared" si="13"/>
        <v>0</v>
      </c>
      <c r="AI101" s="75">
        <f t="shared" si="13"/>
        <v>0</v>
      </c>
      <c r="AJ101" s="63">
        <f t="shared" si="13"/>
        <v>0</v>
      </c>
      <c r="AK101" s="63">
        <f t="shared" si="13"/>
        <v>0</v>
      </c>
      <c r="AL101" s="61">
        <f t="shared" si="13"/>
        <v>0</v>
      </c>
      <c r="AM101" s="62">
        <f t="shared" si="13"/>
        <v>0</v>
      </c>
      <c r="AN101" s="63">
        <f t="shared" si="13"/>
        <v>0</v>
      </c>
      <c r="AO101" s="63">
        <f t="shared" si="13"/>
        <v>0</v>
      </c>
      <c r="AP101" s="61">
        <f t="shared" si="13"/>
        <v>0</v>
      </c>
      <c r="AQ101" s="62">
        <f t="shared" si="13"/>
        <v>0</v>
      </c>
      <c r="AR101" s="63">
        <f t="shared" si="13"/>
        <v>0</v>
      </c>
      <c r="AS101" s="63">
        <f t="shared" si="13"/>
        <v>0</v>
      </c>
      <c r="AT101" s="61">
        <f t="shared" si="13"/>
        <v>0</v>
      </c>
      <c r="AU101" s="62">
        <f t="shared" si="13"/>
        <v>0</v>
      </c>
      <c r="AV101" s="63">
        <f t="shared" si="13"/>
        <v>0</v>
      </c>
      <c r="AW101" s="63">
        <f t="shared" si="13"/>
        <v>0</v>
      </c>
      <c r="AX101" s="61">
        <f t="shared" si="13"/>
        <v>0</v>
      </c>
      <c r="AY101" s="62">
        <f t="shared" si="12"/>
        <v>0</v>
      </c>
      <c r="AZ101" s="63">
        <f t="shared" si="12"/>
        <v>0</v>
      </c>
      <c r="BA101" s="63">
        <f t="shared" si="12"/>
        <v>0</v>
      </c>
      <c r="BB101" s="61">
        <f t="shared" si="12"/>
        <v>0</v>
      </c>
      <c r="BC101" s="5"/>
      <c r="BD101" s="5"/>
      <c r="BE101" s="5"/>
      <c r="BF101" s="5"/>
      <c r="BG101" s="5"/>
      <c r="BH101" s="5"/>
    </row>
    <row r="102" spans="1:60" x14ac:dyDescent="0.2">
      <c r="A102" s="4"/>
      <c r="B102" s="4"/>
      <c r="C102" s="76"/>
      <c r="D102" s="77"/>
      <c r="E102" s="77"/>
      <c r="F102" s="78"/>
      <c r="G102" s="79"/>
      <c r="H102" s="80"/>
      <c r="I102" s="80"/>
      <c r="J102" s="79"/>
      <c r="K102" s="79"/>
      <c r="L102" s="80"/>
      <c r="M102" s="80"/>
      <c r="N102" s="79"/>
      <c r="O102" s="79"/>
      <c r="P102" s="80"/>
      <c r="Q102" s="80"/>
      <c r="R102" s="79"/>
      <c r="S102" s="79"/>
      <c r="T102" s="80"/>
      <c r="U102" s="80"/>
      <c r="V102" s="79"/>
      <c r="W102" s="79"/>
      <c r="X102" s="80"/>
      <c r="Y102" s="80"/>
      <c r="Z102" s="79"/>
      <c r="AA102" s="79"/>
      <c r="AB102" s="80"/>
      <c r="AC102" s="80"/>
      <c r="AD102" s="79"/>
      <c r="AE102" s="79"/>
      <c r="AF102" s="80"/>
      <c r="AG102" s="80"/>
      <c r="AH102" s="79"/>
      <c r="AI102" s="79"/>
      <c r="AJ102" s="80"/>
      <c r="AK102" s="80"/>
      <c r="AL102" s="79"/>
      <c r="AM102" s="79"/>
      <c r="AN102" s="80"/>
      <c r="AO102" s="80"/>
      <c r="AP102" s="79"/>
      <c r="AQ102" s="79"/>
      <c r="AR102" s="80"/>
      <c r="AS102" s="80"/>
      <c r="AT102" s="79"/>
      <c r="AU102" s="79"/>
      <c r="AV102" s="80"/>
      <c r="AW102" s="80"/>
      <c r="AX102" s="79"/>
      <c r="AY102" s="79"/>
      <c r="AZ102" s="80"/>
      <c r="BA102" s="80"/>
      <c r="BB102" s="79"/>
    </row>
    <row r="103" spans="1:60" x14ac:dyDescent="0.2">
      <c r="A103" s="27" t="s">
        <v>18</v>
      </c>
      <c r="B103" s="15"/>
      <c r="C103" s="74">
        <f>G101+K101+O101+S101+W101+AA101+AE101+AI101+AM101+AQ101+AU101</f>
        <v>0</v>
      </c>
      <c r="D103" s="63">
        <f>H101+L101+P101+T101+X101+AB101+AF101+AJ101+AN101+AR101+AV101</f>
        <v>0</v>
      </c>
      <c r="E103" s="63">
        <f>I101+M101+Q101+U101+Y101+AC101+AG101+AK101+AO101+AS101+AW101</f>
        <v>0</v>
      </c>
      <c r="F103" s="61">
        <f>J101+N101+R101+V101+Z101+AD101+AH101+AL101+AP101+AT101+AX101</f>
        <v>0</v>
      </c>
      <c r="G103" s="79"/>
      <c r="H103" s="80"/>
      <c r="I103" s="80"/>
      <c r="J103" s="79"/>
      <c r="K103" s="79"/>
      <c r="L103" s="80"/>
      <c r="M103" s="80"/>
      <c r="N103" s="79"/>
      <c r="O103" s="79"/>
      <c r="P103" s="80"/>
      <c r="Q103" s="80"/>
      <c r="R103" s="79"/>
      <c r="S103" s="79"/>
      <c r="T103" s="80"/>
      <c r="U103" s="80"/>
      <c r="V103" s="79"/>
      <c r="W103" s="79"/>
      <c r="X103" s="80"/>
      <c r="Y103" s="80"/>
      <c r="Z103" s="79"/>
      <c r="AA103" s="79"/>
      <c r="AB103" s="80"/>
      <c r="AC103" s="80"/>
      <c r="AD103" s="79"/>
      <c r="AE103" s="79"/>
      <c r="AF103" s="80"/>
      <c r="AG103" s="80"/>
      <c r="AH103" s="79"/>
      <c r="AI103" s="79"/>
      <c r="AJ103" s="80"/>
      <c r="AK103" s="80"/>
      <c r="AL103" s="79"/>
      <c r="AM103" s="79"/>
      <c r="AN103" s="80"/>
      <c r="AO103" s="80"/>
      <c r="AP103" s="79"/>
      <c r="AQ103" s="79"/>
      <c r="AR103" s="80"/>
      <c r="AS103" s="80"/>
      <c r="AT103" s="79"/>
      <c r="AU103" s="79"/>
      <c r="AV103" s="80"/>
      <c r="AW103" s="80"/>
      <c r="AX103" s="79"/>
      <c r="AY103" s="79"/>
      <c r="AZ103" s="80"/>
      <c r="BA103" s="80"/>
      <c r="BB103" s="79"/>
    </row>
    <row r="104" spans="1:60" x14ac:dyDescent="0.2">
      <c r="C104" s="81"/>
      <c r="D104" s="80"/>
      <c r="E104" s="80"/>
      <c r="F104" s="79"/>
      <c r="G104" s="79"/>
      <c r="H104" s="80"/>
      <c r="I104" s="80"/>
      <c r="J104" s="79"/>
      <c r="K104" s="79"/>
      <c r="L104" s="80"/>
      <c r="M104" s="80"/>
      <c r="N104" s="79"/>
      <c r="O104" s="79"/>
      <c r="P104" s="80"/>
      <c r="Q104" s="80"/>
      <c r="R104" s="79"/>
      <c r="S104" s="79"/>
      <c r="T104" s="80"/>
      <c r="U104" s="80"/>
      <c r="V104" s="79"/>
      <c r="W104" s="79"/>
      <c r="X104" s="80"/>
      <c r="Y104" s="80"/>
      <c r="Z104" s="79"/>
      <c r="AA104" s="79"/>
      <c r="AB104" s="80"/>
      <c r="AC104" s="80"/>
      <c r="AD104" s="79"/>
      <c r="AE104" s="79"/>
      <c r="AF104" s="80"/>
      <c r="AG104" s="80"/>
      <c r="AH104" s="79"/>
      <c r="AI104" s="79"/>
      <c r="AJ104" s="80"/>
      <c r="AK104" s="80"/>
      <c r="AL104" s="79"/>
      <c r="AM104" s="79"/>
      <c r="AN104" s="80"/>
      <c r="AO104" s="80"/>
      <c r="AP104" s="79"/>
      <c r="AQ104" s="79"/>
      <c r="AR104" s="80"/>
      <c r="AS104" s="80"/>
      <c r="AT104" s="79"/>
      <c r="AU104" s="79"/>
      <c r="AV104" s="80"/>
      <c r="AW104" s="80"/>
      <c r="AX104" s="79"/>
      <c r="AY104" s="79"/>
      <c r="AZ104" s="80"/>
      <c r="BA104" s="80"/>
      <c r="BB104" s="79"/>
    </row>
    <row r="105" spans="1:60" x14ac:dyDescent="0.2">
      <c r="A105" s="27" t="s">
        <v>19</v>
      </c>
      <c r="B105" s="15"/>
      <c r="C105" s="37">
        <f>C101-C103</f>
        <v>0</v>
      </c>
      <c r="D105" s="40">
        <f>D101-D103</f>
        <v>0</v>
      </c>
      <c r="E105" s="40">
        <f>E101-E103</f>
        <v>0</v>
      </c>
      <c r="F105" s="43">
        <f>F101-F103</f>
        <v>0</v>
      </c>
      <c r="G105" s="82"/>
      <c r="H105" s="80"/>
      <c r="I105" s="80"/>
      <c r="J105" s="79"/>
      <c r="K105" s="79"/>
      <c r="L105" s="80"/>
      <c r="M105" s="80"/>
      <c r="N105" s="79"/>
      <c r="O105" s="79"/>
      <c r="P105" s="80"/>
      <c r="Q105" s="80"/>
      <c r="R105" s="79"/>
      <c r="S105" s="79"/>
      <c r="T105" s="80"/>
      <c r="U105" s="80"/>
      <c r="V105" s="79"/>
      <c r="W105" s="79"/>
      <c r="X105" s="80"/>
      <c r="Y105" s="80"/>
      <c r="Z105" s="79"/>
      <c r="AA105" s="79"/>
      <c r="AB105" s="80"/>
      <c r="AC105" s="80"/>
      <c r="AD105" s="79"/>
      <c r="AE105" s="79"/>
      <c r="AF105" s="80"/>
      <c r="AG105" s="80"/>
      <c r="AH105" s="79"/>
      <c r="AI105" s="79"/>
      <c r="AJ105" s="80"/>
      <c r="AK105" s="80"/>
      <c r="AL105" s="79"/>
      <c r="AM105" s="79"/>
      <c r="AN105" s="80"/>
      <c r="AO105" s="80"/>
      <c r="AP105" s="79"/>
      <c r="AQ105" s="79"/>
      <c r="AR105" s="80"/>
      <c r="AS105" s="80"/>
      <c r="AT105" s="79"/>
      <c r="AU105" s="79"/>
      <c r="AV105" s="80"/>
      <c r="AW105" s="80"/>
      <c r="AX105" s="79"/>
      <c r="AY105" s="79"/>
      <c r="AZ105" s="80"/>
      <c r="BA105" s="80"/>
      <c r="BB105" s="79"/>
    </row>
    <row r="106" spans="1:60" x14ac:dyDescent="0.2">
      <c r="C106" s="81"/>
      <c r="D106" s="80"/>
      <c r="E106" s="80"/>
      <c r="F106" s="79"/>
      <c r="G106" s="79"/>
      <c r="H106" s="80"/>
      <c r="I106" s="80"/>
      <c r="J106" s="79"/>
      <c r="K106" s="79"/>
      <c r="L106" s="80"/>
      <c r="M106" s="80"/>
      <c r="N106" s="79"/>
      <c r="O106" s="79"/>
      <c r="P106" s="80"/>
      <c r="Q106" s="80"/>
      <c r="R106" s="79"/>
      <c r="S106" s="79"/>
      <c r="T106" s="80"/>
      <c r="U106" s="80"/>
      <c r="V106" s="79"/>
      <c r="W106" s="79"/>
      <c r="X106" s="80"/>
      <c r="Y106" s="80"/>
      <c r="Z106" s="79"/>
      <c r="AA106" s="79"/>
      <c r="AB106" s="80"/>
      <c r="AC106" s="80"/>
      <c r="AD106" s="79"/>
      <c r="AE106" s="79"/>
      <c r="AF106" s="80"/>
      <c r="AG106" s="80"/>
      <c r="AH106" s="79"/>
      <c r="AI106" s="79"/>
      <c r="AJ106" s="80"/>
      <c r="AK106" s="80"/>
      <c r="AL106" s="79"/>
      <c r="AM106" s="79"/>
      <c r="AN106" s="80"/>
      <c r="AO106" s="80"/>
      <c r="AP106" s="79"/>
      <c r="AQ106" s="79"/>
      <c r="AR106" s="80"/>
      <c r="AS106" s="80"/>
      <c r="AT106" s="79"/>
      <c r="AU106" s="79"/>
      <c r="AV106" s="80"/>
      <c r="AW106" s="80"/>
      <c r="AX106" s="79"/>
      <c r="AY106" s="79"/>
      <c r="AZ106" s="80"/>
      <c r="BA106" s="80"/>
      <c r="BB106" s="79"/>
    </row>
    <row r="108" spans="1:60" ht="47.25" customHeight="1" x14ac:dyDescent="0.2">
      <c r="A108" s="469" t="s">
        <v>101</v>
      </c>
      <c r="B108" s="469"/>
      <c r="C108" s="469"/>
      <c r="N108" s="83"/>
    </row>
    <row r="109" spans="1:60" x14ac:dyDescent="0.2">
      <c r="N109" s="83"/>
    </row>
    <row r="110" spans="1:60" x14ac:dyDescent="0.2">
      <c r="N110" s="83"/>
    </row>
    <row r="122" spans="1:1" ht="20.25" x14ac:dyDescent="0.2">
      <c r="A122" s="19" t="s">
        <v>43</v>
      </c>
    </row>
    <row r="123" spans="1:1" x14ac:dyDescent="0.2">
      <c r="A123" t="s">
        <v>44</v>
      </c>
    </row>
    <row r="124" spans="1:1" x14ac:dyDescent="0.2">
      <c r="A124" t="s">
        <v>45</v>
      </c>
    </row>
    <row r="125" spans="1:1" x14ac:dyDescent="0.2">
      <c r="A125" t="s">
        <v>46</v>
      </c>
    </row>
    <row r="126" spans="1:1" x14ac:dyDescent="0.2">
      <c r="A126" t="s">
        <v>47</v>
      </c>
    </row>
    <row r="127" spans="1:1" x14ac:dyDescent="0.2">
      <c r="A127" t="s">
        <v>48</v>
      </c>
    </row>
    <row r="128" spans="1:1" x14ac:dyDescent="0.2">
      <c r="A128" t="s">
        <v>49</v>
      </c>
    </row>
    <row r="129" spans="1:1" x14ac:dyDescent="0.2">
      <c r="A129" t="s">
        <v>50</v>
      </c>
    </row>
    <row r="130" spans="1:1" x14ac:dyDescent="0.2">
      <c r="A130" t="s">
        <v>51</v>
      </c>
    </row>
    <row r="131" spans="1:1" x14ac:dyDescent="0.2">
      <c r="A131" t="s">
        <v>52</v>
      </c>
    </row>
    <row r="132" spans="1:1" x14ac:dyDescent="0.2">
      <c r="A132" t="s">
        <v>53</v>
      </c>
    </row>
    <row r="133" spans="1:1" x14ac:dyDescent="0.2">
      <c r="A133" t="s">
        <v>54</v>
      </c>
    </row>
    <row r="134" spans="1:1" x14ac:dyDescent="0.2">
      <c r="A134" t="s">
        <v>55</v>
      </c>
    </row>
    <row r="135" spans="1:1" x14ac:dyDescent="0.2">
      <c r="A135" t="s">
        <v>56</v>
      </c>
    </row>
    <row r="136" spans="1:1" x14ac:dyDescent="0.2">
      <c r="A136" t="s">
        <v>57</v>
      </c>
    </row>
    <row r="137" spans="1:1" x14ac:dyDescent="0.2">
      <c r="A137" t="s">
        <v>58</v>
      </c>
    </row>
    <row r="138" spans="1:1" x14ac:dyDescent="0.2">
      <c r="A138" t="s">
        <v>59</v>
      </c>
    </row>
    <row r="139" spans="1:1" x14ac:dyDescent="0.2">
      <c r="A139" t="s">
        <v>60</v>
      </c>
    </row>
    <row r="140" spans="1:1" x14ac:dyDescent="0.2">
      <c r="A140" t="s">
        <v>61</v>
      </c>
    </row>
    <row r="141" spans="1:1" x14ac:dyDescent="0.2">
      <c r="A141" t="s">
        <v>62</v>
      </c>
    </row>
    <row r="142" spans="1:1" x14ac:dyDescent="0.2">
      <c r="A142" t="s">
        <v>63</v>
      </c>
    </row>
    <row r="143" spans="1:1" x14ac:dyDescent="0.2">
      <c r="A143" t="s">
        <v>64</v>
      </c>
    </row>
    <row r="144" spans="1:1" x14ac:dyDescent="0.2">
      <c r="A144" t="s">
        <v>65</v>
      </c>
    </row>
    <row r="145" spans="1:1" x14ac:dyDescent="0.2">
      <c r="A145" t="s">
        <v>66</v>
      </c>
    </row>
    <row r="146" spans="1:1" x14ac:dyDescent="0.2">
      <c r="A146" t="s">
        <v>67</v>
      </c>
    </row>
    <row r="147" spans="1:1" x14ac:dyDescent="0.2">
      <c r="A147" t="s">
        <v>68</v>
      </c>
    </row>
    <row r="148" spans="1:1" x14ac:dyDescent="0.2">
      <c r="A148" t="s">
        <v>69</v>
      </c>
    </row>
    <row r="149" spans="1:1" x14ac:dyDescent="0.2">
      <c r="A149" t="s">
        <v>70</v>
      </c>
    </row>
    <row r="150" spans="1:1" x14ac:dyDescent="0.2">
      <c r="A150" t="s">
        <v>71</v>
      </c>
    </row>
    <row r="151" spans="1:1" x14ac:dyDescent="0.2">
      <c r="A151" t="s">
        <v>72</v>
      </c>
    </row>
    <row r="152" spans="1:1" x14ac:dyDescent="0.2">
      <c r="A152" t="s">
        <v>73</v>
      </c>
    </row>
    <row r="153" spans="1:1" x14ac:dyDescent="0.2">
      <c r="A153" t="s">
        <v>74</v>
      </c>
    </row>
    <row r="154" spans="1:1" x14ac:dyDescent="0.2">
      <c r="A154" t="s">
        <v>75</v>
      </c>
    </row>
    <row r="155" spans="1:1" x14ac:dyDescent="0.2">
      <c r="A155" t="s">
        <v>76</v>
      </c>
    </row>
    <row r="156" spans="1:1" x14ac:dyDescent="0.2">
      <c r="A156" t="s">
        <v>77</v>
      </c>
    </row>
    <row r="157" spans="1:1" x14ac:dyDescent="0.2">
      <c r="A157" t="s">
        <v>78</v>
      </c>
    </row>
    <row r="158" spans="1:1" x14ac:dyDescent="0.2">
      <c r="A158" t="s">
        <v>79</v>
      </c>
    </row>
    <row r="159" spans="1:1" x14ac:dyDescent="0.2">
      <c r="A159" t="s">
        <v>80</v>
      </c>
    </row>
    <row r="160" spans="1:1" x14ac:dyDescent="0.2">
      <c r="A160" t="s">
        <v>81</v>
      </c>
    </row>
    <row r="161" spans="1:1" x14ac:dyDescent="0.2">
      <c r="A161" t="s">
        <v>82</v>
      </c>
    </row>
    <row r="162" spans="1:1" x14ac:dyDescent="0.2">
      <c r="A162" t="s">
        <v>83</v>
      </c>
    </row>
    <row r="163" spans="1:1" x14ac:dyDescent="0.2">
      <c r="A163" t="s">
        <v>84</v>
      </c>
    </row>
    <row r="164" spans="1:1" x14ac:dyDescent="0.2">
      <c r="A164" t="s">
        <v>85</v>
      </c>
    </row>
    <row r="165" spans="1:1" x14ac:dyDescent="0.2">
      <c r="A165" t="s">
        <v>86</v>
      </c>
    </row>
    <row r="166" spans="1:1" x14ac:dyDescent="0.2">
      <c r="A166" t="s">
        <v>87</v>
      </c>
    </row>
    <row r="167" spans="1:1" x14ac:dyDescent="0.2">
      <c r="A167" t="s">
        <v>88</v>
      </c>
    </row>
    <row r="168" spans="1:1" x14ac:dyDescent="0.2">
      <c r="A168" t="s">
        <v>89</v>
      </c>
    </row>
    <row r="169" spans="1:1" x14ac:dyDescent="0.2">
      <c r="A169" t="s">
        <v>90</v>
      </c>
    </row>
    <row r="170" spans="1:1" x14ac:dyDescent="0.2">
      <c r="A170" t="s">
        <v>91</v>
      </c>
    </row>
    <row r="171" spans="1:1" x14ac:dyDescent="0.2">
      <c r="A171" t="s">
        <v>92</v>
      </c>
    </row>
    <row r="172" spans="1:1" x14ac:dyDescent="0.2">
      <c r="A172" t="s">
        <v>93</v>
      </c>
    </row>
    <row r="173" spans="1:1" x14ac:dyDescent="0.2">
      <c r="A173" t="s">
        <v>94</v>
      </c>
    </row>
    <row r="174" spans="1:1" x14ac:dyDescent="0.2">
      <c r="A174" t="s">
        <v>95</v>
      </c>
    </row>
    <row r="175" spans="1:1" x14ac:dyDescent="0.2">
      <c r="A175" t="s">
        <v>96</v>
      </c>
    </row>
    <row r="176" spans="1:1" x14ac:dyDescent="0.2">
      <c r="A176" t="s">
        <v>42</v>
      </c>
    </row>
  </sheetData>
  <sheetProtection password="EBC7" sheet="1" objects="1" scenarios="1" formatCells="0" formatColumns="0" formatRows="0" insertRows="0" deleteRows="0" sort="0"/>
  <mergeCells count="16">
    <mergeCell ref="A108:C108"/>
    <mergeCell ref="A4:B4"/>
    <mergeCell ref="AA6:AD6"/>
    <mergeCell ref="O6:R6"/>
    <mergeCell ref="C6:F6"/>
    <mergeCell ref="S6:V6"/>
    <mergeCell ref="AU6:AX6"/>
    <mergeCell ref="AY6:BB6"/>
    <mergeCell ref="A1:F1"/>
    <mergeCell ref="G6:J6"/>
    <mergeCell ref="K6:N6"/>
    <mergeCell ref="AI6:AL6"/>
    <mergeCell ref="AM6:AP6"/>
    <mergeCell ref="AQ6:AT6"/>
    <mergeCell ref="AE6:AH6"/>
    <mergeCell ref="W6:Z6"/>
  </mergeCells>
  <phoneticPr fontId="8" type="noConversion"/>
  <dataValidations count="5">
    <dataValidation allowBlank="1" showErrorMessage="1" sqref="A123:C65536 A112:C121 D112:IV65536 A7 BG4:IV4 BT7:IV7 A12:AX100 BC12:IV100"/>
    <dataValidation type="textLength" operator="equal" allowBlank="1" showInputMessage="1" showErrorMessage="1" errorTitle="INVALID ENTRY" error="Do not type in this space. Click Cancel." sqref="A122">
      <formula1>0</formula1>
    </dataValidation>
    <dataValidation type="textLength" operator="equal" allowBlank="1" showErrorMessage="1" sqref="A101:XFD111 B7:BS7 A5:XFD6 A8:XFD11 A4:BF4 A3 A1 B1:E3 G1:IV3 F1 F3">
      <formula1>999</formula1>
    </dataValidation>
    <dataValidation operator="equal" allowBlank="1" showErrorMessage="1" sqref="A2 F2"/>
    <dataValidation type="textLength" operator="equal" allowBlank="1" showInputMessage="1" showErrorMessage="1" prompt="Formula Cell!" sqref="AY12:BB100">
      <formula1>999</formula1>
    </dataValidation>
  </dataValidations>
  <printOptions headings="1" gridLines="1"/>
  <pageMargins left="0.17" right="0.16" top="1" bottom="1" header="0.5" footer="0.5"/>
  <pageSetup scale="52" fitToWidth="3" fitToHeight="2" orientation="landscape" r:id="rId1"/>
  <headerFooter alignWithMargins="0">
    <oddFooter>&amp;L&amp;D &amp;T&amp;C&amp;A&amp;R&amp;F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BB119"/>
  <sheetViews>
    <sheetView showGridLines="0" zoomScale="90" zoomScaleNormal="90" workbookViewId="0">
      <pane xSplit="1" ySplit="9" topLeftCell="B10" activePane="bottomRight" state="frozen"/>
      <selection pane="topRight" activeCell="B1" sqref="B1"/>
      <selection pane="bottomLeft" activeCell="A10" sqref="A10"/>
      <selection pane="bottomRight" sqref="A1:C1"/>
    </sheetView>
  </sheetViews>
  <sheetFormatPr defaultRowHeight="12.75" x14ac:dyDescent="0.2"/>
  <cols>
    <col min="1" max="1" width="32.7109375" customWidth="1"/>
    <col min="2" max="2" width="8.7109375" customWidth="1"/>
    <col min="3" max="3" width="14.7109375" style="3" customWidth="1"/>
    <col min="4" max="15" width="14.7109375" customWidth="1"/>
    <col min="16" max="16" width="8.7109375" customWidth="1"/>
  </cols>
  <sheetData>
    <row r="1" spans="1:15" ht="15.75" customHeight="1" x14ac:dyDescent="0.3">
      <c r="A1" s="471" t="s">
        <v>260</v>
      </c>
      <c r="B1" s="471"/>
      <c r="C1" s="471"/>
      <c r="D1" s="1"/>
      <c r="E1" s="6"/>
      <c r="F1" s="6"/>
      <c r="G1" s="6"/>
      <c r="H1" s="6"/>
      <c r="I1" s="6"/>
      <c r="J1" s="6"/>
      <c r="K1" s="6"/>
      <c r="L1" s="6"/>
      <c r="M1" s="6"/>
      <c r="N1" s="6"/>
    </row>
    <row r="2" spans="1:15" ht="12.75" customHeight="1" x14ac:dyDescent="0.2">
      <c r="A2" s="28" t="str">
        <f>'CROSS PSPB'!A2</f>
        <v>Crosswalk Version:  2.4</v>
      </c>
      <c r="B2" s="472">
        <v>38538</v>
      </c>
      <c r="C2" s="473"/>
      <c r="D2" s="7"/>
      <c r="E2" s="7"/>
      <c r="F2" s="7"/>
      <c r="G2" s="7"/>
      <c r="H2" s="2"/>
      <c r="I2" s="2"/>
      <c r="J2" s="2"/>
      <c r="K2" s="2"/>
      <c r="L2" s="2"/>
      <c r="M2" s="2"/>
      <c r="N2" s="2"/>
    </row>
    <row r="3" spans="1:15" ht="15.75" x14ac:dyDescent="0.25">
      <c r="A3" s="463" t="str">
        <f>'CROSS PSPB'!A4:B4</f>
        <v>YOUR STATE</v>
      </c>
      <c r="B3" s="463"/>
      <c r="C3" s="463"/>
      <c r="D3" s="1"/>
      <c r="E3" s="8" t="s">
        <v>24</v>
      </c>
      <c r="F3" s="1"/>
      <c r="G3" s="1"/>
      <c r="H3" s="1"/>
      <c r="I3" s="1"/>
      <c r="J3" s="1"/>
      <c r="K3" s="1"/>
      <c r="L3" s="1"/>
      <c r="M3" s="1"/>
      <c r="N3" s="1"/>
    </row>
    <row r="4" spans="1:15" ht="15.75" x14ac:dyDescent="0.25">
      <c r="A4" s="462" t="str">
        <f>'CROSS PSPB'!A7</f>
        <v xml:space="preserve">FY </v>
      </c>
      <c r="B4" s="462"/>
      <c r="C4" s="462"/>
      <c r="D4" s="1"/>
      <c r="E4" s="1"/>
      <c r="F4" s="1"/>
      <c r="G4" s="1"/>
      <c r="H4" s="1"/>
      <c r="I4" s="1"/>
      <c r="J4" s="1"/>
      <c r="K4" s="1"/>
      <c r="L4" s="1"/>
      <c r="M4" s="1"/>
      <c r="N4" s="1"/>
    </row>
    <row r="5" spans="1:15" x14ac:dyDescent="0.2">
      <c r="A5" s="11"/>
      <c r="B5" s="11"/>
      <c r="C5" s="32"/>
      <c r="D5" s="11"/>
      <c r="E5" s="11"/>
      <c r="F5" s="11"/>
      <c r="G5" s="11"/>
      <c r="H5" s="11"/>
      <c r="I5" s="11"/>
      <c r="J5" s="11"/>
      <c r="K5" s="11"/>
      <c r="L5" s="11"/>
      <c r="M5" s="24" t="s">
        <v>37</v>
      </c>
      <c r="N5" s="24" t="s">
        <v>38</v>
      </c>
      <c r="O5" s="30"/>
    </row>
    <row r="6" spans="1:15" x14ac:dyDescent="0.2">
      <c r="A6" s="25" t="s">
        <v>25</v>
      </c>
      <c r="B6" s="25" t="s">
        <v>26</v>
      </c>
      <c r="C6" s="33" t="s">
        <v>27</v>
      </c>
      <c r="D6" s="25" t="s">
        <v>28</v>
      </c>
      <c r="E6" s="25" t="s">
        <v>29</v>
      </c>
      <c r="F6" s="25" t="s">
        <v>31</v>
      </c>
      <c r="G6" s="25" t="s">
        <v>30</v>
      </c>
      <c r="H6" s="25" t="s">
        <v>32</v>
      </c>
      <c r="I6" s="25" t="s">
        <v>33</v>
      </c>
      <c r="J6" s="25" t="s">
        <v>34</v>
      </c>
      <c r="K6" s="25" t="s">
        <v>35</v>
      </c>
      <c r="L6" s="25" t="s">
        <v>36</v>
      </c>
      <c r="M6" s="25" t="s">
        <v>12</v>
      </c>
      <c r="N6" s="25" t="s">
        <v>12</v>
      </c>
      <c r="O6" s="31" t="s">
        <v>99</v>
      </c>
    </row>
    <row r="7" spans="1:15" x14ac:dyDescent="0.2">
      <c r="A7" s="27" t="s">
        <v>39</v>
      </c>
      <c r="B7" s="26"/>
      <c r="C7" s="34">
        <f t="shared" ref="C7:N7" si="0">C116</f>
        <v>0</v>
      </c>
      <c r="D7" s="34">
        <f t="shared" si="0"/>
        <v>0</v>
      </c>
      <c r="E7" s="34">
        <f t="shared" si="0"/>
        <v>0</v>
      </c>
      <c r="F7" s="34">
        <f t="shared" si="0"/>
        <v>0</v>
      </c>
      <c r="G7" s="34">
        <f t="shared" si="0"/>
        <v>0</v>
      </c>
      <c r="H7" s="34">
        <f t="shared" si="0"/>
        <v>0</v>
      </c>
      <c r="I7" s="34">
        <f t="shared" si="0"/>
        <v>0</v>
      </c>
      <c r="J7" s="34">
        <f t="shared" si="0"/>
        <v>0</v>
      </c>
      <c r="K7" s="34">
        <f t="shared" si="0"/>
        <v>0</v>
      </c>
      <c r="L7" s="34">
        <f t="shared" si="0"/>
        <v>0</v>
      </c>
      <c r="M7" s="34">
        <f t="shared" si="0"/>
        <v>0</v>
      </c>
      <c r="N7" s="34">
        <f t="shared" si="0"/>
        <v>0</v>
      </c>
      <c r="O7" s="29">
        <f>SUM(D7:N7)-C7</f>
        <v>0</v>
      </c>
    </row>
    <row r="8" spans="1:15" s="4" customFormat="1" x14ac:dyDescent="0.2">
      <c r="A8" s="48"/>
      <c r="B8" s="49"/>
      <c r="C8" s="50"/>
      <c r="D8" s="51"/>
      <c r="E8" s="51"/>
      <c r="F8" s="51"/>
      <c r="G8" s="51"/>
      <c r="H8" s="51"/>
      <c r="I8" s="51"/>
      <c r="J8" s="51"/>
      <c r="K8" s="51"/>
      <c r="L8" s="51"/>
      <c r="M8" s="51"/>
      <c r="N8" s="51"/>
      <c r="O8" s="51"/>
    </row>
    <row r="9" spans="1:15" s="4" customFormat="1" x14ac:dyDescent="0.2">
      <c r="A9" s="54" t="s">
        <v>104</v>
      </c>
      <c r="B9" s="47"/>
      <c r="C9" s="52"/>
      <c r="D9" s="53"/>
      <c r="E9" s="53"/>
      <c r="F9" s="53"/>
      <c r="G9" s="53"/>
      <c r="H9" s="53"/>
      <c r="I9" s="53"/>
      <c r="J9" s="53"/>
      <c r="K9" s="53"/>
      <c r="L9" s="53"/>
      <c r="M9" s="53"/>
      <c r="N9" s="53"/>
      <c r="O9" s="53"/>
    </row>
    <row r="10" spans="1:15" s="124" customFormat="1" x14ac:dyDescent="0.2">
      <c r="A10" s="119"/>
      <c r="B10" s="119"/>
      <c r="C10" s="239"/>
      <c r="D10" s="240"/>
      <c r="E10" s="240"/>
      <c r="F10" s="240"/>
      <c r="G10" s="240"/>
      <c r="H10" s="240"/>
      <c r="I10" s="240"/>
      <c r="J10" s="240"/>
      <c r="K10" s="240"/>
      <c r="L10" s="240"/>
      <c r="M10" s="240"/>
      <c r="N10" s="240"/>
      <c r="O10" s="282">
        <f t="shared" ref="O10:O101" si="1">SUM(D10:N10)-C10</f>
        <v>0</v>
      </c>
    </row>
    <row r="11" spans="1:15" s="124" customFormat="1" x14ac:dyDescent="0.2">
      <c r="A11" s="119"/>
      <c r="B11" s="119"/>
      <c r="C11" s="239"/>
      <c r="D11" s="240"/>
      <c r="E11" s="240"/>
      <c r="F11" s="240"/>
      <c r="G11" s="240"/>
      <c r="H11" s="240"/>
      <c r="I11" s="240"/>
      <c r="J11" s="240"/>
      <c r="K11" s="240"/>
      <c r="L11" s="240"/>
      <c r="M11" s="240"/>
      <c r="N11" s="240"/>
      <c r="O11" s="282">
        <f t="shared" si="1"/>
        <v>0</v>
      </c>
    </row>
    <row r="12" spans="1:15" s="124" customFormat="1" x14ac:dyDescent="0.2">
      <c r="A12" s="119"/>
      <c r="B12" s="119"/>
      <c r="C12" s="239"/>
      <c r="D12" s="240"/>
      <c r="E12" s="240"/>
      <c r="F12" s="240"/>
      <c r="G12" s="240"/>
      <c r="H12" s="240"/>
      <c r="I12" s="240"/>
      <c r="J12" s="240"/>
      <c r="K12" s="240"/>
      <c r="L12" s="240"/>
      <c r="M12" s="240"/>
      <c r="N12" s="240"/>
      <c r="O12" s="282">
        <f t="shared" si="1"/>
        <v>0</v>
      </c>
    </row>
    <row r="13" spans="1:15" s="124" customFormat="1" x14ac:dyDescent="0.2">
      <c r="A13" s="119"/>
      <c r="B13" s="119"/>
      <c r="C13" s="239"/>
      <c r="D13" s="240"/>
      <c r="E13" s="240"/>
      <c r="F13" s="240"/>
      <c r="G13" s="240"/>
      <c r="H13" s="240"/>
      <c r="I13" s="240"/>
      <c r="J13" s="240"/>
      <c r="K13" s="240"/>
      <c r="L13" s="240"/>
      <c r="M13" s="240"/>
      <c r="N13" s="240"/>
      <c r="O13" s="282">
        <f t="shared" si="1"/>
        <v>0</v>
      </c>
    </row>
    <row r="14" spans="1:15" s="124" customFormat="1" x14ac:dyDescent="0.2">
      <c r="A14" s="119"/>
      <c r="B14" s="119"/>
      <c r="C14" s="239"/>
      <c r="D14" s="240"/>
      <c r="E14" s="240"/>
      <c r="F14" s="240"/>
      <c r="G14" s="240"/>
      <c r="H14" s="240"/>
      <c r="I14" s="240"/>
      <c r="J14" s="240"/>
      <c r="K14" s="240"/>
      <c r="L14" s="240"/>
      <c r="M14" s="240"/>
      <c r="N14" s="240"/>
      <c r="O14" s="282">
        <f t="shared" si="1"/>
        <v>0</v>
      </c>
    </row>
    <row r="15" spans="1:15" s="124" customFormat="1" x14ac:dyDescent="0.2">
      <c r="A15" s="119"/>
      <c r="B15" s="119"/>
      <c r="C15" s="239"/>
      <c r="D15" s="240"/>
      <c r="E15" s="240"/>
      <c r="F15" s="240"/>
      <c r="G15" s="240"/>
      <c r="H15" s="240"/>
      <c r="I15" s="240"/>
      <c r="J15" s="240"/>
      <c r="K15" s="240"/>
      <c r="L15" s="240"/>
      <c r="M15" s="240"/>
      <c r="N15" s="240"/>
      <c r="O15" s="282">
        <f t="shared" si="1"/>
        <v>0</v>
      </c>
    </row>
    <row r="16" spans="1:15" s="124" customFormat="1" x14ac:dyDescent="0.2">
      <c r="A16" s="119"/>
      <c r="B16" s="119"/>
      <c r="C16" s="239"/>
      <c r="D16" s="240"/>
      <c r="E16" s="240"/>
      <c r="F16" s="240"/>
      <c r="G16" s="240"/>
      <c r="H16" s="240"/>
      <c r="I16" s="240"/>
      <c r="J16" s="240"/>
      <c r="K16" s="240"/>
      <c r="L16" s="240"/>
      <c r="M16" s="240"/>
      <c r="N16" s="240"/>
      <c r="O16" s="282">
        <f t="shared" si="1"/>
        <v>0</v>
      </c>
    </row>
    <row r="17" spans="1:15" s="124" customFormat="1" x14ac:dyDescent="0.2">
      <c r="A17" s="119"/>
      <c r="B17" s="119"/>
      <c r="C17" s="239"/>
      <c r="D17" s="240"/>
      <c r="E17" s="240"/>
      <c r="F17" s="240"/>
      <c r="G17" s="240"/>
      <c r="H17" s="240"/>
      <c r="I17" s="240"/>
      <c r="J17" s="240"/>
      <c r="K17" s="240"/>
      <c r="L17" s="240"/>
      <c r="M17" s="240"/>
      <c r="N17" s="240"/>
      <c r="O17" s="282">
        <f t="shared" si="1"/>
        <v>0</v>
      </c>
    </row>
    <row r="18" spans="1:15" s="124" customFormat="1" x14ac:dyDescent="0.2">
      <c r="A18" s="119"/>
      <c r="B18" s="119"/>
      <c r="C18" s="239"/>
      <c r="D18" s="240"/>
      <c r="E18" s="240"/>
      <c r="F18" s="240"/>
      <c r="G18" s="240"/>
      <c r="H18" s="240"/>
      <c r="I18" s="240"/>
      <c r="J18" s="240"/>
      <c r="K18" s="240"/>
      <c r="L18" s="240"/>
      <c r="M18" s="240"/>
      <c r="N18" s="240"/>
      <c r="O18" s="282">
        <f t="shared" si="1"/>
        <v>0</v>
      </c>
    </row>
    <row r="19" spans="1:15" s="124" customFormat="1" x14ac:dyDescent="0.2">
      <c r="A19" s="119"/>
      <c r="B19" s="119"/>
      <c r="C19" s="239"/>
      <c r="D19" s="240"/>
      <c r="E19" s="240"/>
      <c r="F19" s="240"/>
      <c r="G19" s="240"/>
      <c r="H19" s="240"/>
      <c r="I19" s="240"/>
      <c r="J19" s="240"/>
      <c r="K19" s="240"/>
      <c r="L19" s="240"/>
      <c r="M19" s="240"/>
      <c r="N19" s="240"/>
      <c r="O19" s="282">
        <f t="shared" si="1"/>
        <v>0</v>
      </c>
    </row>
    <row r="20" spans="1:15" s="124" customFormat="1" x14ac:dyDescent="0.2">
      <c r="A20" s="119"/>
      <c r="B20" s="119"/>
      <c r="C20" s="239"/>
      <c r="D20" s="240"/>
      <c r="E20" s="240"/>
      <c r="F20" s="240"/>
      <c r="G20" s="240"/>
      <c r="H20" s="240"/>
      <c r="I20" s="240"/>
      <c r="J20" s="240"/>
      <c r="K20" s="240"/>
      <c r="L20" s="240"/>
      <c r="M20" s="240"/>
      <c r="N20" s="240"/>
      <c r="O20" s="282">
        <f t="shared" si="1"/>
        <v>0</v>
      </c>
    </row>
    <row r="21" spans="1:15" s="124" customFormat="1" x14ac:dyDescent="0.2">
      <c r="A21" s="119"/>
      <c r="B21" s="119"/>
      <c r="C21" s="239"/>
      <c r="D21" s="240"/>
      <c r="E21" s="240"/>
      <c r="F21" s="240"/>
      <c r="G21" s="240"/>
      <c r="H21" s="240"/>
      <c r="I21" s="240"/>
      <c r="J21" s="240"/>
      <c r="K21" s="240"/>
      <c r="L21" s="240"/>
      <c r="M21" s="240"/>
      <c r="N21" s="240"/>
      <c r="O21" s="282">
        <f t="shared" si="1"/>
        <v>0</v>
      </c>
    </row>
    <row r="22" spans="1:15" s="124" customFormat="1" x14ac:dyDescent="0.2">
      <c r="A22" s="119"/>
      <c r="B22" s="119"/>
      <c r="C22" s="239"/>
      <c r="D22" s="240"/>
      <c r="E22" s="240"/>
      <c r="F22" s="240"/>
      <c r="G22" s="240"/>
      <c r="H22" s="240"/>
      <c r="I22" s="240"/>
      <c r="J22" s="240"/>
      <c r="K22" s="240"/>
      <c r="L22" s="240"/>
      <c r="M22" s="240"/>
      <c r="N22" s="240"/>
      <c r="O22" s="282">
        <f t="shared" si="1"/>
        <v>0</v>
      </c>
    </row>
    <row r="23" spans="1:15" s="124" customFormat="1" x14ac:dyDescent="0.2">
      <c r="A23" s="119"/>
      <c r="B23" s="119"/>
      <c r="C23" s="239"/>
      <c r="D23" s="240"/>
      <c r="E23" s="240"/>
      <c r="F23" s="240"/>
      <c r="G23" s="240"/>
      <c r="H23" s="240"/>
      <c r="I23" s="240"/>
      <c r="J23" s="240"/>
      <c r="K23" s="240"/>
      <c r="L23" s="240"/>
      <c r="M23" s="240"/>
      <c r="N23" s="240"/>
      <c r="O23" s="282">
        <f t="shared" si="1"/>
        <v>0</v>
      </c>
    </row>
    <row r="24" spans="1:15" s="124" customFormat="1" x14ac:dyDescent="0.2">
      <c r="A24" s="119"/>
      <c r="B24" s="119"/>
      <c r="C24" s="239"/>
      <c r="D24" s="240"/>
      <c r="E24" s="240"/>
      <c r="F24" s="240"/>
      <c r="G24" s="240"/>
      <c r="H24" s="240"/>
      <c r="I24" s="240"/>
      <c r="J24" s="240"/>
      <c r="K24" s="240"/>
      <c r="L24" s="240"/>
      <c r="M24" s="240"/>
      <c r="N24" s="240"/>
      <c r="O24" s="282">
        <f t="shared" si="1"/>
        <v>0</v>
      </c>
    </row>
    <row r="25" spans="1:15" s="124" customFormat="1" x14ac:dyDescent="0.2">
      <c r="A25" s="119"/>
      <c r="B25" s="119"/>
      <c r="C25" s="239"/>
      <c r="D25" s="240"/>
      <c r="E25" s="240"/>
      <c r="F25" s="240"/>
      <c r="G25" s="240"/>
      <c r="H25" s="240"/>
      <c r="I25" s="240"/>
      <c r="J25" s="240"/>
      <c r="K25" s="240"/>
      <c r="L25" s="240"/>
      <c r="M25" s="240"/>
      <c r="N25" s="240"/>
      <c r="O25" s="282">
        <f t="shared" si="1"/>
        <v>0</v>
      </c>
    </row>
    <row r="26" spans="1:15" s="124" customFormat="1" x14ac:dyDescent="0.2">
      <c r="A26" s="119"/>
      <c r="B26" s="119"/>
      <c r="C26" s="239"/>
      <c r="D26" s="240"/>
      <c r="E26" s="240"/>
      <c r="F26" s="240"/>
      <c r="G26" s="240"/>
      <c r="H26" s="240"/>
      <c r="I26" s="240"/>
      <c r="J26" s="240"/>
      <c r="K26" s="240"/>
      <c r="L26" s="240"/>
      <c r="M26" s="240"/>
      <c r="N26" s="240"/>
      <c r="O26" s="282">
        <f t="shared" si="1"/>
        <v>0</v>
      </c>
    </row>
    <row r="27" spans="1:15" s="124" customFormat="1" x14ac:dyDescent="0.2">
      <c r="A27" s="119"/>
      <c r="B27" s="119"/>
      <c r="C27" s="239"/>
      <c r="D27" s="240"/>
      <c r="E27" s="240"/>
      <c r="F27" s="240"/>
      <c r="G27" s="240"/>
      <c r="H27" s="240"/>
      <c r="I27" s="240"/>
      <c r="J27" s="240"/>
      <c r="K27" s="240"/>
      <c r="L27" s="240"/>
      <c r="M27" s="240"/>
      <c r="N27" s="240"/>
      <c r="O27" s="282">
        <f t="shared" si="1"/>
        <v>0</v>
      </c>
    </row>
    <row r="28" spans="1:15" s="124" customFormat="1" x14ac:dyDescent="0.2">
      <c r="A28" s="119"/>
      <c r="B28" s="119"/>
      <c r="C28" s="239"/>
      <c r="D28" s="240"/>
      <c r="E28" s="240"/>
      <c r="F28" s="240"/>
      <c r="G28" s="240"/>
      <c r="H28" s="240"/>
      <c r="I28" s="240"/>
      <c r="J28" s="240"/>
      <c r="K28" s="240"/>
      <c r="L28" s="240"/>
      <c r="M28" s="240"/>
      <c r="N28" s="240"/>
      <c r="O28" s="282">
        <f t="shared" si="1"/>
        <v>0</v>
      </c>
    </row>
    <row r="29" spans="1:15" s="124" customFormat="1" x14ac:dyDescent="0.2">
      <c r="A29" s="119"/>
      <c r="B29" s="119"/>
      <c r="C29" s="239"/>
      <c r="D29" s="240"/>
      <c r="E29" s="240"/>
      <c r="F29" s="240"/>
      <c r="G29" s="240"/>
      <c r="H29" s="240"/>
      <c r="I29" s="240"/>
      <c r="J29" s="240"/>
      <c r="K29" s="240"/>
      <c r="L29" s="240"/>
      <c r="M29" s="240"/>
      <c r="N29" s="240"/>
      <c r="O29" s="282">
        <f t="shared" si="1"/>
        <v>0</v>
      </c>
    </row>
    <row r="30" spans="1:15" s="124" customFormat="1" x14ac:dyDescent="0.2">
      <c r="A30" s="119"/>
      <c r="B30" s="119"/>
      <c r="C30" s="239"/>
      <c r="D30" s="240"/>
      <c r="E30" s="240"/>
      <c r="F30" s="240"/>
      <c r="G30" s="240"/>
      <c r="H30" s="240"/>
      <c r="I30" s="240"/>
      <c r="J30" s="240"/>
      <c r="K30" s="240"/>
      <c r="L30" s="240"/>
      <c r="M30" s="240"/>
      <c r="N30" s="240"/>
      <c r="O30" s="282">
        <f t="shared" si="1"/>
        <v>0</v>
      </c>
    </row>
    <row r="31" spans="1:15" s="124" customFormat="1" x14ac:dyDescent="0.2">
      <c r="A31" s="119"/>
      <c r="B31" s="119"/>
      <c r="C31" s="239"/>
      <c r="D31" s="240"/>
      <c r="E31" s="240"/>
      <c r="F31" s="240"/>
      <c r="G31" s="240"/>
      <c r="H31" s="240"/>
      <c r="I31" s="240"/>
      <c r="J31" s="240"/>
      <c r="K31" s="240"/>
      <c r="L31" s="240"/>
      <c r="M31" s="240"/>
      <c r="N31" s="240"/>
      <c r="O31" s="282">
        <f t="shared" si="1"/>
        <v>0</v>
      </c>
    </row>
    <row r="32" spans="1:15" s="124" customFormat="1" x14ac:dyDescent="0.2">
      <c r="A32" s="119"/>
      <c r="B32" s="119"/>
      <c r="C32" s="239"/>
      <c r="D32" s="240"/>
      <c r="E32" s="240"/>
      <c r="F32" s="240"/>
      <c r="G32" s="240"/>
      <c r="H32" s="240"/>
      <c r="I32" s="240"/>
      <c r="J32" s="240"/>
      <c r="K32" s="240"/>
      <c r="L32" s="240"/>
      <c r="M32" s="240"/>
      <c r="N32" s="240"/>
      <c r="O32" s="282">
        <f t="shared" si="1"/>
        <v>0</v>
      </c>
    </row>
    <row r="33" spans="1:15" s="124" customFormat="1" x14ac:dyDescent="0.2">
      <c r="A33" s="119"/>
      <c r="B33" s="119"/>
      <c r="C33" s="239"/>
      <c r="D33" s="240"/>
      <c r="E33" s="240"/>
      <c r="F33" s="240"/>
      <c r="G33" s="240"/>
      <c r="H33" s="240"/>
      <c r="I33" s="240"/>
      <c r="J33" s="240"/>
      <c r="K33" s="240"/>
      <c r="L33" s="240"/>
      <c r="M33" s="240"/>
      <c r="N33" s="240"/>
      <c r="O33" s="282">
        <f t="shared" si="1"/>
        <v>0</v>
      </c>
    </row>
    <row r="34" spans="1:15" s="124" customFormat="1" x14ac:dyDescent="0.2">
      <c r="A34" s="119"/>
      <c r="B34" s="119"/>
      <c r="C34" s="239"/>
      <c r="D34" s="240"/>
      <c r="E34" s="240"/>
      <c r="F34" s="240"/>
      <c r="G34" s="240"/>
      <c r="H34" s="240"/>
      <c r="I34" s="240"/>
      <c r="J34" s="240"/>
      <c r="K34" s="240"/>
      <c r="L34" s="240"/>
      <c r="M34" s="240"/>
      <c r="N34" s="240"/>
      <c r="O34" s="282">
        <f t="shared" si="1"/>
        <v>0</v>
      </c>
    </row>
    <row r="35" spans="1:15" s="124" customFormat="1" x14ac:dyDescent="0.2">
      <c r="A35" s="119"/>
      <c r="B35" s="119"/>
      <c r="C35" s="239"/>
      <c r="D35" s="240"/>
      <c r="E35" s="240"/>
      <c r="F35" s="240"/>
      <c r="G35" s="240"/>
      <c r="H35" s="240"/>
      <c r="I35" s="240"/>
      <c r="J35" s="240"/>
      <c r="K35" s="240"/>
      <c r="L35" s="240"/>
      <c r="M35" s="240"/>
      <c r="N35" s="240"/>
      <c r="O35" s="282">
        <f t="shared" si="1"/>
        <v>0</v>
      </c>
    </row>
    <row r="36" spans="1:15" s="124" customFormat="1" x14ac:dyDescent="0.2">
      <c r="A36" s="119"/>
      <c r="B36" s="119"/>
      <c r="C36" s="239"/>
      <c r="D36" s="240"/>
      <c r="E36" s="240"/>
      <c r="F36" s="240"/>
      <c r="G36" s="240"/>
      <c r="H36" s="240"/>
      <c r="I36" s="240"/>
      <c r="J36" s="240"/>
      <c r="K36" s="240"/>
      <c r="L36" s="240"/>
      <c r="M36" s="240"/>
      <c r="N36" s="240"/>
      <c r="O36" s="282">
        <f t="shared" si="1"/>
        <v>0</v>
      </c>
    </row>
    <row r="37" spans="1:15" s="124" customFormat="1" x14ac:dyDescent="0.2">
      <c r="A37" s="119"/>
      <c r="B37" s="119"/>
      <c r="C37" s="239"/>
      <c r="D37" s="240"/>
      <c r="E37" s="240"/>
      <c r="F37" s="240"/>
      <c r="G37" s="240"/>
      <c r="H37" s="240"/>
      <c r="I37" s="240"/>
      <c r="J37" s="240"/>
      <c r="K37" s="240"/>
      <c r="L37" s="240"/>
      <c r="M37" s="240"/>
      <c r="N37" s="240"/>
      <c r="O37" s="282">
        <f t="shared" si="1"/>
        <v>0</v>
      </c>
    </row>
    <row r="38" spans="1:15" s="124" customFormat="1" x14ac:dyDescent="0.2">
      <c r="A38" s="119"/>
      <c r="B38" s="119"/>
      <c r="C38" s="239"/>
      <c r="D38" s="240"/>
      <c r="E38" s="240"/>
      <c r="F38" s="240"/>
      <c r="G38" s="240"/>
      <c r="H38" s="240"/>
      <c r="I38" s="240"/>
      <c r="J38" s="240"/>
      <c r="K38" s="240"/>
      <c r="L38" s="240"/>
      <c r="M38" s="240"/>
      <c r="N38" s="240"/>
      <c r="O38" s="282">
        <f t="shared" si="1"/>
        <v>0</v>
      </c>
    </row>
    <row r="39" spans="1:15" s="124" customFormat="1" x14ac:dyDescent="0.2">
      <c r="A39" s="119"/>
      <c r="B39" s="119"/>
      <c r="C39" s="239"/>
      <c r="D39" s="240"/>
      <c r="E39" s="240"/>
      <c r="F39" s="240"/>
      <c r="G39" s="240"/>
      <c r="H39" s="240"/>
      <c r="I39" s="240"/>
      <c r="J39" s="240"/>
      <c r="K39" s="240"/>
      <c r="L39" s="240"/>
      <c r="M39" s="240"/>
      <c r="N39" s="240"/>
      <c r="O39" s="282">
        <f t="shared" si="1"/>
        <v>0</v>
      </c>
    </row>
    <row r="40" spans="1:15" s="124" customFormat="1" x14ac:dyDescent="0.2">
      <c r="A40" s="119"/>
      <c r="B40" s="119"/>
      <c r="C40" s="239"/>
      <c r="D40" s="240"/>
      <c r="E40" s="240"/>
      <c r="F40" s="240"/>
      <c r="G40" s="240"/>
      <c r="H40" s="240"/>
      <c r="I40" s="240"/>
      <c r="J40" s="240"/>
      <c r="K40" s="240"/>
      <c r="L40" s="240"/>
      <c r="M40" s="240"/>
      <c r="N40" s="240"/>
      <c r="O40" s="282">
        <f t="shared" si="1"/>
        <v>0</v>
      </c>
    </row>
    <row r="41" spans="1:15" s="124" customFormat="1" x14ac:dyDescent="0.2">
      <c r="A41" s="119"/>
      <c r="B41" s="119"/>
      <c r="C41" s="239"/>
      <c r="D41" s="240"/>
      <c r="E41" s="240"/>
      <c r="F41" s="240"/>
      <c r="G41" s="240"/>
      <c r="H41" s="240"/>
      <c r="I41" s="240"/>
      <c r="J41" s="240"/>
      <c r="K41" s="240"/>
      <c r="L41" s="240"/>
      <c r="M41" s="240"/>
      <c r="N41" s="240"/>
      <c r="O41" s="282">
        <f t="shared" si="1"/>
        <v>0</v>
      </c>
    </row>
    <row r="42" spans="1:15" s="124" customFormat="1" x14ac:dyDescent="0.2">
      <c r="A42" s="119"/>
      <c r="B42" s="119"/>
      <c r="C42" s="239"/>
      <c r="D42" s="240"/>
      <c r="E42" s="240"/>
      <c r="F42" s="240"/>
      <c r="G42" s="240"/>
      <c r="H42" s="240"/>
      <c r="I42" s="240"/>
      <c r="J42" s="240"/>
      <c r="K42" s="240"/>
      <c r="L42" s="240"/>
      <c r="M42" s="240"/>
      <c r="N42" s="240"/>
      <c r="O42" s="282">
        <f t="shared" si="1"/>
        <v>0</v>
      </c>
    </row>
    <row r="43" spans="1:15" s="124" customFormat="1" x14ac:dyDescent="0.2">
      <c r="A43" s="119"/>
      <c r="B43" s="119"/>
      <c r="C43" s="239"/>
      <c r="D43" s="240"/>
      <c r="E43" s="240"/>
      <c r="F43" s="240"/>
      <c r="G43" s="240"/>
      <c r="H43" s="240"/>
      <c r="I43" s="240"/>
      <c r="J43" s="240"/>
      <c r="K43" s="240"/>
      <c r="L43" s="240"/>
      <c r="M43" s="240"/>
      <c r="N43" s="240"/>
      <c r="O43" s="282">
        <f t="shared" si="1"/>
        <v>0</v>
      </c>
    </row>
    <row r="44" spans="1:15" s="124" customFormat="1" x14ac:dyDescent="0.2">
      <c r="A44" s="119"/>
      <c r="B44" s="119"/>
      <c r="C44" s="239"/>
      <c r="D44" s="240"/>
      <c r="E44" s="240"/>
      <c r="F44" s="240"/>
      <c r="G44" s="240"/>
      <c r="H44" s="240"/>
      <c r="I44" s="240"/>
      <c r="J44" s="240"/>
      <c r="K44" s="240"/>
      <c r="L44" s="240"/>
      <c r="M44" s="240"/>
      <c r="N44" s="240"/>
      <c r="O44" s="282">
        <f t="shared" si="1"/>
        <v>0</v>
      </c>
    </row>
    <row r="45" spans="1:15" s="124" customFormat="1" x14ac:dyDescent="0.2">
      <c r="A45" s="119"/>
      <c r="B45" s="119"/>
      <c r="C45" s="239"/>
      <c r="D45" s="240"/>
      <c r="E45" s="240"/>
      <c r="F45" s="240"/>
      <c r="G45" s="240"/>
      <c r="H45" s="240"/>
      <c r="I45" s="240"/>
      <c r="J45" s="240"/>
      <c r="K45" s="240"/>
      <c r="L45" s="240"/>
      <c r="M45" s="240"/>
      <c r="N45" s="240"/>
      <c r="O45" s="282">
        <f t="shared" si="1"/>
        <v>0</v>
      </c>
    </row>
    <row r="46" spans="1:15" s="124" customFormat="1" x14ac:dyDescent="0.2">
      <c r="A46" s="119"/>
      <c r="B46" s="119"/>
      <c r="C46" s="239"/>
      <c r="D46" s="240"/>
      <c r="E46" s="240"/>
      <c r="F46" s="240"/>
      <c r="G46" s="240"/>
      <c r="H46" s="240"/>
      <c r="I46" s="240"/>
      <c r="J46" s="240"/>
      <c r="K46" s="240"/>
      <c r="L46" s="240"/>
      <c r="M46" s="240"/>
      <c r="N46" s="240"/>
      <c r="O46" s="282">
        <f t="shared" si="1"/>
        <v>0</v>
      </c>
    </row>
    <row r="47" spans="1:15" s="124" customFormat="1" x14ac:dyDescent="0.2">
      <c r="A47" s="119"/>
      <c r="B47" s="119"/>
      <c r="C47" s="239"/>
      <c r="D47" s="240"/>
      <c r="E47" s="240"/>
      <c r="F47" s="240"/>
      <c r="G47" s="240"/>
      <c r="H47" s="240"/>
      <c r="I47" s="240"/>
      <c r="J47" s="240"/>
      <c r="K47" s="240"/>
      <c r="L47" s="240"/>
      <c r="M47" s="240"/>
      <c r="N47" s="240"/>
      <c r="O47" s="282">
        <f t="shared" si="1"/>
        <v>0</v>
      </c>
    </row>
    <row r="48" spans="1:15" s="124" customFormat="1" x14ac:dyDescent="0.2">
      <c r="A48" s="119"/>
      <c r="B48" s="119"/>
      <c r="C48" s="239"/>
      <c r="D48" s="240"/>
      <c r="E48" s="240"/>
      <c r="F48" s="240"/>
      <c r="G48" s="240"/>
      <c r="H48" s="240"/>
      <c r="I48" s="240"/>
      <c r="J48" s="240"/>
      <c r="K48" s="240"/>
      <c r="L48" s="240"/>
      <c r="M48" s="240"/>
      <c r="N48" s="240"/>
      <c r="O48" s="282">
        <f t="shared" si="1"/>
        <v>0</v>
      </c>
    </row>
    <row r="49" spans="1:15" s="124" customFormat="1" x14ac:dyDescent="0.2">
      <c r="A49" s="119"/>
      <c r="B49" s="119"/>
      <c r="C49" s="239"/>
      <c r="D49" s="240"/>
      <c r="E49" s="240"/>
      <c r="F49" s="240"/>
      <c r="G49" s="240"/>
      <c r="H49" s="240"/>
      <c r="I49" s="240"/>
      <c r="J49" s="240"/>
      <c r="K49" s="240"/>
      <c r="L49" s="240"/>
      <c r="M49" s="240"/>
      <c r="N49" s="240"/>
      <c r="O49" s="282">
        <f t="shared" si="1"/>
        <v>0</v>
      </c>
    </row>
    <row r="50" spans="1:15" s="124" customFormat="1" x14ac:dyDescent="0.2">
      <c r="A50" s="119"/>
      <c r="B50" s="119"/>
      <c r="C50" s="239"/>
      <c r="D50" s="240"/>
      <c r="E50" s="240"/>
      <c r="F50" s="240"/>
      <c r="G50" s="240"/>
      <c r="H50" s="240"/>
      <c r="I50" s="240"/>
      <c r="J50" s="240"/>
      <c r="K50" s="240"/>
      <c r="L50" s="240"/>
      <c r="M50" s="240"/>
      <c r="N50" s="240"/>
      <c r="O50" s="282">
        <f t="shared" si="1"/>
        <v>0</v>
      </c>
    </row>
    <row r="51" spans="1:15" s="124" customFormat="1" x14ac:dyDescent="0.2">
      <c r="A51" s="119"/>
      <c r="B51" s="119"/>
      <c r="C51" s="239"/>
      <c r="D51" s="240"/>
      <c r="E51" s="240"/>
      <c r="F51" s="240"/>
      <c r="G51" s="240"/>
      <c r="H51" s="240"/>
      <c r="I51" s="240"/>
      <c r="J51" s="240"/>
      <c r="K51" s="240"/>
      <c r="L51" s="240"/>
      <c r="M51" s="240"/>
      <c r="N51" s="240"/>
      <c r="O51" s="282">
        <f t="shared" si="1"/>
        <v>0</v>
      </c>
    </row>
    <row r="52" spans="1:15" s="124" customFormat="1" x14ac:dyDescent="0.2">
      <c r="A52" s="119"/>
      <c r="B52" s="119"/>
      <c r="C52" s="239"/>
      <c r="D52" s="240"/>
      <c r="E52" s="240"/>
      <c r="F52" s="240"/>
      <c r="G52" s="240"/>
      <c r="H52" s="240"/>
      <c r="I52" s="240"/>
      <c r="J52" s="240"/>
      <c r="K52" s="240"/>
      <c r="L52" s="240"/>
      <c r="M52" s="240"/>
      <c r="N52" s="240"/>
      <c r="O52" s="282">
        <f t="shared" si="1"/>
        <v>0</v>
      </c>
    </row>
    <row r="53" spans="1:15" s="124" customFormat="1" x14ac:dyDescent="0.2">
      <c r="A53" s="119"/>
      <c r="B53" s="119"/>
      <c r="C53" s="239"/>
      <c r="D53" s="240"/>
      <c r="E53" s="240"/>
      <c r="F53" s="240"/>
      <c r="G53" s="240"/>
      <c r="H53" s="240"/>
      <c r="I53" s="240"/>
      <c r="J53" s="240"/>
      <c r="K53" s="240"/>
      <c r="L53" s="240"/>
      <c r="M53" s="240"/>
      <c r="N53" s="240"/>
      <c r="O53" s="282">
        <f t="shared" si="1"/>
        <v>0</v>
      </c>
    </row>
    <row r="54" spans="1:15" s="124" customFormat="1" x14ac:dyDescent="0.2">
      <c r="A54" s="119"/>
      <c r="B54" s="119"/>
      <c r="C54" s="239"/>
      <c r="D54" s="240"/>
      <c r="E54" s="240"/>
      <c r="F54" s="240"/>
      <c r="G54" s="240"/>
      <c r="H54" s="240"/>
      <c r="I54" s="240"/>
      <c r="J54" s="240"/>
      <c r="K54" s="240"/>
      <c r="L54" s="240"/>
      <c r="M54" s="240"/>
      <c r="N54" s="240"/>
      <c r="O54" s="282">
        <f t="shared" si="1"/>
        <v>0</v>
      </c>
    </row>
    <row r="55" spans="1:15" s="124" customFormat="1" x14ac:dyDescent="0.2">
      <c r="A55" s="119"/>
      <c r="B55" s="119"/>
      <c r="C55" s="239"/>
      <c r="D55" s="240"/>
      <c r="E55" s="240"/>
      <c r="F55" s="240"/>
      <c r="G55" s="240"/>
      <c r="H55" s="240"/>
      <c r="I55" s="240"/>
      <c r="J55" s="240"/>
      <c r="K55" s="240"/>
      <c r="L55" s="240"/>
      <c r="M55" s="240"/>
      <c r="N55" s="240"/>
      <c r="O55" s="282">
        <f t="shared" si="1"/>
        <v>0</v>
      </c>
    </row>
    <row r="56" spans="1:15" s="124" customFormat="1" x14ac:dyDescent="0.2">
      <c r="A56" s="119"/>
      <c r="B56" s="119"/>
      <c r="C56" s="239"/>
      <c r="D56" s="240"/>
      <c r="E56" s="240"/>
      <c r="F56" s="240"/>
      <c r="G56" s="240"/>
      <c r="H56" s="240"/>
      <c r="I56" s="240"/>
      <c r="J56" s="240"/>
      <c r="K56" s="240"/>
      <c r="L56" s="240"/>
      <c r="M56" s="240"/>
      <c r="N56" s="240"/>
      <c r="O56" s="282">
        <f t="shared" si="1"/>
        <v>0</v>
      </c>
    </row>
    <row r="57" spans="1:15" s="124" customFormat="1" x14ac:dyDescent="0.2">
      <c r="A57" s="119"/>
      <c r="B57" s="119"/>
      <c r="C57" s="239"/>
      <c r="D57" s="240"/>
      <c r="E57" s="240"/>
      <c r="F57" s="240"/>
      <c r="G57" s="240"/>
      <c r="H57" s="240"/>
      <c r="I57" s="240"/>
      <c r="J57" s="240"/>
      <c r="K57" s="240"/>
      <c r="L57" s="240"/>
      <c r="M57" s="240"/>
      <c r="N57" s="240"/>
      <c r="O57" s="282">
        <f t="shared" si="1"/>
        <v>0</v>
      </c>
    </row>
    <row r="58" spans="1:15" s="124" customFormat="1" x14ac:dyDescent="0.2">
      <c r="A58" s="119"/>
      <c r="B58" s="119"/>
      <c r="C58" s="239"/>
      <c r="D58" s="240"/>
      <c r="E58" s="240"/>
      <c r="F58" s="240"/>
      <c r="G58" s="240"/>
      <c r="H58" s="240"/>
      <c r="I58" s="240"/>
      <c r="J58" s="240"/>
      <c r="K58" s="240"/>
      <c r="L58" s="240"/>
      <c r="M58" s="240"/>
      <c r="N58" s="240"/>
      <c r="O58" s="282">
        <f t="shared" si="1"/>
        <v>0</v>
      </c>
    </row>
    <row r="59" spans="1:15" s="124" customFormat="1" x14ac:dyDescent="0.2">
      <c r="A59" s="119"/>
      <c r="B59" s="119"/>
      <c r="C59" s="239"/>
      <c r="D59" s="240"/>
      <c r="E59" s="240"/>
      <c r="F59" s="240"/>
      <c r="G59" s="240"/>
      <c r="H59" s="240"/>
      <c r="I59" s="240"/>
      <c r="J59" s="240"/>
      <c r="K59" s="240"/>
      <c r="L59" s="240"/>
      <c r="M59" s="240"/>
      <c r="N59" s="240"/>
      <c r="O59" s="282">
        <f t="shared" si="1"/>
        <v>0</v>
      </c>
    </row>
    <row r="60" spans="1:15" s="124" customFormat="1" x14ac:dyDescent="0.2">
      <c r="A60" s="119"/>
      <c r="B60" s="119"/>
      <c r="C60" s="239"/>
      <c r="D60" s="240"/>
      <c r="E60" s="240"/>
      <c r="F60" s="240"/>
      <c r="G60" s="240"/>
      <c r="H60" s="240"/>
      <c r="I60" s="240"/>
      <c r="J60" s="240"/>
      <c r="K60" s="240"/>
      <c r="L60" s="240"/>
      <c r="M60" s="240"/>
      <c r="N60" s="240"/>
      <c r="O60" s="282">
        <f t="shared" si="1"/>
        <v>0</v>
      </c>
    </row>
    <row r="61" spans="1:15" s="124" customFormat="1" x14ac:dyDescent="0.2">
      <c r="A61" s="119"/>
      <c r="B61" s="119"/>
      <c r="C61" s="239"/>
      <c r="D61" s="240"/>
      <c r="E61" s="240"/>
      <c r="F61" s="240"/>
      <c r="G61" s="240"/>
      <c r="H61" s="240"/>
      <c r="I61" s="240"/>
      <c r="J61" s="240"/>
      <c r="K61" s="240"/>
      <c r="L61" s="240"/>
      <c r="M61" s="240"/>
      <c r="N61" s="240"/>
      <c r="O61" s="282">
        <f t="shared" si="1"/>
        <v>0</v>
      </c>
    </row>
    <row r="62" spans="1:15" s="124" customFormat="1" x14ac:dyDescent="0.2">
      <c r="A62" s="119"/>
      <c r="B62" s="119"/>
      <c r="C62" s="239"/>
      <c r="D62" s="240"/>
      <c r="E62" s="240"/>
      <c r="F62" s="240"/>
      <c r="G62" s="240"/>
      <c r="H62" s="240"/>
      <c r="I62" s="240"/>
      <c r="J62" s="240"/>
      <c r="K62" s="240"/>
      <c r="L62" s="240"/>
      <c r="M62" s="240"/>
      <c r="N62" s="240"/>
      <c r="O62" s="282">
        <f t="shared" si="1"/>
        <v>0</v>
      </c>
    </row>
    <row r="63" spans="1:15" s="124" customFormat="1" x14ac:dyDescent="0.2">
      <c r="A63" s="119"/>
      <c r="B63" s="119"/>
      <c r="C63" s="239"/>
      <c r="D63" s="240"/>
      <c r="E63" s="240"/>
      <c r="F63" s="240"/>
      <c r="G63" s="240"/>
      <c r="H63" s="240"/>
      <c r="I63" s="240"/>
      <c r="J63" s="240"/>
      <c r="K63" s="240"/>
      <c r="L63" s="240"/>
      <c r="M63" s="240"/>
      <c r="N63" s="240"/>
      <c r="O63" s="282">
        <f t="shared" si="1"/>
        <v>0</v>
      </c>
    </row>
    <row r="64" spans="1:15" s="124" customFormat="1" x14ac:dyDescent="0.2">
      <c r="A64" s="119"/>
      <c r="B64" s="119"/>
      <c r="C64" s="239"/>
      <c r="D64" s="240"/>
      <c r="E64" s="240"/>
      <c r="F64" s="240"/>
      <c r="G64" s="240"/>
      <c r="H64" s="240"/>
      <c r="I64" s="240"/>
      <c r="J64" s="240"/>
      <c r="K64" s="240"/>
      <c r="L64" s="240"/>
      <c r="M64" s="240"/>
      <c r="N64" s="240"/>
      <c r="O64" s="282">
        <f t="shared" si="1"/>
        <v>0</v>
      </c>
    </row>
    <row r="65" spans="1:15" s="124" customFormat="1" x14ac:dyDescent="0.2">
      <c r="A65" s="119"/>
      <c r="B65" s="119"/>
      <c r="C65" s="239"/>
      <c r="D65" s="240"/>
      <c r="E65" s="240"/>
      <c r="F65" s="240"/>
      <c r="G65" s="240"/>
      <c r="H65" s="240"/>
      <c r="I65" s="240"/>
      <c r="J65" s="240"/>
      <c r="K65" s="240"/>
      <c r="L65" s="240"/>
      <c r="M65" s="240"/>
      <c r="N65" s="240"/>
      <c r="O65" s="282">
        <f t="shared" si="1"/>
        <v>0</v>
      </c>
    </row>
    <row r="66" spans="1:15" s="124" customFormat="1" x14ac:dyDescent="0.2">
      <c r="A66" s="119"/>
      <c r="B66" s="119"/>
      <c r="C66" s="239"/>
      <c r="D66" s="240"/>
      <c r="E66" s="240"/>
      <c r="F66" s="240"/>
      <c r="G66" s="240"/>
      <c r="H66" s="240"/>
      <c r="I66" s="240"/>
      <c r="J66" s="240"/>
      <c r="K66" s="240"/>
      <c r="L66" s="240"/>
      <c r="M66" s="240"/>
      <c r="N66" s="240"/>
      <c r="O66" s="282">
        <f t="shared" si="1"/>
        <v>0</v>
      </c>
    </row>
    <row r="67" spans="1:15" s="124" customFormat="1" x14ac:dyDescent="0.2">
      <c r="A67" s="119"/>
      <c r="B67" s="119"/>
      <c r="C67" s="239"/>
      <c r="D67" s="240"/>
      <c r="E67" s="240"/>
      <c r="F67" s="240"/>
      <c r="G67" s="240"/>
      <c r="H67" s="240"/>
      <c r="I67" s="240"/>
      <c r="J67" s="240"/>
      <c r="K67" s="240"/>
      <c r="L67" s="240"/>
      <c r="M67" s="240"/>
      <c r="N67" s="240"/>
      <c r="O67" s="282">
        <f t="shared" si="1"/>
        <v>0</v>
      </c>
    </row>
    <row r="68" spans="1:15" s="124" customFormat="1" x14ac:dyDescent="0.2">
      <c r="A68" s="119"/>
      <c r="B68" s="119"/>
      <c r="C68" s="239"/>
      <c r="D68" s="240"/>
      <c r="E68" s="240"/>
      <c r="F68" s="240"/>
      <c r="G68" s="240"/>
      <c r="H68" s="240"/>
      <c r="I68" s="240"/>
      <c r="J68" s="240"/>
      <c r="K68" s="240"/>
      <c r="L68" s="240"/>
      <c r="M68" s="240"/>
      <c r="N68" s="240"/>
      <c r="O68" s="282">
        <f t="shared" si="1"/>
        <v>0</v>
      </c>
    </row>
    <row r="69" spans="1:15" s="124" customFormat="1" x14ac:dyDescent="0.2">
      <c r="A69" s="119"/>
      <c r="B69" s="119"/>
      <c r="C69" s="239"/>
      <c r="D69" s="240"/>
      <c r="E69" s="240"/>
      <c r="F69" s="240"/>
      <c r="G69" s="240"/>
      <c r="H69" s="240"/>
      <c r="I69" s="240"/>
      <c r="J69" s="240"/>
      <c r="K69" s="240"/>
      <c r="L69" s="240"/>
      <c r="M69" s="240"/>
      <c r="N69" s="240"/>
      <c r="O69" s="282">
        <f t="shared" si="1"/>
        <v>0</v>
      </c>
    </row>
    <row r="70" spans="1:15" s="124" customFormat="1" x14ac:dyDescent="0.2">
      <c r="A70" s="119"/>
      <c r="B70" s="119"/>
      <c r="C70" s="239"/>
      <c r="D70" s="240"/>
      <c r="E70" s="240"/>
      <c r="F70" s="240"/>
      <c r="G70" s="240"/>
      <c r="H70" s="240"/>
      <c r="I70" s="240"/>
      <c r="J70" s="240"/>
      <c r="K70" s="240"/>
      <c r="L70" s="240"/>
      <c r="M70" s="240"/>
      <c r="N70" s="240"/>
      <c r="O70" s="282">
        <f t="shared" si="1"/>
        <v>0</v>
      </c>
    </row>
    <row r="71" spans="1:15" s="124" customFormat="1" x14ac:dyDescent="0.2">
      <c r="A71" s="119"/>
      <c r="B71" s="119"/>
      <c r="C71" s="239"/>
      <c r="D71" s="240"/>
      <c r="E71" s="240"/>
      <c r="F71" s="240"/>
      <c r="G71" s="240"/>
      <c r="H71" s="240"/>
      <c r="I71" s="240"/>
      <c r="J71" s="240"/>
      <c r="K71" s="240"/>
      <c r="L71" s="240"/>
      <c r="M71" s="240"/>
      <c r="N71" s="240"/>
      <c r="O71" s="282">
        <f t="shared" si="1"/>
        <v>0</v>
      </c>
    </row>
    <row r="72" spans="1:15" s="124" customFormat="1" x14ac:dyDescent="0.2">
      <c r="A72" s="119"/>
      <c r="B72" s="119"/>
      <c r="C72" s="239"/>
      <c r="D72" s="240"/>
      <c r="E72" s="240"/>
      <c r="F72" s="240"/>
      <c r="G72" s="240"/>
      <c r="H72" s="240"/>
      <c r="I72" s="240"/>
      <c r="J72" s="240"/>
      <c r="K72" s="240"/>
      <c r="L72" s="240"/>
      <c r="M72" s="240"/>
      <c r="N72" s="240"/>
      <c r="O72" s="282">
        <f t="shared" si="1"/>
        <v>0</v>
      </c>
    </row>
    <row r="73" spans="1:15" s="124" customFormat="1" x14ac:dyDescent="0.2">
      <c r="A73" s="119"/>
      <c r="B73" s="119"/>
      <c r="C73" s="239"/>
      <c r="D73" s="240"/>
      <c r="E73" s="240"/>
      <c r="F73" s="240"/>
      <c r="G73" s="240"/>
      <c r="H73" s="240"/>
      <c r="I73" s="240"/>
      <c r="J73" s="240"/>
      <c r="K73" s="240"/>
      <c r="L73" s="240"/>
      <c r="M73" s="240"/>
      <c r="N73" s="240"/>
      <c r="O73" s="282">
        <f t="shared" si="1"/>
        <v>0</v>
      </c>
    </row>
    <row r="74" spans="1:15" s="124" customFormat="1" x14ac:dyDescent="0.2">
      <c r="A74" s="119"/>
      <c r="B74" s="119"/>
      <c r="C74" s="239"/>
      <c r="D74" s="240"/>
      <c r="E74" s="240"/>
      <c r="F74" s="240"/>
      <c r="G74" s="240"/>
      <c r="H74" s="240"/>
      <c r="I74" s="240"/>
      <c r="J74" s="240"/>
      <c r="K74" s="240"/>
      <c r="L74" s="240"/>
      <c r="M74" s="240"/>
      <c r="N74" s="240"/>
      <c r="O74" s="282">
        <f t="shared" si="1"/>
        <v>0</v>
      </c>
    </row>
    <row r="75" spans="1:15" s="124" customFormat="1" x14ac:dyDescent="0.2">
      <c r="A75" s="119"/>
      <c r="B75" s="119"/>
      <c r="C75" s="239"/>
      <c r="D75" s="240"/>
      <c r="E75" s="240"/>
      <c r="F75" s="240"/>
      <c r="G75" s="240"/>
      <c r="H75" s="240"/>
      <c r="I75" s="240"/>
      <c r="J75" s="240"/>
      <c r="K75" s="240"/>
      <c r="L75" s="240"/>
      <c r="M75" s="240"/>
      <c r="N75" s="240"/>
      <c r="O75" s="282">
        <f t="shared" si="1"/>
        <v>0</v>
      </c>
    </row>
    <row r="76" spans="1:15" s="124" customFormat="1" x14ac:dyDescent="0.2">
      <c r="A76" s="119"/>
      <c r="B76" s="119"/>
      <c r="C76" s="239"/>
      <c r="D76" s="240"/>
      <c r="E76" s="240"/>
      <c r="F76" s="240"/>
      <c r="G76" s="240"/>
      <c r="H76" s="240"/>
      <c r="I76" s="240"/>
      <c r="J76" s="240"/>
      <c r="K76" s="240"/>
      <c r="L76" s="240"/>
      <c r="M76" s="240"/>
      <c r="N76" s="240"/>
      <c r="O76" s="282">
        <f t="shared" si="1"/>
        <v>0</v>
      </c>
    </row>
    <row r="77" spans="1:15" s="124" customFormat="1" x14ac:dyDescent="0.2">
      <c r="A77" s="119"/>
      <c r="B77" s="119"/>
      <c r="C77" s="239"/>
      <c r="D77" s="240"/>
      <c r="E77" s="240"/>
      <c r="F77" s="240"/>
      <c r="G77" s="240"/>
      <c r="H77" s="240"/>
      <c r="I77" s="240"/>
      <c r="J77" s="240"/>
      <c r="K77" s="240"/>
      <c r="L77" s="240"/>
      <c r="M77" s="240"/>
      <c r="N77" s="240"/>
      <c r="O77" s="282">
        <f t="shared" si="1"/>
        <v>0</v>
      </c>
    </row>
    <row r="78" spans="1:15" s="124" customFormat="1" x14ac:dyDescent="0.2">
      <c r="A78" s="119"/>
      <c r="B78" s="119"/>
      <c r="C78" s="239"/>
      <c r="D78" s="240"/>
      <c r="E78" s="240"/>
      <c r="F78" s="240"/>
      <c r="G78" s="240"/>
      <c r="H78" s="240"/>
      <c r="I78" s="240"/>
      <c r="J78" s="240"/>
      <c r="K78" s="240"/>
      <c r="L78" s="240"/>
      <c r="M78" s="240"/>
      <c r="N78" s="240"/>
      <c r="O78" s="282">
        <f t="shared" si="1"/>
        <v>0</v>
      </c>
    </row>
    <row r="79" spans="1:15" s="124" customFormat="1" x14ac:dyDescent="0.2">
      <c r="A79" s="119"/>
      <c r="B79" s="119"/>
      <c r="C79" s="239"/>
      <c r="D79" s="240"/>
      <c r="E79" s="240"/>
      <c r="F79" s="240"/>
      <c r="G79" s="240"/>
      <c r="H79" s="240"/>
      <c r="I79" s="240"/>
      <c r="J79" s="240"/>
      <c r="K79" s="240"/>
      <c r="L79" s="240"/>
      <c r="M79" s="240"/>
      <c r="N79" s="240"/>
      <c r="O79" s="282">
        <f t="shared" si="1"/>
        <v>0</v>
      </c>
    </row>
    <row r="80" spans="1:15" s="124" customFormat="1" x14ac:dyDescent="0.2">
      <c r="A80" s="119"/>
      <c r="B80" s="119"/>
      <c r="C80" s="239"/>
      <c r="D80" s="240"/>
      <c r="E80" s="240"/>
      <c r="F80" s="240"/>
      <c r="G80" s="240"/>
      <c r="H80" s="240"/>
      <c r="I80" s="240"/>
      <c r="J80" s="240"/>
      <c r="K80" s="240"/>
      <c r="L80" s="240"/>
      <c r="M80" s="240"/>
      <c r="N80" s="240"/>
      <c r="O80" s="282">
        <f t="shared" si="1"/>
        <v>0</v>
      </c>
    </row>
    <row r="81" spans="1:15" s="124" customFormat="1" x14ac:dyDescent="0.2">
      <c r="A81" s="119"/>
      <c r="B81" s="119"/>
      <c r="C81" s="239"/>
      <c r="D81" s="240"/>
      <c r="E81" s="240"/>
      <c r="F81" s="240"/>
      <c r="G81" s="240"/>
      <c r="H81" s="240"/>
      <c r="I81" s="240"/>
      <c r="J81" s="240"/>
      <c r="K81" s="240"/>
      <c r="L81" s="240"/>
      <c r="M81" s="240"/>
      <c r="N81" s="240"/>
      <c r="O81" s="282">
        <f t="shared" si="1"/>
        <v>0</v>
      </c>
    </row>
    <row r="82" spans="1:15" s="124" customFormat="1" x14ac:dyDescent="0.2">
      <c r="A82" s="119"/>
      <c r="B82" s="119"/>
      <c r="C82" s="239"/>
      <c r="D82" s="240"/>
      <c r="E82" s="240"/>
      <c r="F82" s="240"/>
      <c r="G82" s="240"/>
      <c r="H82" s="240"/>
      <c r="I82" s="240"/>
      <c r="J82" s="240"/>
      <c r="K82" s="240"/>
      <c r="L82" s="240"/>
      <c r="M82" s="240"/>
      <c r="N82" s="240"/>
      <c r="O82" s="282">
        <f t="shared" si="1"/>
        <v>0</v>
      </c>
    </row>
    <row r="83" spans="1:15" s="124" customFormat="1" x14ac:dyDescent="0.2">
      <c r="A83" s="119"/>
      <c r="B83" s="119"/>
      <c r="C83" s="239"/>
      <c r="D83" s="240"/>
      <c r="E83" s="240"/>
      <c r="F83" s="240"/>
      <c r="G83" s="240"/>
      <c r="H83" s="240"/>
      <c r="I83" s="240"/>
      <c r="J83" s="240"/>
      <c r="K83" s="240"/>
      <c r="L83" s="240"/>
      <c r="M83" s="240"/>
      <c r="N83" s="240"/>
      <c r="O83" s="282">
        <f t="shared" si="1"/>
        <v>0</v>
      </c>
    </row>
    <row r="84" spans="1:15" s="124" customFormat="1" x14ac:dyDescent="0.2">
      <c r="A84" s="119"/>
      <c r="B84" s="119"/>
      <c r="C84" s="239"/>
      <c r="D84" s="240"/>
      <c r="E84" s="240"/>
      <c r="F84" s="240"/>
      <c r="G84" s="240"/>
      <c r="H84" s="240"/>
      <c r="I84" s="240"/>
      <c r="J84" s="240"/>
      <c r="K84" s="240"/>
      <c r="L84" s="240"/>
      <c r="M84" s="240"/>
      <c r="N84" s="240"/>
      <c r="O84" s="282">
        <f t="shared" si="1"/>
        <v>0</v>
      </c>
    </row>
    <row r="85" spans="1:15" s="124" customFormat="1" x14ac:dyDescent="0.2">
      <c r="A85" s="119"/>
      <c r="B85" s="119"/>
      <c r="C85" s="239"/>
      <c r="D85" s="240"/>
      <c r="E85" s="240"/>
      <c r="F85" s="240"/>
      <c r="G85" s="240"/>
      <c r="H85" s="240"/>
      <c r="I85" s="240"/>
      <c r="J85" s="240"/>
      <c r="K85" s="240"/>
      <c r="L85" s="240"/>
      <c r="M85" s="240"/>
      <c r="N85" s="240"/>
      <c r="O85" s="282">
        <f t="shared" si="1"/>
        <v>0</v>
      </c>
    </row>
    <row r="86" spans="1:15" s="124" customFormat="1" x14ac:dyDescent="0.2">
      <c r="A86" s="119"/>
      <c r="B86" s="119"/>
      <c r="C86" s="239"/>
      <c r="D86" s="240"/>
      <c r="E86" s="240"/>
      <c r="F86" s="240"/>
      <c r="G86" s="240"/>
      <c r="H86" s="240"/>
      <c r="I86" s="240"/>
      <c r="J86" s="240"/>
      <c r="K86" s="240"/>
      <c r="L86" s="240"/>
      <c r="M86" s="240"/>
      <c r="N86" s="240"/>
      <c r="O86" s="282">
        <f t="shared" si="1"/>
        <v>0</v>
      </c>
    </row>
    <row r="87" spans="1:15" s="124" customFormat="1" x14ac:dyDescent="0.2">
      <c r="A87" s="119"/>
      <c r="B87" s="119"/>
      <c r="C87" s="239"/>
      <c r="D87" s="240"/>
      <c r="E87" s="240"/>
      <c r="F87" s="240"/>
      <c r="G87" s="240"/>
      <c r="H87" s="240"/>
      <c r="I87" s="240"/>
      <c r="J87" s="240"/>
      <c r="K87" s="240"/>
      <c r="L87" s="240"/>
      <c r="M87" s="240"/>
      <c r="N87" s="240"/>
      <c r="O87" s="282">
        <f t="shared" si="1"/>
        <v>0</v>
      </c>
    </row>
    <row r="88" spans="1:15" s="124" customFormat="1" x14ac:dyDescent="0.2">
      <c r="A88" s="119"/>
      <c r="B88" s="119"/>
      <c r="C88" s="239"/>
      <c r="D88" s="240"/>
      <c r="E88" s="240"/>
      <c r="F88" s="240"/>
      <c r="G88" s="240"/>
      <c r="H88" s="240"/>
      <c r="I88" s="240"/>
      <c r="J88" s="240"/>
      <c r="K88" s="240"/>
      <c r="L88" s="240"/>
      <c r="M88" s="240"/>
      <c r="N88" s="240"/>
      <c r="O88" s="282">
        <f t="shared" si="1"/>
        <v>0</v>
      </c>
    </row>
    <row r="89" spans="1:15" s="124" customFormat="1" x14ac:dyDescent="0.2">
      <c r="A89" s="119"/>
      <c r="B89" s="119"/>
      <c r="C89" s="239"/>
      <c r="D89" s="240"/>
      <c r="E89" s="240"/>
      <c r="F89" s="240"/>
      <c r="G89" s="240"/>
      <c r="H89" s="240"/>
      <c r="I89" s="240"/>
      <c r="J89" s="240"/>
      <c r="K89" s="240"/>
      <c r="L89" s="240"/>
      <c r="M89" s="240"/>
      <c r="N89" s="240"/>
      <c r="O89" s="282">
        <f t="shared" si="1"/>
        <v>0</v>
      </c>
    </row>
    <row r="90" spans="1:15" s="124" customFormat="1" x14ac:dyDescent="0.2">
      <c r="A90" s="119"/>
      <c r="B90" s="119"/>
      <c r="C90" s="239"/>
      <c r="D90" s="240"/>
      <c r="E90" s="240"/>
      <c r="F90" s="240"/>
      <c r="G90" s="240"/>
      <c r="H90" s="240"/>
      <c r="I90" s="240"/>
      <c r="J90" s="240"/>
      <c r="K90" s="240"/>
      <c r="L90" s="240"/>
      <c r="M90" s="240"/>
      <c r="N90" s="240"/>
      <c r="O90" s="282">
        <f t="shared" si="1"/>
        <v>0</v>
      </c>
    </row>
    <row r="91" spans="1:15" s="124" customFormat="1" x14ac:dyDescent="0.2">
      <c r="A91" s="119"/>
      <c r="B91" s="119"/>
      <c r="C91" s="239"/>
      <c r="D91" s="240"/>
      <c r="E91" s="240"/>
      <c r="F91" s="240"/>
      <c r="G91" s="240"/>
      <c r="H91" s="240"/>
      <c r="I91" s="240"/>
      <c r="J91" s="240"/>
      <c r="K91" s="240"/>
      <c r="L91" s="240"/>
      <c r="M91" s="240"/>
      <c r="N91" s="240"/>
      <c r="O91" s="282">
        <f t="shared" si="1"/>
        <v>0</v>
      </c>
    </row>
    <row r="92" spans="1:15" s="124" customFormat="1" x14ac:dyDescent="0.2">
      <c r="A92" s="119"/>
      <c r="B92" s="119"/>
      <c r="C92" s="239"/>
      <c r="D92" s="240"/>
      <c r="E92" s="240"/>
      <c r="F92" s="240"/>
      <c r="G92" s="240"/>
      <c r="H92" s="240"/>
      <c r="I92" s="240"/>
      <c r="J92" s="240"/>
      <c r="K92" s="240"/>
      <c r="L92" s="240"/>
      <c r="M92" s="240"/>
      <c r="N92" s="240"/>
      <c r="O92" s="282">
        <f t="shared" si="1"/>
        <v>0</v>
      </c>
    </row>
    <row r="93" spans="1:15" s="124" customFormat="1" x14ac:dyDescent="0.2">
      <c r="A93" s="119"/>
      <c r="B93" s="119"/>
      <c r="C93" s="239"/>
      <c r="D93" s="240"/>
      <c r="E93" s="240"/>
      <c r="F93" s="240"/>
      <c r="G93" s="240"/>
      <c r="H93" s="240"/>
      <c r="I93" s="240"/>
      <c r="J93" s="240"/>
      <c r="K93" s="240"/>
      <c r="L93" s="240"/>
      <c r="M93" s="240"/>
      <c r="N93" s="240"/>
      <c r="O93" s="282">
        <f t="shared" si="1"/>
        <v>0</v>
      </c>
    </row>
    <row r="94" spans="1:15" s="124" customFormat="1" x14ac:dyDescent="0.2">
      <c r="A94" s="119"/>
      <c r="B94" s="119"/>
      <c r="C94" s="239"/>
      <c r="D94" s="240"/>
      <c r="E94" s="240"/>
      <c r="F94" s="240"/>
      <c r="G94" s="240"/>
      <c r="H94" s="240"/>
      <c r="I94" s="240"/>
      <c r="J94" s="240"/>
      <c r="K94" s="240"/>
      <c r="L94" s="240"/>
      <c r="M94" s="240"/>
      <c r="N94" s="240"/>
      <c r="O94" s="282">
        <f t="shared" si="1"/>
        <v>0</v>
      </c>
    </row>
    <row r="95" spans="1:15" s="124" customFormat="1" x14ac:dyDescent="0.2">
      <c r="A95" s="119"/>
      <c r="B95" s="119"/>
      <c r="C95" s="239"/>
      <c r="D95" s="240"/>
      <c r="E95" s="240"/>
      <c r="F95" s="240"/>
      <c r="G95" s="240"/>
      <c r="H95" s="240"/>
      <c r="I95" s="240"/>
      <c r="J95" s="240"/>
      <c r="K95" s="240"/>
      <c r="L95" s="240"/>
      <c r="M95" s="240"/>
      <c r="N95" s="240"/>
      <c r="O95" s="282">
        <f t="shared" si="1"/>
        <v>0</v>
      </c>
    </row>
    <row r="96" spans="1:15" s="124" customFormat="1" x14ac:dyDescent="0.2">
      <c r="A96" s="119"/>
      <c r="B96" s="119"/>
      <c r="C96" s="239"/>
      <c r="D96" s="240"/>
      <c r="E96" s="240"/>
      <c r="F96" s="240"/>
      <c r="G96" s="240"/>
      <c r="H96" s="240"/>
      <c r="I96" s="240"/>
      <c r="J96" s="240"/>
      <c r="K96" s="240"/>
      <c r="L96" s="240"/>
      <c r="M96" s="240"/>
      <c r="N96" s="240"/>
      <c r="O96" s="282">
        <f t="shared" si="1"/>
        <v>0</v>
      </c>
    </row>
    <row r="97" spans="1:54" s="124" customFormat="1" x14ac:dyDescent="0.2">
      <c r="A97" s="119"/>
      <c r="B97" s="119"/>
      <c r="C97" s="239"/>
      <c r="D97" s="240"/>
      <c r="E97" s="240"/>
      <c r="F97" s="240"/>
      <c r="G97" s="240"/>
      <c r="H97" s="240"/>
      <c r="I97" s="240"/>
      <c r="J97" s="240"/>
      <c r="K97" s="240"/>
      <c r="L97" s="240"/>
      <c r="M97" s="240"/>
      <c r="N97" s="240"/>
      <c r="O97" s="282">
        <f t="shared" si="1"/>
        <v>0</v>
      </c>
    </row>
    <row r="98" spans="1:54" s="124" customFormat="1" x14ac:dyDescent="0.2">
      <c r="A98" s="119"/>
      <c r="B98" s="119"/>
      <c r="C98" s="239"/>
      <c r="D98" s="240"/>
      <c r="E98" s="240"/>
      <c r="F98" s="240"/>
      <c r="G98" s="240"/>
      <c r="H98" s="240"/>
      <c r="I98" s="240"/>
      <c r="J98" s="240"/>
      <c r="K98" s="240"/>
      <c r="L98" s="240"/>
      <c r="M98" s="240"/>
      <c r="N98" s="240"/>
      <c r="O98" s="282">
        <f t="shared" si="1"/>
        <v>0</v>
      </c>
    </row>
    <row r="99" spans="1:54" s="124" customFormat="1" x14ac:dyDescent="0.2">
      <c r="A99" s="119"/>
      <c r="B99" s="119"/>
      <c r="C99" s="239"/>
      <c r="D99" s="240"/>
      <c r="E99" s="240"/>
      <c r="F99" s="240"/>
      <c r="G99" s="240"/>
      <c r="H99" s="240"/>
      <c r="I99" s="240"/>
      <c r="J99" s="240"/>
      <c r="K99" s="240"/>
      <c r="L99" s="240"/>
      <c r="M99" s="240"/>
      <c r="N99" s="240"/>
      <c r="O99" s="282">
        <f t="shared" si="1"/>
        <v>0</v>
      </c>
    </row>
    <row r="100" spans="1:54" s="124" customFormat="1" x14ac:dyDescent="0.2">
      <c r="A100" s="241"/>
      <c r="B100" s="241"/>
      <c r="C100" s="242"/>
      <c r="D100" s="243"/>
      <c r="E100" s="243"/>
      <c r="F100" s="243"/>
      <c r="G100" s="243"/>
      <c r="H100" s="243"/>
      <c r="I100" s="243"/>
      <c r="J100" s="243"/>
      <c r="K100" s="243"/>
      <c r="L100" s="243"/>
      <c r="M100" s="243"/>
      <c r="N100" s="243"/>
      <c r="O100" s="282">
        <f t="shared" si="1"/>
        <v>0</v>
      </c>
    </row>
    <row r="101" spans="1:54" x14ac:dyDescent="0.2">
      <c r="A101" s="27" t="s">
        <v>1</v>
      </c>
      <c r="B101" s="15"/>
      <c r="C101" s="34">
        <f t="shared" ref="C101:N101" si="2">SUM(C10:C100)</f>
        <v>0</v>
      </c>
      <c r="D101" s="29">
        <f t="shared" si="2"/>
        <v>0</v>
      </c>
      <c r="E101" s="29">
        <f t="shared" si="2"/>
        <v>0</v>
      </c>
      <c r="F101" s="29">
        <f t="shared" si="2"/>
        <v>0</v>
      </c>
      <c r="G101" s="29">
        <f t="shared" si="2"/>
        <v>0</v>
      </c>
      <c r="H101" s="29">
        <f t="shared" si="2"/>
        <v>0</v>
      </c>
      <c r="I101" s="29">
        <f t="shared" si="2"/>
        <v>0</v>
      </c>
      <c r="J101" s="29">
        <f t="shared" si="2"/>
        <v>0</v>
      </c>
      <c r="K101" s="29">
        <f t="shared" si="2"/>
        <v>0</v>
      </c>
      <c r="L101" s="29">
        <f t="shared" si="2"/>
        <v>0</v>
      </c>
      <c r="M101" s="29">
        <f t="shared" si="2"/>
        <v>0</v>
      </c>
      <c r="N101" s="29">
        <f t="shared" si="2"/>
        <v>0</v>
      </c>
      <c r="O101" s="29">
        <f t="shared" si="1"/>
        <v>0</v>
      </c>
    </row>
    <row r="103" spans="1:54" x14ac:dyDescent="0.2">
      <c r="A103" s="27" t="s">
        <v>18</v>
      </c>
      <c r="B103" s="15"/>
      <c r="C103" s="34">
        <f>SUM(D101:N101)</f>
        <v>0</v>
      </c>
    </row>
    <row r="105" spans="1:54" x14ac:dyDescent="0.2">
      <c r="A105" s="27" t="s">
        <v>19</v>
      </c>
      <c r="B105" s="15"/>
      <c r="C105" s="34">
        <f>C101-C103</f>
        <v>0</v>
      </c>
    </row>
    <row r="106" spans="1:54" x14ac:dyDescent="0.2">
      <c r="C106" s="81"/>
      <c r="D106" s="80"/>
      <c r="E106" s="80"/>
      <c r="F106" s="79"/>
      <c r="G106" s="79"/>
      <c r="H106" s="80"/>
      <c r="I106" s="80"/>
      <c r="J106" s="79"/>
      <c r="K106" s="79"/>
      <c r="L106" s="80"/>
      <c r="M106" s="80"/>
      <c r="N106" s="79"/>
      <c r="O106" s="79"/>
      <c r="P106" s="80"/>
      <c r="Q106" s="80"/>
      <c r="R106" s="79"/>
      <c r="S106" s="79"/>
      <c r="T106" s="80"/>
      <c r="U106" s="80"/>
      <c r="V106" s="79"/>
      <c r="W106" s="79"/>
      <c r="X106" s="80"/>
      <c r="Y106" s="80"/>
      <c r="Z106" s="79"/>
      <c r="AA106" s="79"/>
      <c r="AB106" s="80"/>
      <c r="AC106" s="80"/>
      <c r="AD106" s="79"/>
      <c r="AE106" s="79"/>
      <c r="AF106" s="80"/>
      <c r="AG106" s="80"/>
      <c r="AH106" s="79"/>
      <c r="AI106" s="79"/>
      <c r="AJ106" s="80"/>
      <c r="AK106" s="80"/>
      <c r="AL106" s="79"/>
      <c r="AM106" s="79"/>
      <c r="AN106" s="80"/>
      <c r="AO106" s="80"/>
      <c r="AP106" s="79"/>
      <c r="AQ106" s="79"/>
      <c r="AR106" s="80"/>
      <c r="AS106" s="80"/>
      <c r="AT106" s="79"/>
      <c r="AU106" s="79"/>
      <c r="AV106" s="80"/>
      <c r="AW106" s="80"/>
      <c r="AX106" s="79"/>
      <c r="AY106" s="79"/>
      <c r="AZ106" s="80"/>
      <c r="BA106" s="80"/>
      <c r="BB106" s="79"/>
    </row>
    <row r="107" spans="1:54" x14ac:dyDescent="0.2">
      <c r="C107" s="81"/>
      <c r="D107" s="80"/>
      <c r="E107" s="80"/>
      <c r="F107" s="79"/>
      <c r="G107" s="79"/>
      <c r="H107" s="80"/>
      <c r="I107" s="80"/>
      <c r="J107" s="79"/>
      <c r="K107" s="79"/>
      <c r="L107" s="80"/>
      <c r="M107" s="80"/>
      <c r="N107" s="79"/>
      <c r="O107" s="79"/>
      <c r="P107" s="80"/>
      <c r="Q107" s="80"/>
      <c r="R107" s="79"/>
      <c r="S107" s="79"/>
      <c r="T107" s="80"/>
      <c r="U107" s="80"/>
      <c r="V107" s="79"/>
      <c r="W107" s="79"/>
      <c r="X107" s="80"/>
      <c r="Y107" s="80"/>
      <c r="Z107" s="79"/>
      <c r="AA107" s="79"/>
      <c r="AB107" s="80"/>
      <c r="AC107" s="80"/>
      <c r="AD107" s="79"/>
      <c r="AE107" s="79"/>
      <c r="AF107" s="80"/>
      <c r="AG107" s="80"/>
      <c r="AH107" s="79"/>
      <c r="AI107" s="79"/>
      <c r="AJ107" s="80"/>
      <c r="AK107" s="80"/>
      <c r="AL107" s="79"/>
      <c r="AM107" s="79"/>
      <c r="AN107" s="80"/>
      <c r="AO107" s="80"/>
      <c r="AP107" s="79"/>
      <c r="AQ107" s="79"/>
      <c r="AR107" s="80"/>
      <c r="AS107" s="80"/>
      <c r="AT107" s="79"/>
      <c r="AU107" s="79"/>
      <c r="AV107" s="80"/>
      <c r="AW107" s="80"/>
      <c r="AX107" s="79"/>
      <c r="AY107" s="79"/>
      <c r="AZ107" s="80"/>
      <c r="BA107" s="80"/>
      <c r="BB107" s="79"/>
    </row>
    <row r="108" spans="1:54" x14ac:dyDescent="0.2">
      <c r="A108" s="54" t="s">
        <v>20</v>
      </c>
      <c r="B108" s="56"/>
      <c r="C108" s="76"/>
      <c r="D108" s="77"/>
      <c r="E108" s="77"/>
      <c r="F108" s="84"/>
      <c r="G108" s="84"/>
      <c r="H108" s="77"/>
      <c r="I108" s="77"/>
      <c r="J108" s="84"/>
      <c r="K108" s="84"/>
      <c r="L108" s="77"/>
      <c r="M108" s="77"/>
      <c r="N108" s="84"/>
      <c r="O108" s="84"/>
      <c r="P108" s="77"/>
      <c r="Q108" s="80"/>
      <c r="R108" s="79"/>
      <c r="S108" s="79"/>
      <c r="T108" s="80"/>
      <c r="U108" s="80"/>
      <c r="V108" s="79"/>
      <c r="W108" s="79"/>
      <c r="X108" s="80"/>
      <c r="Y108" s="80"/>
      <c r="Z108" s="79"/>
      <c r="AA108" s="79"/>
      <c r="AB108" s="80"/>
      <c r="AC108" s="80"/>
      <c r="AD108" s="79"/>
      <c r="AE108" s="79"/>
      <c r="AF108" s="80"/>
      <c r="AG108" s="80"/>
      <c r="AH108" s="79"/>
      <c r="AI108" s="79"/>
      <c r="AJ108" s="80"/>
      <c r="AK108" s="80"/>
      <c r="AL108" s="79"/>
      <c r="AM108" s="79"/>
      <c r="AN108" s="80"/>
      <c r="AO108" s="80"/>
      <c r="AP108" s="79"/>
      <c r="AQ108" s="79"/>
      <c r="AR108" s="80"/>
      <c r="AS108" s="80"/>
      <c r="AT108" s="79"/>
      <c r="AU108" s="79"/>
      <c r="AV108" s="80"/>
      <c r="AW108" s="80"/>
      <c r="AX108" s="79"/>
      <c r="AY108" s="79"/>
      <c r="AZ108" s="80"/>
      <c r="BA108" s="80"/>
      <c r="BB108" s="79"/>
    </row>
    <row r="109" spans="1:54" s="4" customFormat="1" x14ac:dyDescent="0.2">
      <c r="A109" s="48"/>
      <c r="C109" s="46"/>
      <c r="D109" s="55"/>
      <c r="E109" s="55"/>
      <c r="F109" s="55"/>
      <c r="G109" s="55"/>
      <c r="H109" s="55"/>
      <c r="I109" s="55"/>
      <c r="J109" s="55"/>
      <c r="K109" s="55"/>
      <c r="L109" s="55"/>
      <c r="M109" s="55"/>
      <c r="N109" s="55"/>
      <c r="O109" s="55"/>
    </row>
    <row r="110" spans="1:54" x14ac:dyDescent="0.2">
      <c r="A110" s="54" t="s">
        <v>102</v>
      </c>
      <c r="B110" s="119"/>
      <c r="C110" s="239"/>
      <c r="D110" s="240"/>
      <c r="E110" s="240"/>
      <c r="F110" s="240"/>
      <c r="G110" s="240"/>
      <c r="H110" s="240"/>
      <c r="I110" s="240"/>
      <c r="J110" s="240"/>
      <c r="K110" s="240"/>
      <c r="L110" s="240"/>
      <c r="M110" s="240"/>
      <c r="N110" s="240"/>
      <c r="O110" s="282">
        <f>SUM(D110:N110)-C110</f>
        <v>0</v>
      </c>
    </row>
    <row r="111" spans="1:54" s="124" customFormat="1" x14ac:dyDescent="0.2">
      <c r="A111" s="119"/>
      <c r="B111" s="119"/>
      <c r="C111" s="239"/>
      <c r="D111" s="240"/>
      <c r="E111" s="240"/>
      <c r="F111" s="240"/>
      <c r="G111" s="240"/>
      <c r="H111" s="240"/>
      <c r="I111" s="240"/>
      <c r="J111" s="240"/>
      <c r="K111" s="240"/>
      <c r="L111" s="240"/>
      <c r="M111" s="240"/>
      <c r="N111" s="240"/>
      <c r="O111" s="282">
        <f>SUM(D111:N111)-C111</f>
        <v>0</v>
      </c>
    </row>
    <row r="112" spans="1:54" s="124" customFormat="1" x14ac:dyDescent="0.2">
      <c r="A112" s="119"/>
      <c r="B112" s="119"/>
      <c r="C112" s="239"/>
      <c r="D112" s="240"/>
      <c r="E112" s="240"/>
      <c r="F112" s="240"/>
      <c r="G112" s="240"/>
      <c r="H112" s="240"/>
      <c r="I112" s="240"/>
      <c r="J112" s="240"/>
      <c r="K112" s="240"/>
      <c r="L112" s="240"/>
      <c r="M112" s="240"/>
      <c r="N112" s="240"/>
      <c r="O112" s="282">
        <f>SUM(D112:N112)-C112</f>
        <v>0</v>
      </c>
    </row>
    <row r="113" spans="1:54" s="124" customFormat="1" x14ac:dyDescent="0.2">
      <c r="A113" s="119"/>
      <c r="B113" s="119"/>
      <c r="C113" s="239"/>
      <c r="D113" s="240"/>
      <c r="E113" s="240"/>
      <c r="F113" s="240"/>
      <c r="G113" s="240"/>
      <c r="H113" s="240"/>
      <c r="I113" s="240"/>
      <c r="J113" s="240"/>
      <c r="K113" s="240"/>
      <c r="L113" s="240"/>
      <c r="M113" s="240"/>
      <c r="N113" s="240"/>
      <c r="O113" s="282">
        <f>SUM(D113:N113)-C113</f>
        <v>0</v>
      </c>
    </row>
    <row r="114" spans="1:54" x14ac:dyDescent="0.2">
      <c r="A114" s="27" t="s">
        <v>21</v>
      </c>
      <c r="B114" s="15"/>
      <c r="C114" s="34">
        <f t="shared" ref="C114:O114" si="3">SUM(C110:C113)</f>
        <v>0</v>
      </c>
      <c r="D114" s="29">
        <f t="shared" si="3"/>
        <v>0</v>
      </c>
      <c r="E114" s="29">
        <f t="shared" si="3"/>
        <v>0</v>
      </c>
      <c r="F114" s="29">
        <f t="shared" si="3"/>
        <v>0</v>
      </c>
      <c r="G114" s="29">
        <f t="shared" si="3"/>
        <v>0</v>
      </c>
      <c r="H114" s="29">
        <f t="shared" si="3"/>
        <v>0</v>
      </c>
      <c r="I114" s="29">
        <f t="shared" si="3"/>
        <v>0</v>
      </c>
      <c r="J114" s="29">
        <f t="shared" si="3"/>
        <v>0</v>
      </c>
      <c r="K114" s="29">
        <f t="shared" si="3"/>
        <v>0</v>
      </c>
      <c r="L114" s="29">
        <f t="shared" si="3"/>
        <v>0</v>
      </c>
      <c r="M114" s="29">
        <f t="shared" si="3"/>
        <v>0</v>
      </c>
      <c r="N114" s="29">
        <f t="shared" si="3"/>
        <v>0</v>
      </c>
      <c r="O114" s="29">
        <f t="shared" si="3"/>
        <v>0</v>
      </c>
    </row>
    <row r="115" spans="1:54" x14ac:dyDescent="0.2">
      <c r="C115" s="81"/>
      <c r="D115" s="80"/>
      <c r="E115" s="80"/>
      <c r="F115" s="79"/>
      <c r="G115" s="79"/>
      <c r="H115" s="80"/>
      <c r="I115" s="80"/>
      <c r="J115" s="79"/>
      <c r="K115" s="79"/>
      <c r="L115" s="80"/>
      <c r="M115" s="80"/>
      <c r="N115" s="79"/>
      <c r="O115" s="79"/>
      <c r="P115" s="80"/>
      <c r="Q115" s="80"/>
      <c r="R115" s="79"/>
      <c r="S115" s="79"/>
      <c r="T115" s="80"/>
      <c r="U115" s="80"/>
      <c r="V115" s="79"/>
      <c r="W115" s="79"/>
      <c r="X115" s="80"/>
      <c r="Y115" s="80"/>
      <c r="Z115" s="79"/>
      <c r="AA115" s="79"/>
      <c r="AB115" s="80"/>
      <c r="AC115" s="80"/>
      <c r="AD115" s="79"/>
      <c r="AE115" s="79"/>
      <c r="AF115" s="80"/>
      <c r="AG115" s="80"/>
      <c r="AH115" s="79"/>
      <c r="AI115" s="79"/>
      <c r="AJ115" s="80"/>
      <c r="AK115" s="80"/>
      <c r="AL115" s="79"/>
      <c r="AM115" s="79"/>
      <c r="AN115" s="80"/>
      <c r="AO115" s="80"/>
      <c r="AP115" s="79"/>
      <c r="AQ115" s="79"/>
      <c r="AR115" s="80"/>
      <c r="AS115" s="80"/>
      <c r="AT115" s="79"/>
      <c r="AU115" s="79"/>
      <c r="AV115" s="80"/>
      <c r="AW115" s="80"/>
      <c r="AX115" s="79"/>
      <c r="AY115" s="79"/>
      <c r="AZ115" s="80"/>
      <c r="BA115" s="80"/>
      <c r="BB115" s="79"/>
    </row>
    <row r="116" spans="1:54" x14ac:dyDescent="0.2">
      <c r="A116" s="27" t="s">
        <v>22</v>
      </c>
      <c r="B116" s="15"/>
      <c r="C116" s="34">
        <f t="shared" ref="C116:O116" si="4">C101-C114</f>
        <v>0</v>
      </c>
      <c r="D116" s="29">
        <f t="shared" si="4"/>
        <v>0</v>
      </c>
      <c r="E116" s="29">
        <f t="shared" si="4"/>
        <v>0</v>
      </c>
      <c r="F116" s="29">
        <f t="shared" si="4"/>
        <v>0</v>
      </c>
      <c r="G116" s="29">
        <f t="shared" si="4"/>
        <v>0</v>
      </c>
      <c r="H116" s="29">
        <f t="shared" si="4"/>
        <v>0</v>
      </c>
      <c r="I116" s="29">
        <f t="shared" si="4"/>
        <v>0</v>
      </c>
      <c r="J116" s="29">
        <f t="shared" si="4"/>
        <v>0</v>
      </c>
      <c r="K116" s="29">
        <f t="shared" si="4"/>
        <v>0</v>
      </c>
      <c r="L116" s="29">
        <f t="shared" si="4"/>
        <v>0</v>
      </c>
      <c r="M116" s="29">
        <f t="shared" si="4"/>
        <v>0</v>
      </c>
      <c r="N116" s="29">
        <f t="shared" si="4"/>
        <v>0</v>
      </c>
      <c r="O116" s="29">
        <f t="shared" si="4"/>
        <v>0</v>
      </c>
    </row>
    <row r="117" spans="1:54" x14ac:dyDescent="0.2">
      <c r="C117"/>
      <c r="Z117" s="42"/>
      <c r="AA117" s="42"/>
      <c r="AJ117" s="3"/>
      <c r="AK117" s="3"/>
      <c r="AL117" s="3"/>
    </row>
    <row r="119" spans="1:54" ht="41.25" customHeight="1" x14ac:dyDescent="0.2">
      <c r="A119" s="469" t="s">
        <v>105</v>
      </c>
      <c r="B119" s="469"/>
      <c r="C119" s="469"/>
    </row>
  </sheetData>
  <sheetProtection password="EBC7" sheet="1" objects="1" scenarios="1" formatCells="0" formatColumns="0" formatRows="0" insertRows="0" deleteRows="0" sort="0"/>
  <mergeCells count="5">
    <mergeCell ref="A119:C119"/>
    <mergeCell ref="A4:C4"/>
    <mergeCell ref="A1:C1"/>
    <mergeCell ref="B2:C2"/>
    <mergeCell ref="A3:C3"/>
  </mergeCells>
  <phoneticPr fontId="8" type="noConversion"/>
  <dataValidations count="4">
    <dataValidation allowBlank="1" showErrorMessage="1" sqref="A120:XFD65536 A110:N113 P110:IV113 A10:N100 P10:IV100"/>
    <dataValidation type="textLength" operator="equal" allowBlank="1" showErrorMessage="1" sqref="A114:XFD119 B1:C1 A2:A9 A101:XFD109 B3:C9 D1:IV9">
      <formula1>999</formula1>
    </dataValidation>
    <dataValidation operator="equal" allowBlank="1" showErrorMessage="1" sqref="B2:C2 A1"/>
    <dataValidation type="textLength" operator="equal" allowBlank="1" showInputMessage="1" showErrorMessage="1" prompt="Formula Cell!" sqref="O10:O100 O110:O113">
      <formula1>999</formula1>
    </dataValidation>
  </dataValidations>
  <printOptions headings="1"/>
  <pageMargins left="0.5" right="0.5" top="1" bottom="1" header="0.5" footer="0.5"/>
  <pageSetup scale="72" fitToWidth="2" orientation="landscape" verticalDpi="300" r:id="rId1"/>
  <headerFooter alignWithMargins="0">
    <oddFooter>&amp;L&amp;D &amp;T&amp;C&amp;A&amp;R&amp;F</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autoPageBreaks="0" fitToPage="1"/>
  </sheetPr>
  <dimension ref="A1:G72"/>
  <sheetViews>
    <sheetView showGridLines="0" workbookViewId="0">
      <selection sqref="A1:C1"/>
    </sheetView>
  </sheetViews>
  <sheetFormatPr defaultRowHeight="12.75" x14ac:dyDescent="0.2"/>
  <cols>
    <col min="1" max="1" width="50.7109375" customWidth="1"/>
    <col min="2" max="2" width="15.7109375" customWidth="1"/>
    <col min="3" max="3" width="7.7109375" customWidth="1"/>
    <col min="5" max="6" width="15.7109375" customWidth="1"/>
    <col min="7" max="7" width="15.7109375" hidden="1" customWidth="1"/>
  </cols>
  <sheetData>
    <row r="1" spans="1:7" ht="15.75" x14ac:dyDescent="0.2">
      <c r="A1" s="474" t="s">
        <v>111</v>
      </c>
      <c r="B1" s="474"/>
      <c r="C1" s="474"/>
      <c r="D1" s="474"/>
      <c r="E1" s="474"/>
      <c r="F1" s="474"/>
      <c r="G1" s="474"/>
    </row>
    <row r="2" spans="1:7" x14ac:dyDescent="0.2">
      <c r="A2" s="126" t="str">
        <f>'CROSS PSPB'!A2</f>
        <v>Crosswalk Version:  2.4</v>
      </c>
      <c r="B2" s="127"/>
      <c r="C2" s="127"/>
      <c r="D2" s="127"/>
      <c r="E2" s="128"/>
      <c r="F2" s="129" t="s">
        <v>307</v>
      </c>
    </row>
    <row r="3" spans="1:7" ht="15.75" x14ac:dyDescent="0.2">
      <c r="A3" s="474" t="s">
        <v>247</v>
      </c>
      <c r="B3" s="474"/>
      <c r="C3" s="474"/>
      <c r="D3" s="474"/>
      <c r="E3" s="474"/>
      <c r="F3" s="474"/>
      <c r="G3" s="474"/>
    </row>
    <row r="4" spans="1:7" ht="15.75" x14ac:dyDescent="0.2">
      <c r="A4" s="130" t="str">
        <f>'CROSS PSPB'!A4:B4</f>
        <v>YOUR STATE</v>
      </c>
      <c r="B4" s="125"/>
      <c r="C4" s="125"/>
      <c r="D4" s="125"/>
      <c r="E4" s="125"/>
      <c r="F4" s="125"/>
      <c r="G4" s="125"/>
    </row>
    <row r="5" spans="1:7" x14ac:dyDescent="0.2">
      <c r="A5" s="475" t="s">
        <v>129</v>
      </c>
      <c r="B5" s="476"/>
      <c r="C5" s="476"/>
      <c r="D5" s="476"/>
      <c r="E5" s="476"/>
      <c r="F5" s="476"/>
      <c r="G5" s="476"/>
    </row>
    <row r="6" spans="1:7" ht="13.5" thickBot="1" x14ac:dyDescent="0.25">
      <c r="A6" s="477" t="str">
        <f>F7</f>
        <v xml:space="preserve">FY </v>
      </c>
      <c r="B6" s="476"/>
      <c r="C6" s="476"/>
      <c r="D6" s="476"/>
      <c r="E6" s="476"/>
      <c r="F6" s="476"/>
      <c r="G6" s="476"/>
    </row>
    <row r="7" spans="1:7" x14ac:dyDescent="0.2">
      <c r="A7" s="131"/>
      <c r="B7" s="190" t="str">
        <f>PREVIOUSFY</f>
        <v xml:space="preserve">FY </v>
      </c>
      <c r="C7" s="133"/>
      <c r="D7" s="134"/>
      <c r="E7" s="190" t="str">
        <f>CURRENTFY</f>
        <v xml:space="preserve">FY </v>
      </c>
      <c r="F7" s="190" t="str">
        <f>NEXTFY</f>
        <v xml:space="preserve">FY </v>
      </c>
      <c r="G7" s="191" t="str">
        <f>REQUESTFY</f>
        <v>FY 1</v>
      </c>
    </row>
    <row r="8" spans="1:7" x14ac:dyDescent="0.2">
      <c r="A8" s="131"/>
      <c r="B8" s="136" t="s">
        <v>113</v>
      </c>
      <c r="C8" s="137"/>
      <c r="D8" s="138"/>
      <c r="E8" s="139" t="s">
        <v>114</v>
      </c>
      <c r="F8" s="139" t="s">
        <v>115</v>
      </c>
      <c r="G8" s="140" t="s">
        <v>116</v>
      </c>
    </row>
    <row r="9" spans="1:7" ht="13.5" thickBot="1" x14ac:dyDescent="0.25">
      <c r="A9" s="131" t="s">
        <v>117</v>
      </c>
      <c r="B9" s="141" t="s">
        <v>118</v>
      </c>
      <c r="C9" s="142"/>
      <c r="D9" s="143"/>
      <c r="E9" s="144" t="s">
        <v>118</v>
      </c>
      <c r="F9" s="144" t="s">
        <v>118</v>
      </c>
      <c r="G9" s="144" t="s">
        <v>118</v>
      </c>
    </row>
    <row r="10" spans="1:7" ht="13.5" thickBot="1" x14ac:dyDescent="0.25">
      <c r="A10" s="131"/>
      <c r="B10" s="145"/>
      <c r="C10" s="145"/>
      <c r="D10" s="145"/>
      <c r="E10" s="146"/>
      <c r="F10" s="145"/>
      <c r="G10" s="145"/>
    </row>
    <row r="11" spans="1:7" ht="15" thickBot="1" x14ac:dyDescent="0.25">
      <c r="A11" s="147" t="s">
        <v>119</v>
      </c>
      <c r="B11" s="148">
        <f>'CROSS PSPB'!I9</f>
        <v>0</v>
      </c>
      <c r="C11" s="149"/>
      <c r="D11" s="150"/>
      <c r="E11" s="150"/>
      <c r="F11" s="150"/>
      <c r="G11" s="151"/>
    </row>
    <row r="12" spans="1:7" ht="15" thickBot="1" x14ac:dyDescent="0.25">
      <c r="A12" s="147" t="s">
        <v>120</v>
      </c>
      <c r="B12" s="152">
        <f ca="1">IF(STARTUPCW!B16=0,0,'CROSS PSPB'!H9/STARTUPCW!B16)</f>
        <v>0</v>
      </c>
      <c r="C12" s="153"/>
      <c r="D12" s="150"/>
      <c r="E12" s="150"/>
      <c r="F12" s="150"/>
      <c r="G12" s="154"/>
    </row>
    <row r="13" spans="1:7" ht="15" thickBot="1" x14ac:dyDescent="0.25">
      <c r="A13" s="155" t="s">
        <v>121</v>
      </c>
      <c r="B13" s="149"/>
      <c r="C13" s="150"/>
      <c r="D13" s="156"/>
      <c r="E13" s="157">
        <f ca="1">IF(ISERROR($B$30),0,$B$30)</f>
        <v>0</v>
      </c>
      <c r="F13" s="157">
        <f ca="1">IF(ISERROR($E$30),0,$E$30)</f>
        <v>0</v>
      </c>
      <c r="G13" s="157">
        <f ca="1">IF(ISERROR($F$30),0,$F$30)</f>
        <v>0</v>
      </c>
    </row>
    <row r="14" spans="1:7" ht="15.75" thickBot="1" x14ac:dyDescent="0.25">
      <c r="A14" s="158" t="s">
        <v>122</v>
      </c>
      <c r="B14" s="159" t="s">
        <v>123</v>
      </c>
      <c r="C14" s="159" t="s">
        <v>124</v>
      </c>
      <c r="D14" s="159" t="s">
        <v>125</v>
      </c>
      <c r="E14" s="160"/>
      <c r="F14" s="160"/>
      <c r="G14" s="160"/>
    </row>
    <row r="15" spans="1:7" ht="15" thickBot="1" x14ac:dyDescent="0.25">
      <c r="A15" s="161" t="s">
        <v>259</v>
      </c>
      <c r="B15" s="162"/>
      <c r="C15" s="163"/>
      <c r="D15" s="290"/>
      <c r="E15" s="164">
        <f>IF(OR(D15=0,C15=0),0,$E$13/(1+(D15*(C15/12)))*(D15/12*(12-C15)))</f>
        <v>0</v>
      </c>
      <c r="F15" s="164"/>
      <c r="G15" s="164"/>
    </row>
    <row r="16" spans="1:7" ht="15" thickBot="1" x14ac:dyDescent="0.25">
      <c r="A16" s="165" t="s">
        <v>126</v>
      </c>
      <c r="B16" s="162"/>
      <c r="C16" s="163"/>
      <c r="D16" s="290"/>
      <c r="E16" s="164">
        <f>IF(OR(D16=0,C16=0),0,$E$13/(1+(D16*(C16/12)))*(D16/12*(12-C16)))</f>
        <v>0</v>
      </c>
      <c r="F16" s="164"/>
      <c r="G16" s="164"/>
    </row>
    <row r="17" spans="1:7" ht="15" thickBot="1" x14ac:dyDescent="0.25">
      <c r="A17" s="166" t="s">
        <v>127</v>
      </c>
      <c r="B17" s="162"/>
      <c r="C17" s="163"/>
      <c r="D17" s="290"/>
      <c r="E17" s="164">
        <f>IF(OR(D17=0,C17=0),0,$E$13/(1+(D17*(C17/12)))*(D17/12*(12-C17)))</f>
        <v>0</v>
      </c>
      <c r="F17" s="164"/>
      <c r="G17" s="164"/>
    </row>
    <row r="18" spans="1:7" ht="15.75" thickBot="1" x14ac:dyDescent="0.25">
      <c r="A18" s="158" t="s">
        <v>128</v>
      </c>
      <c r="B18" s="160"/>
      <c r="C18" s="160"/>
      <c r="D18" s="167"/>
      <c r="E18" s="160"/>
      <c r="F18" s="160"/>
      <c r="G18" s="160"/>
    </row>
    <row r="19" spans="1:7" ht="15" thickBot="1" x14ac:dyDescent="0.25">
      <c r="A19" s="161" t="s">
        <v>304</v>
      </c>
      <c r="B19" s="162"/>
      <c r="C19" s="163">
        <v>12</v>
      </c>
      <c r="D19" s="290">
        <v>0.03</v>
      </c>
      <c r="E19" s="164">
        <f ca="1">IF(ISERROR(SUM($E$13,$E$15:$E$17)*(D19/12*C19)),0,SUM($E$13,$E$15:$E$17)*(D19/12*C19))</f>
        <v>0</v>
      </c>
      <c r="F19" s="164">
        <f ca="1">IF(ISERROR((E19/C19)*(12-C19)),0,(E19/C19)*(12-C19))</f>
        <v>0</v>
      </c>
      <c r="G19" s="164"/>
    </row>
    <row r="20" spans="1:7" ht="15" thickBot="1" x14ac:dyDescent="0.25">
      <c r="A20" s="165" t="s">
        <v>126</v>
      </c>
      <c r="B20" s="164"/>
      <c r="C20" s="163"/>
      <c r="D20" s="290"/>
      <c r="E20" s="164">
        <f ca="1">IF(ISERROR(SUM($E$13,$E$15:$E$17)*(D20/12*C20)),0,SUM($E$13,$E$15:$E$17)*(D20/12*C20))</f>
        <v>0</v>
      </c>
      <c r="F20" s="164">
        <f ca="1">IF(ISERROR((E20/C20)*(12-C20)),0,(E20/C20)*(12-C20))</f>
        <v>0</v>
      </c>
      <c r="G20" s="164"/>
    </row>
    <row r="21" spans="1:7" ht="15" thickBot="1" x14ac:dyDescent="0.25">
      <c r="A21" s="166" t="s">
        <v>127</v>
      </c>
      <c r="B21" s="164"/>
      <c r="C21" s="163"/>
      <c r="D21" s="290"/>
      <c r="E21" s="164">
        <f ca="1">IF(ISERROR(SUM($E$13,$E$15:$E$17)*(D21/12*C21)),0,SUM($E$13,$E$15:$E$17)*(D21/12*C21))</f>
        <v>0</v>
      </c>
      <c r="F21" s="164">
        <f ca="1">IF(ISERROR((E21/C21)*(12-C21)),0,(E21/C21)*(12-C21))</f>
        <v>0</v>
      </c>
      <c r="G21" s="164"/>
    </row>
    <row r="22" spans="1:7" ht="15.75" thickBot="1" x14ac:dyDescent="0.25">
      <c r="A22" s="158" t="s">
        <v>129</v>
      </c>
      <c r="B22" s="160"/>
      <c r="C22" s="160"/>
      <c r="D22" s="167"/>
      <c r="E22" s="160"/>
      <c r="F22" s="160"/>
      <c r="G22" s="160"/>
    </row>
    <row r="23" spans="1:7" ht="15" thickBot="1" x14ac:dyDescent="0.25">
      <c r="A23" s="161" t="s">
        <v>304</v>
      </c>
      <c r="B23" s="162"/>
      <c r="C23" s="163">
        <v>12</v>
      </c>
      <c r="D23" s="290">
        <v>0.03</v>
      </c>
      <c r="E23" s="164"/>
      <c r="F23" s="164">
        <f ca="1">IF(ISERROR(SUM($F$13,$F$19:$F$21)*(D23/12*C23)),0,SUM($F$13,$F$19:$F$21)*(D23/12*C23))</f>
        <v>0</v>
      </c>
      <c r="G23" s="164">
        <f ca="1">IF(ISERROR((F23/C23)*(12-C23)),0,(F23/C23)*(12-C23))</f>
        <v>0</v>
      </c>
    </row>
    <row r="24" spans="1:7" ht="15" thickBot="1" x14ac:dyDescent="0.25">
      <c r="A24" s="165" t="s">
        <v>126</v>
      </c>
      <c r="B24" s="164"/>
      <c r="C24" s="163"/>
      <c r="D24" s="290"/>
      <c r="E24" s="164"/>
      <c r="F24" s="164">
        <f ca="1">IF(ISERROR(SUM($F$13,$F$19:$F$21)*(D24/12*C24)),0,SUM($F$13,$F$19:$F$21)*(D24/12*C24))</f>
        <v>0</v>
      </c>
      <c r="G24" s="164">
        <f ca="1">IF(ISERROR((F24/C24)*(12-C24)),0,(F24/C24)*(12-C24))</f>
        <v>0</v>
      </c>
    </row>
    <row r="25" spans="1:7" ht="15" thickBot="1" x14ac:dyDescent="0.25">
      <c r="A25" s="166" t="s">
        <v>127</v>
      </c>
      <c r="B25" s="164"/>
      <c r="C25" s="163"/>
      <c r="D25" s="290"/>
      <c r="E25" s="164"/>
      <c r="F25" s="164">
        <f ca="1">IF(ISERROR(SUM($F$13,$F$19:$F$21)*(D25/12*C25)),0,SUM($F$13,$F$19:$F$21)*(D25/12*C25))</f>
        <v>0</v>
      </c>
      <c r="G25" s="164">
        <f ca="1">IF(ISERROR((F25/C25)*(12-C25)),0,(F25/C25)*(12-C25))</f>
        <v>0</v>
      </c>
    </row>
    <row r="26" spans="1:7" ht="15.75" hidden="1" thickBot="1" x14ac:dyDescent="0.25">
      <c r="A26" s="158" t="s">
        <v>112</v>
      </c>
      <c r="B26" s="160"/>
      <c r="C26" s="160"/>
      <c r="D26" s="167"/>
      <c r="E26" s="160"/>
      <c r="F26" s="160"/>
      <c r="G26" s="160"/>
    </row>
    <row r="27" spans="1:7" ht="15" hidden="1" thickBot="1" x14ac:dyDescent="0.25">
      <c r="A27" s="161" t="s">
        <v>259</v>
      </c>
      <c r="B27" s="162"/>
      <c r="C27" s="163"/>
      <c r="D27" s="290"/>
      <c r="E27" s="164"/>
      <c r="F27" s="164"/>
      <c r="G27" s="164">
        <f ca="1">IF(ISERROR(SUM($G$13,$G$23:$G$25)*(D27/12*C27)),0,SUM($G$13,$G$23:$G$25)*(D27/12*C27))</f>
        <v>0</v>
      </c>
    </row>
    <row r="28" spans="1:7" ht="15" hidden="1" thickBot="1" x14ac:dyDescent="0.25">
      <c r="A28" s="165" t="s">
        <v>126</v>
      </c>
      <c r="B28" s="164"/>
      <c r="C28" s="163"/>
      <c r="D28" s="290"/>
      <c r="E28" s="164"/>
      <c r="F28" s="164"/>
      <c r="G28" s="164">
        <f ca="1">IF(ISERROR(SUM($G$13,$G$23:$G$25)*(D28/12*C28)),0,SUM($G$13,$G$23:$G$25)*(D28/12*C28))</f>
        <v>0</v>
      </c>
    </row>
    <row r="29" spans="1:7" ht="15" hidden="1" thickBot="1" x14ac:dyDescent="0.25">
      <c r="A29" s="166" t="s">
        <v>127</v>
      </c>
      <c r="B29" s="164"/>
      <c r="C29" s="163"/>
      <c r="D29" s="290"/>
      <c r="E29" s="168"/>
      <c r="F29" s="168"/>
      <c r="G29" s="164">
        <f ca="1">IF(ISERROR(SUM($G$13,$G$23:$G$25)*(D29/12*C29)),0,SUM($G$13,$G$23:$G$25)*(D29/12*C29))</f>
        <v>0</v>
      </c>
    </row>
    <row r="30" spans="1:7" ht="15" thickBot="1" x14ac:dyDescent="0.25">
      <c r="A30" s="169" t="s">
        <v>130</v>
      </c>
      <c r="B30" s="170">
        <f ca="1">IF(ISERROR(B11/B12),0,B11/B12)</f>
        <v>0</v>
      </c>
      <c r="C30" s="170"/>
      <c r="D30" s="171"/>
      <c r="E30" s="157">
        <f ca="1">E13+SUM(E15:E29)</f>
        <v>0</v>
      </c>
      <c r="F30" s="157">
        <f ca="1">F13+SUM(F15:F29)</f>
        <v>0</v>
      </c>
      <c r="G30" s="157">
        <f ca="1">G13+SUM(G15:G29)</f>
        <v>0</v>
      </c>
    </row>
    <row r="31" spans="1:7" ht="15" thickBot="1" x14ac:dyDescent="0.25">
      <c r="A31" s="172" t="s">
        <v>131</v>
      </c>
      <c r="B31" s="173"/>
      <c r="C31" s="173"/>
      <c r="D31" s="174"/>
      <c r="E31" s="175">
        <f ca="1">E30-E13</f>
        <v>0</v>
      </c>
      <c r="F31" s="157">
        <f ca="1">F30-F13</f>
        <v>0</v>
      </c>
      <c r="G31" s="157">
        <f ca="1">G30-G13</f>
        <v>0</v>
      </c>
    </row>
    <row r="32" spans="1:7" ht="15" thickBot="1" x14ac:dyDescent="0.25">
      <c r="A32" s="176"/>
      <c r="B32" s="160"/>
      <c r="C32" s="160"/>
      <c r="D32" s="167"/>
      <c r="E32" s="160"/>
      <c r="F32" s="160"/>
      <c r="G32" s="160"/>
    </row>
    <row r="33" spans="1:7" ht="15" thickBot="1" x14ac:dyDescent="0.25">
      <c r="A33" s="147" t="s">
        <v>132</v>
      </c>
      <c r="B33" s="148">
        <f>'CROSS PSPB'!J9</f>
        <v>0</v>
      </c>
      <c r="C33" s="149"/>
      <c r="D33" s="150"/>
      <c r="E33" s="150"/>
      <c r="F33" s="150"/>
      <c r="G33" s="151"/>
    </row>
    <row r="34" spans="1:7" ht="15" thickBot="1" x14ac:dyDescent="0.25">
      <c r="A34" s="177" t="str">
        <f>A$12</f>
        <v>TOTAL POSITIONS PAID</v>
      </c>
      <c r="B34" s="152">
        <f ca="1">B$12</f>
        <v>0</v>
      </c>
      <c r="C34" s="153"/>
      <c r="D34" s="150"/>
      <c r="E34" s="150"/>
      <c r="F34" s="150"/>
      <c r="G34" s="154"/>
    </row>
    <row r="35" spans="1:7" ht="15" thickBot="1" x14ac:dyDescent="0.25">
      <c r="A35" s="155" t="s">
        <v>133</v>
      </c>
      <c r="B35" s="149"/>
      <c r="C35" s="150"/>
      <c r="D35" s="156"/>
      <c r="E35" s="157">
        <f ca="1">$B$60</f>
        <v>0</v>
      </c>
      <c r="F35" s="157">
        <f ca="1">$E$60</f>
        <v>0</v>
      </c>
      <c r="G35" s="157">
        <f ca="1">$F$60</f>
        <v>0</v>
      </c>
    </row>
    <row r="36" spans="1:7" ht="15.75" thickBot="1" x14ac:dyDescent="0.25">
      <c r="A36" s="158" t="s">
        <v>128</v>
      </c>
      <c r="B36" s="178"/>
      <c r="C36" s="178"/>
      <c r="D36" s="159" t="s">
        <v>125</v>
      </c>
      <c r="E36" s="160"/>
      <c r="F36" s="160"/>
      <c r="G36" s="160"/>
    </row>
    <row r="37" spans="1:7" ht="15" thickBot="1" x14ac:dyDescent="0.25">
      <c r="A37" s="179" t="s">
        <v>134</v>
      </c>
      <c r="B37" s="164"/>
      <c r="C37" s="163"/>
      <c r="D37" s="290"/>
      <c r="E37" s="164">
        <f ca="1">$E$31*D37</f>
        <v>0</v>
      </c>
      <c r="F37" s="164"/>
      <c r="G37" s="164"/>
    </row>
    <row r="38" spans="1:7" ht="15" thickBot="1" x14ac:dyDescent="0.25">
      <c r="A38" s="180" t="s">
        <v>135</v>
      </c>
      <c r="B38" s="164"/>
      <c r="C38" s="163"/>
      <c r="D38" s="290"/>
      <c r="E38" s="164">
        <f ca="1">$E$31*D38</f>
        <v>0</v>
      </c>
      <c r="F38" s="164"/>
      <c r="G38" s="164"/>
    </row>
    <row r="39" spans="1:7" ht="15" thickBot="1" x14ac:dyDescent="0.25">
      <c r="A39" s="180" t="s">
        <v>136</v>
      </c>
      <c r="B39" s="164"/>
      <c r="C39" s="163"/>
      <c r="D39" s="290"/>
      <c r="E39" s="164">
        <f ca="1">$E$31*D39</f>
        <v>0</v>
      </c>
      <c r="F39" s="164"/>
      <c r="G39" s="164"/>
    </row>
    <row r="40" spans="1:7" ht="15" thickBot="1" x14ac:dyDescent="0.25">
      <c r="A40" s="180"/>
      <c r="B40" s="159" t="s">
        <v>123</v>
      </c>
      <c r="C40" s="159" t="s">
        <v>124</v>
      </c>
      <c r="D40" s="159" t="s">
        <v>137</v>
      </c>
      <c r="E40" s="164"/>
      <c r="F40" s="164"/>
      <c r="G40" s="164"/>
    </row>
    <row r="41" spans="1:7" ht="15" thickBot="1" x14ac:dyDescent="0.25">
      <c r="A41" s="180" t="s">
        <v>263</v>
      </c>
      <c r="B41" s="162"/>
      <c r="C41" s="163"/>
      <c r="D41" s="290"/>
      <c r="E41" s="164">
        <f ca="1">IF(ISERROR((D41/12*C41)*E30),0,((D41/12*C41)*E30))</f>
        <v>0</v>
      </c>
      <c r="F41" s="164">
        <f ca="1">IF(ISERROR((E41/C41)*(12-C41)),0,(E41/C41)*(12-C41))</f>
        <v>0</v>
      </c>
      <c r="G41" s="164"/>
    </row>
    <row r="42" spans="1:7" ht="15" thickBot="1" x14ac:dyDescent="0.25">
      <c r="A42" s="180" t="s">
        <v>305</v>
      </c>
      <c r="B42" s="164"/>
      <c r="C42" s="163">
        <v>12</v>
      </c>
      <c r="D42" s="290">
        <v>0.03</v>
      </c>
      <c r="E42" s="164">
        <f ca="1">B60*D42</f>
        <v>0</v>
      </c>
      <c r="F42" s="164">
        <f ca="1">IF(ISERROR((E42/C42)*(12-C42)),0,(E42/C42)*(12-C42))</f>
        <v>0</v>
      </c>
      <c r="G42" s="164"/>
    </row>
    <row r="43" spans="1:7" ht="15" thickBot="1" x14ac:dyDescent="0.25">
      <c r="A43" s="180" t="s">
        <v>138</v>
      </c>
      <c r="B43" s="164"/>
      <c r="C43" s="163"/>
      <c r="D43" s="181"/>
      <c r="E43" s="164">
        <f>IF(ISERROR(D43/12*C43),0,D43/12*C43)</f>
        <v>0</v>
      </c>
      <c r="F43" s="164">
        <f>IF(ISERROR((E43/C43)*(12-C43)),0,(E43/C43)*(12-C43))</f>
        <v>0</v>
      </c>
      <c r="G43" s="164"/>
    </row>
    <row r="44" spans="1:7" ht="15.75" thickBot="1" x14ac:dyDescent="0.25">
      <c r="A44" s="158" t="s">
        <v>129</v>
      </c>
      <c r="B44" s="178"/>
      <c r="C44" s="178"/>
      <c r="D44" s="159" t="s">
        <v>125</v>
      </c>
      <c r="E44" s="160"/>
      <c r="F44" s="160"/>
      <c r="G44" s="160"/>
    </row>
    <row r="45" spans="1:7" ht="15" thickBot="1" x14ac:dyDescent="0.25">
      <c r="A45" s="179" t="s">
        <v>134</v>
      </c>
      <c r="B45" s="164"/>
      <c r="C45" s="163"/>
      <c r="D45" s="290"/>
      <c r="E45" s="164"/>
      <c r="F45" s="164">
        <f ca="1">IF(ISERROR($F$31*D45),0,$F$31*D45)</f>
        <v>0</v>
      </c>
      <c r="G45" s="164"/>
    </row>
    <row r="46" spans="1:7" ht="15" thickBot="1" x14ac:dyDescent="0.25">
      <c r="A46" s="180" t="s">
        <v>135</v>
      </c>
      <c r="B46" s="164"/>
      <c r="C46" s="163"/>
      <c r="D46" s="290"/>
      <c r="E46" s="164"/>
      <c r="F46" s="164">
        <f ca="1">IF(ISERROR($F$31*D46),0,$F$31*D46)</f>
        <v>0</v>
      </c>
      <c r="G46" s="164"/>
    </row>
    <row r="47" spans="1:7" ht="15" thickBot="1" x14ac:dyDescent="0.25">
      <c r="A47" s="180" t="s">
        <v>136</v>
      </c>
      <c r="B47" s="164"/>
      <c r="C47" s="163"/>
      <c r="D47" s="290"/>
      <c r="E47" s="164"/>
      <c r="F47" s="164">
        <f ca="1">IF(ISERROR($F$31*D47),0,$F$31*D47)</f>
        <v>0</v>
      </c>
      <c r="G47" s="164"/>
    </row>
    <row r="48" spans="1:7" ht="15" thickBot="1" x14ac:dyDescent="0.25">
      <c r="A48" s="180"/>
      <c r="B48" s="159" t="s">
        <v>123</v>
      </c>
      <c r="C48" s="159" t="s">
        <v>124</v>
      </c>
      <c r="D48" s="159" t="s">
        <v>137</v>
      </c>
      <c r="E48" s="164"/>
      <c r="F48" s="164"/>
      <c r="G48" s="164"/>
    </row>
    <row r="49" spans="1:7" ht="15" thickBot="1" x14ac:dyDescent="0.25">
      <c r="A49" s="180" t="s">
        <v>306</v>
      </c>
      <c r="B49" s="162"/>
      <c r="C49" s="163"/>
      <c r="D49" s="290"/>
      <c r="E49" s="164"/>
      <c r="F49" s="164">
        <f ca="1">IF(ISERROR((D49/12*C49)*F30),0,((D49/12*C49)*F30))</f>
        <v>0</v>
      </c>
      <c r="G49" s="164">
        <f ca="1">IF(ISERROR((F49/C49)*(12-C49)),0,(F49/C49)*(12-C49))</f>
        <v>0</v>
      </c>
    </row>
    <row r="50" spans="1:7" ht="15" thickBot="1" x14ac:dyDescent="0.25">
      <c r="A50" s="180" t="s">
        <v>305</v>
      </c>
      <c r="B50" s="164"/>
      <c r="C50" s="163">
        <v>12</v>
      </c>
      <c r="D50" s="290">
        <v>0.03</v>
      </c>
      <c r="E50" s="164"/>
      <c r="F50" s="164">
        <f ca="1">E60*D50</f>
        <v>0</v>
      </c>
      <c r="G50" s="164">
        <f ca="1">IF(ISERROR((F50/C50)*(12-C50)),0,(F50/C50)*(12-C50))</f>
        <v>0</v>
      </c>
    </row>
    <row r="51" spans="1:7" ht="15" thickBot="1" x14ac:dyDescent="0.25">
      <c r="A51" s="180" t="s">
        <v>138</v>
      </c>
      <c r="B51" s="164"/>
      <c r="C51" s="163"/>
      <c r="D51" s="181"/>
      <c r="E51" s="164"/>
      <c r="F51" s="164">
        <f>IF(ISERROR(D51/12*C51),0,D51/12*C51)</f>
        <v>0</v>
      </c>
      <c r="G51" s="164">
        <f>IF(ISERROR((F51/C51)*(12-C51)),0,(F51/C51)*(12-C51))</f>
        <v>0</v>
      </c>
    </row>
    <row r="52" spans="1:7" ht="15.75" hidden="1" customHeight="1" thickBot="1" x14ac:dyDescent="0.25">
      <c r="A52" s="158" t="s">
        <v>112</v>
      </c>
      <c r="B52" s="178"/>
      <c r="C52" s="178"/>
      <c r="D52" s="159" t="s">
        <v>125</v>
      </c>
      <c r="E52" s="160"/>
      <c r="F52" s="160"/>
      <c r="G52" s="160"/>
    </row>
    <row r="53" spans="1:7" ht="15" hidden="1" customHeight="1" thickBot="1" x14ac:dyDescent="0.25">
      <c r="A53" s="179" t="s">
        <v>134</v>
      </c>
      <c r="B53" s="164"/>
      <c r="C53" s="163"/>
      <c r="D53" s="290"/>
      <c r="E53" s="164"/>
      <c r="F53" s="164"/>
      <c r="G53" s="164">
        <f ca="1">IF(ISERROR($G$31*D53),0,$G$31*D53)</f>
        <v>0</v>
      </c>
    </row>
    <row r="54" spans="1:7" ht="15" hidden="1" customHeight="1" thickBot="1" x14ac:dyDescent="0.25">
      <c r="A54" s="180" t="s">
        <v>135</v>
      </c>
      <c r="B54" s="164"/>
      <c r="C54" s="163"/>
      <c r="D54" s="290"/>
      <c r="E54" s="164"/>
      <c r="F54" s="164"/>
      <c r="G54" s="164">
        <f ca="1">IF(ISERROR($G$31*D54),0,$G$31*D54)</f>
        <v>0</v>
      </c>
    </row>
    <row r="55" spans="1:7" ht="15" hidden="1" customHeight="1" thickBot="1" x14ac:dyDescent="0.25">
      <c r="A55" s="180" t="s">
        <v>136</v>
      </c>
      <c r="B55" s="164"/>
      <c r="C55" s="163"/>
      <c r="D55" s="290"/>
      <c r="E55" s="164"/>
      <c r="F55" s="164"/>
      <c r="G55" s="164">
        <f ca="1">IF(ISERROR($G$31*D55),0,$G$31*D55)</f>
        <v>0</v>
      </c>
    </row>
    <row r="56" spans="1:7" ht="15" hidden="1" customHeight="1" thickBot="1" x14ac:dyDescent="0.25">
      <c r="A56" s="180"/>
      <c r="B56" s="159" t="s">
        <v>123</v>
      </c>
      <c r="C56" s="159" t="s">
        <v>124</v>
      </c>
      <c r="D56" s="159" t="s">
        <v>137</v>
      </c>
      <c r="E56" s="164"/>
      <c r="F56" s="164"/>
      <c r="G56" s="164"/>
    </row>
    <row r="57" spans="1:7" ht="15" hidden="1" customHeight="1" thickBot="1" x14ac:dyDescent="0.25">
      <c r="A57" s="180" t="s">
        <v>263</v>
      </c>
      <c r="B57" s="164"/>
      <c r="C57" s="163"/>
      <c r="D57" s="181"/>
      <c r="E57" s="164"/>
      <c r="F57" s="164"/>
      <c r="G57" s="164">
        <f ca="1">IF(ISERROR((D57/12*C57)*G30),0,((D57/12*C57)*G30))</f>
        <v>0</v>
      </c>
    </row>
    <row r="58" spans="1:7" ht="15" hidden="1" customHeight="1" thickBot="1" x14ac:dyDescent="0.25">
      <c r="A58" s="180" t="s">
        <v>138</v>
      </c>
      <c r="B58" s="164"/>
      <c r="C58" s="163"/>
      <c r="D58" s="181"/>
      <c r="E58" s="164"/>
      <c r="F58" s="164"/>
      <c r="G58" s="164">
        <f>IF(ISERROR(D58/12*C58),0,D58/12*C58)</f>
        <v>0</v>
      </c>
    </row>
    <row r="59" spans="1:7" ht="15" hidden="1" customHeight="1" thickBot="1" x14ac:dyDescent="0.25">
      <c r="A59" s="180" t="s">
        <v>138</v>
      </c>
      <c r="B59" s="164"/>
      <c r="C59" s="163"/>
      <c r="D59" s="181"/>
      <c r="E59" s="164"/>
      <c r="F59" s="164"/>
      <c r="G59" s="164">
        <f>IF(ISERROR(D59/12*C59),0,D59/12*C59)</f>
        <v>0</v>
      </c>
    </row>
    <row r="60" spans="1:7" ht="15" thickBot="1" x14ac:dyDescent="0.25">
      <c r="A60" s="155" t="s">
        <v>139</v>
      </c>
      <c r="B60" s="175">
        <f ca="1">IF(ISERROR(B33/B34),0,B33/B34)</f>
        <v>0</v>
      </c>
      <c r="C60" s="175"/>
      <c r="D60" s="174"/>
      <c r="E60" s="157">
        <f ca="1">SUM(E35:E59)</f>
        <v>0</v>
      </c>
      <c r="F60" s="157">
        <f ca="1">SUM(F35:F59)</f>
        <v>0</v>
      </c>
      <c r="G60" s="157">
        <f ca="1">SUM(G35:G59)</f>
        <v>0</v>
      </c>
    </row>
    <row r="61" spans="1:7" ht="15" thickBot="1" x14ac:dyDescent="0.25">
      <c r="A61" s="155" t="s">
        <v>131</v>
      </c>
      <c r="B61" s="175"/>
      <c r="C61" s="175"/>
      <c r="D61" s="174"/>
      <c r="E61" s="157">
        <f ca="1">E60-E35</f>
        <v>0</v>
      </c>
      <c r="F61" s="157">
        <f ca="1">F60-F35</f>
        <v>0</v>
      </c>
      <c r="G61" s="157">
        <f ca="1">G60-G35</f>
        <v>0</v>
      </c>
    </row>
    <row r="62" spans="1:7" ht="15" thickBot="1" x14ac:dyDescent="0.25">
      <c r="A62" s="176"/>
      <c r="B62" s="182"/>
      <c r="C62" s="182"/>
      <c r="D62" s="167"/>
      <c r="E62" s="182"/>
      <c r="F62" s="182"/>
      <c r="G62" s="182"/>
    </row>
    <row r="63" spans="1:7" ht="15.75" thickBot="1" x14ac:dyDescent="0.25">
      <c r="A63" s="183" t="s">
        <v>140</v>
      </c>
      <c r="B63" s="184">
        <f ca="1">B30+B60</f>
        <v>0</v>
      </c>
      <c r="C63" s="185"/>
      <c r="D63" s="186"/>
      <c r="E63" s="184">
        <f ca="1">E30+E60</f>
        <v>0</v>
      </c>
      <c r="F63" s="187">
        <f ca="1">F30+F60</f>
        <v>0</v>
      </c>
      <c r="G63" s="187">
        <f ca="1">G30+G60</f>
        <v>0</v>
      </c>
    </row>
    <row r="64" spans="1:7" x14ac:dyDescent="0.2">
      <c r="A64" s="88"/>
      <c r="B64" s="88"/>
      <c r="C64" s="88"/>
      <c r="D64" s="188"/>
      <c r="E64" s="88"/>
      <c r="F64" s="88"/>
      <c r="G64" s="88"/>
    </row>
    <row r="65" spans="1:7" x14ac:dyDescent="0.2">
      <c r="A65" s="88"/>
      <c r="B65" s="88"/>
      <c r="C65" s="88"/>
      <c r="D65" s="188"/>
      <c r="E65" s="88"/>
      <c r="F65" s="88"/>
      <c r="G65" s="88"/>
    </row>
    <row r="66" spans="1:7" x14ac:dyDescent="0.2">
      <c r="A66" s="88"/>
      <c r="B66" s="88"/>
      <c r="C66" s="88"/>
      <c r="D66" s="188"/>
      <c r="E66" s="88"/>
      <c r="F66" s="88"/>
      <c r="G66" s="88"/>
    </row>
    <row r="67" spans="1:7" x14ac:dyDescent="0.2">
      <c r="A67" s="88"/>
      <c r="B67" s="88"/>
      <c r="C67" s="88"/>
      <c r="D67" s="188"/>
      <c r="E67" s="88"/>
      <c r="F67" s="88"/>
      <c r="G67" s="88"/>
    </row>
    <row r="68" spans="1:7" x14ac:dyDescent="0.2">
      <c r="A68" s="88"/>
      <c r="B68" s="88"/>
      <c r="C68" s="88"/>
      <c r="D68" s="188"/>
      <c r="E68" s="88"/>
      <c r="F68" s="88"/>
      <c r="G68" s="88"/>
    </row>
    <row r="69" spans="1:7" x14ac:dyDescent="0.2">
      <c r="A69" s="88"/>
      <c r="B69" s="189"/>
      <c r="C69" s="189"/>
      <c r="D69" s="188"/>
      <c r="E69" s="88"/>
      <c r="F69" s="88"/>
      <c r="G69" s="88"/>
    </row>
    <row r="70" spans="1:7" x14ac:dyDescent="0.2">
      <c r="A70" s="88"/>
      <c r="B70" s="88"/>
      <c r="C70" s="88"/>
      <c r="D70" s="188"/>
      <c r="E70" s="88"/>
      <c r="F70" s="88"/>
      <c r="G70" s="88"/>
    </row>
    <row r="71" spans="1:7" x14ac:dyDescent="0.2">
      <c r="A71" s="88"/>
      <c r="B71" s="88"/>
      <c r="C71" s="88"/>
      <c r="D71" s="188"/>
      <c r="E71" s="88"/>
      <c r="F71" s="88"/>
      <c r="G71" s="88"/>
    </row>
    <row r="72" spans="1:7" x14ac:dyDescent="0.2">
      <c r="A72" s="88"/>
      <c r="B72" s="88"/>
      <c r="C72" s="88"/>
      <c r="D72" s="88"/>
      <c r="E72" s="88"/>
      <c r="F72" s="88"/>
      <c r="G72" s="88"/>
    </row>
  </sheetData>
  <sheetProtection password="EBC7" sheet="1" objects="1" scenarios="1"/>
  <mergeCells count="4">
    <mergeCell ref="A1:G1"/>
    <mergeCell ref="A3:G3"/>
    <mergeCell ref="A5:G5"/>
    <mergeCell ref="A6:G6"/>
  </mergeCells>
  <phoneticPr fontId="8" type="noConversion"/>
  <dataValidations count="1">
    <dataValidation allowBlank="1" sqref="F2 A2"/>
  </dataValidations>
  <printOptions horizontalCentered="1" headings="1"/>
  <pageMargins left="0.2" right="0.3" top="0.44" bottom="0.73" header="0.25" footer="0.17"/>
  <pageSetup scale="87" orientation="portrait" horizontalDpi="300" verticalDpi="300" r:id="rId1"/>
  <headerFooter alignWithMargins="0">
    <oddFooter>&amp;L&amp;D &amp;T&amp;COMB Approval No. 1205-0430 Expires 12/31/2013
&amp;A&amp;R&amp;F</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G72"/>
  <sheetViews>
    <sheetView showGridLines="0" workbookViewId="0">
      <selection sqref="A1:C1"/>
    </sheetView>
  </sheetViews>
  <sheetFormatPr defaultRowHeight="12.75" x14ac:dyDescent="0.2"/>
  <cols>
    <col min="1" max="1" width="50.7109375" customWidth="1"/>
    <col min="2" max="2" width="15.7109375" customWidth="1"/>
    <col min="3" max="3" width="7.7109375" customWidth="1"/>
    <col min="5" max="6" width="15.7109375" customWidth="1"/>
    <col min="7" max="7" width="15.7109375" hidden="1" customWidth="1"/>
  </cols>
  <sheetData>
    <row r="1" spans="1:7" ht="15.75" x14ac:dyDescent="0.2">
      <c r="A1" s="474" t="s">
        <v>141</v>
      </c>
      <c r="B1" s="474"/>
      <c r="C1" s="474"/>
      <c r="D1" s="474"/>
      <c r="E1" s="474"/>
      <c r="F1" s="474"/>
      <c r="G1" s="474"/>
    </row>
    <row r="2" spans="1:7" x14ac:dyDescent="0.2">
      <c r="A2" s="126" t="str">
        <f>'CROSS PSPB'!A2</f>
        <v>Crosswalk Version:  2.4</v>
      </c>
      <c r="B2" s="127"/>
      <c r="C2" s="127"/>
      <c r="D2" s="127"/>
      <c r="E2" s="128"/>
      <c r="F2" s="129" t="str">
        <f>'1-AST INC'!F2</f>
        <v>Rev. 6/4/2007</v>
      </c>
    </row>
    <row r="3" spans="1:7" ht="15.75" x14ac:dyDescent="0.2">
      <c r="A3" s="474" t="s">
        <v>248</v>
      </c>
      <c r="B3" s="474"/>
      <c r="C3" s="474"/>
      <c r="D3" s="474"/>
      <c r="E3" s="474"/>
      <c r="F3" s="474"/>
      <c r="G3" s="474"/>
    </row>
    <row r="4" spans="1:7" ht="15.75" x14ac:dyDescent="0.2">
      <c r="A4" s="130" t="str">
        <f>'1-AST INC'!A4</f>
        <v>YOUR STATE</v>
      </c>
      <c r="B4" s="125"/>
      <c r="C4" s="125"/>
      <c r="D4" s="125"/>
      <c r="E4" s="125"/>
      <c r="F4" s="125"/>
      <c r="G4" s="125"/>
    </row>
    <row r="5" spans="1:7" x14ac:dyDescent="0.2">
      <c r="A5" s="475" t="str">
        <f>'1-AST INC'!A5:G5</f>
        <v>NEXT YEAR</v>
      </c>
      <c r="B5" s="476"/>
      <c r="C5" s="476"/>
      <c r="D5" s="476"/>
      <c r="E5" s="476"/>
      <c r="F5" s="476"/>
      <c r="G5" s="476"/>
    </row>
    <row r="6" spans="1:7" ht="13.5" thickBot="1" x14ac:dyDescent="0.25">
      <c r="A6" s="478" t="str">
        <f>F7</f>
        <v xml:space="preserve">FY </v>
      </c>
      <c r="B6" s="476"/>
      <c r="C6" s="476"/>
      <c r="D6" s="476"/>
      <c r="E6" s="476"/>
      <c r="F6" s="476"/>
      <c r="G6" s="476"/>
    </row>
    <row r="7" spans="1:7" x14ac:dyDescent="0.2">
      <c r="A7" s="131"/>
      <c r="B7" s="132" t="str">
        <f>'1-AST INC'!B7</f>
        <v xml:space="preserve">FY </v>
      </c>
      <c r="C7" s="133"/>
      <c r="D7" s="134"/>
      <c r="E7" s="132" t="str">
        <f>'1-AST INC'!E7</f>
        <v xml:space="preserve">FY </v>
      </c>
      <c r="F7" s="132" t="str">
        <f>'1-AST INC'!F7</f>
        <v xml:space="preserve">FY </v>
      </c>
      <c r="G7" s="135" t="str">
        <f>'1-AST INC'!G7</f>
        <v>FY 1</v>
      </c>
    </row>
    <row r="8" spans="1:7" x14ac:dyDescent="0.2">
      <c r="A8" s="131"/>
      <c r="B8" s="136" t="s">
        <v>113</v>
      </c>
      <c r="C8" s="137"/>
      <c r="D8" s="138"/>
      <c r="E8" s="139" t="s">
        <v>114</v>
      </c>
      <c r="F8" s="139" t="s">
        <v>115</v>
      </c>
      <c r="G8" s="140" t="s">
        <v>116</v>
      </c>
    </row>
    <row r="9" spans="1:7" ht="13.5" thickBot="1" x14ac:dyDescent="0.25">
      <c r="A9" s="131" t="s">
        <v>117</v>
      </c>
      <c r="B9" s="141" t="s">
        <v>118</v>
      </c>
      <c r="C9" s="142"/>
      <c r="D9" s="143"/>
      <c r="E9" s="144" t="s">
        <v>118</v>
      </c>
      <c r="F9" s="144" t="s">
        <v>118</v>
      </c>
      <c r="G9" s="144" t="s">
        <v>118</v>
      </c>
    </row>
    <row r="10" spans="1:7" ht="13.5" thickBot="1" x14ac:dyDescent="0.25">
      <c r="A10" s="131"/>
      <c r="B10" s="145"/>
      <c r="C10" s="145"/>
      <c r="D10" s="145"/>
      <c r="E10" s="146"/>
      <c r="F10" s="145"/>
      <c r="G10" s="145"/>
    </row>
    <row r="11" spans="1:7" ht="15" thickBot="1" x14ac:dyDescent="0.25">
      <c r="A11" s="147" t="s">
        <v>119</v>
      </c>
      <c r="B11" s="148">
        <f>'CROSS PSPB'!M9</f>
        <v>0</v>
      </c>
      <c r="C11" s="149"/>
      <c r="D11" s="150"/>
      <c r="E11" s="150"/>
      <c r="F11" s="150"/>
      <c r="G11" s="151"/>
    </row>
    <row r="12" spans="1:7" ht="15" thickBot="1" x14ac:dyDescent="0.25">
      <c r="A12" s="147" t="s">
        <v>120</v>
      </c>
      <c r="B12" s="152">
        <f ca="1">IF(STARTUPCW!B16=0,0,'CROSS PSPB'!L9/STARTUPCW!B16)</f>
        <v>0</v>
      </c>
      <c r="C12" s="153"/>
      <c r="D12" s="150"/>
      <c r="E12" s="150"/>
      <c r="F12" s="150"/>
      <c r="G12" s="154"/>
    </row>
    <row r="13" spans="1:7" ht="15" thickBot="1" x14ac:dyDescent="0.25">
      <c r="A13" s="155" t="s">
        <v>121</v>
      </c>
      <c r="B13" s="149"/>
      <c r="C13" s="150"/>
      <c r="D13" s="156"/>
      <c r="E13" s="157">
        <f ca="1">IF(ISERROR($B$30),0,$B$30)</f>
        <v>0</v>
      </c>
      <c r="F13" s="157">
        <f ca="1">IF(ISERROR($E$30),0,$E$30)</f>
        <v>0</v>
      </c>
      <c r="G13" s="157">
        <f ca="1">IF(ISERROR($F$30),0,$F$30)</f>
        <v>0</v>
      </c>
    </row>
    <row r="14" spans="1:7" ht="15.75" thickBot="1" x14ac:dyDescent="0.25">
      <c r="A14" s="158" t="s">
        <v>122</v>
      </c>
      <c r="B14" s="159" t="s">
        <v>123</v>
      </c>
      <c r="C14" s="159" t="s">
        <v>124</v>
      </c>
      <c r="D14" s="159" t="s">
        <v>125</v>
      </c>
      <c r="E14" s="160"/>
      <c r="F14" s="160"/>
      <c r="G14" s="160"/>
    </row>
    <row r="15" spans="1:7" ht="15" thickBot="1" x14ac:dyDescent="0.25">
      <c r="A15" s="161" t="str">
        <f>'1-AST INC'!A15</f>
        <v xml:space="preserve">1. </v>
      </c>
      <c r="B15" s="162" t="str">
        <f>IF('1-AST INC'!B15&gt;0,'1-AST INC'!B15,"N/A")</f>
        <v>N/A</v>
      </c>
      <c r="C15" s="163">
        <f>'1-AST INC'!C15</f>
        <v>0</v>
      </c>
      <c r="D15" s="290">
        <f>'1-AST INC'!D15</f>
        <v>0</v>
      </c>
      <c r="E15" s="164">
        <f>IF(OR(D15=0,C15=0),0,$E$13/(1+(D15*(C15/12)))*(D15/12*(12-C15)))</f>
        <v>0</v>
      </c>
      <c r="F15" s="164"/>
      <c r="G15" s="164"/>
    </row>
    <row r="16" spans="1:7" ht="15" thickBot="1" x14ac:dyDescent="0.25">
      <c r="A16" s="161" t="str">
        <f>'1-AST INC'!A16</f>
        <v>2.</v>
      </c>
      <c r="B16" s="162" t="str">
        <f>IF('1-AST INC'!B16&gt;0,'1-AST INC'!B16,"N/A")</f>
        <v>N/A</v>
      </c>
      <c r="C16" s="163">
        <f>'1-AST INC'!C16</f>
        <v>0</v>
      </c>
      <c r="D16" s="290">
        <f>'1-AST INC'!D16</f>
        <v>0</v>
      </c>
      <c r="E16" s="164">
        <f>IF(OR(D16=0,C16=0),0,$E$13/(1+(D16*(C16/12)))*(D16/12*(12-C16)))</f>
        <v>0</v>
      </c>
      <c r="F16" s="164"/>
      <c r="G16" s="164"/>
    </row>
    <row r="17" spans="1:7" ht="15" thickBot="1" x14ac:dyDescent="0.25">
      <c r="A17" s="161" t="str">
        <f>'1-AST INC'!A17</f>
        <v>3.</v>
      </c>
      <c r="B17" s="162" t="str">
        <f>IF('1-AST INC'!B17&gt;0,'1-AST INC'!B17,"N/A")</f>
        <v>N/A</v>
      </c>
      <c r="C17" s="163">
        <f>'1-AST INC'!C17</f>
        <v>0</v>
      </c>
      <c r="D17" s="290">
        <f>'1-AST INC'!D17</f>
        <v>0</v>
      </c>
      <c r="E17" s="164">
        <f>IF(OR(D17=0,C17=0),0,$E$13/(1+(D17*(C17/12)))*(D17/12*(12-C17)))</f>
        <v>0</v>
      </c>
      <c r="F17" s="164"/>
      <c r="G17" s="164"/>
    </row>
    <row r="18" spans="1:7" ht="15.75" thickBot="1" x14ac:dyDescent="0.25">
      <c r="A18" s="158" t="s">
        <v>128</v>
      </c>
      <c r="B18" s="160"/>
      <c r="C18" s="160"/>
      <c r="D18" s="167"/>
      <c r="E18" s="160"/>
      <c r="F18" s="160"/>
      <c r="G18" s="160"/>
    </row>
    <row r="19" spans="1:7" ht="15" thickBot="1" x14ac:dyDescent="0.25">
      <c r="A19" s="161" t="str">
        <f>'1-AST INC'!A19</f>
        <v>1. Default</v>
      </c>
      <c r="B19" s="162" t="str">
        <f>IF('1-AST INC'!B19&gt;0,'1-AST INC'!B19,"N/A")</f>
        <v>N/A</v>
      </c>
      <c r="C19" s="163">
        <f>'1-AST INC'!C19</f>
        <v>12</v>
      </c>
      <c r="D19" s="290">
        <f>'1-AST INC'!D19</f>
        <v>0.03</v>
      </c>
      <c r="E19" s="164">
        <f ca="1">IF(ISERROR(SUM($E$13,$E$15:$E$17)*(D19/12*C19)),0,SUM($E$13,$E$15:$E$17)*(D19/12*C19))</f>
        <v>0</v>
      </c>
      <c r="F19" s="164">
        <f ca="1">IF(ISERROR((E19/C19)*(12-C19)),0,(E19/C19)*(12-C19))</f>
        <v>0</v>
      </c>
      <c r="G19" s="164"/>
    </row>
    <row r="20" spans="1:7" ht="15" thickBot="1" x14ac:dyDescent="0.25">
      <c r="A20" s="161" t="str">
        <f>'1-AST INC'!A20</f>
        <v>2.</v>
      </c>
      <c r="B20" s="162" t="str">
        <f>IF('1-AST INC'!B20&gt;0,'1-AST INC'!B20,"N/A")</f>
        <v>N/A</v>
      </c>
      <c r="C20" s="163">
        <f>'1-AST INC'!C20</f>
        <v>0</v>
      </c>
      <c r="D20" s="290">
        <f>'1-AST INC'!D20</f>
        <v>0</v>
      </c>
      <c r="E20" s="164">
        <f ca="1">IF(ISERROR(SUM($E$13,$E$15:$E$17)*(D20/12*C20)),0,SUM($E$13,$E$15:$E$17)*(D20/12*C20))</f>
        <v>0</v>
      </c>
      <c r="F20" s="164">
        <f ca="1">IF(ISERROR((E20/C20)*(12-C20)),0,(E20/C20)*(12-C20))</f>
        <v>0</v>
      </c>
      <c r="G20" s="164"/>
    </row>
    <row r="21" spans="1:7" ht="15" thickBot="1" x14ac:dyDescent="0.25">
      <c r="A21" s="161" t="str">
        <f>'1-AST INC'!A21</f>
        <v>3.</v>
      </c>
      <c r="B21" s="162" t="str">
        <f>IF('1-AST INC'!B21&gt;0,'1-AST INC'!B21,"N/A")</f>
        <v>N/A</v>
      </c>
      <c r="C21" s="163">
        <f>'1-AST INC'!C21</f>
        <v>0</v>
      </c>
      <c r="D21" s="290">
        <f>'1-AST INC'!D21</f>
        <v>0</v>
      </c>
      <c r="E21" s="164">
        <f ca="1">IF(ISERROR(SUM($E$13,$E$15:$E$17)*(D21/12*C21)),0,SUM($E$13,$E$15:$E$17)*(D21/12*C21))</f>
        <v>0</v>
      </c>
      <c r="F21" s="164">
        <f ca="1">IF(ISERROR((E21/C21)*(12-C21)),0,(E21/C21)*(12-C21))</f>
        <v>0</v>
      </c>
      <c r="G21" s="164"/>
    </row>
    <row r="22" spans="1:7" ht="15.75" thickBot="1" x14ac:dyDescent="0.25">
      <c r="A22" s="158" t="s">
        <v>129</v>
      </c>
      <c r="B22" s="160"/>
      <c r="C22" s="160"/>
      <c r="D22" s="167"/>
      <c r="E22" s="160"/>
      <c r="F22" s="160"/>
      <c r="G22" s="160"/>
    </row>
    <row r="23" spans="1:7" ht="15" thickBot="1" x14ac:dyDescent="0.25">
      <c r="A23" s="161" t="str">
        <f>'1-AST INC'!A23</f>
        <v>1. Default</v>
      </c>
      <c r="B23" s="162" t="str">
        <f>IF('1-AST INC'!B23&gt;0,'1-AST INC'!B23,"N/A")</f>
        <v>N/A</v>
      </c>
      <c r="C23" s="163">
        <f>'1-AST INC'!C23</f>
        <v>12</v>
      </c>
      <c r="D23" s="290">
        <f>'1-AST INC'!D23</f>
        <v>0.03</v>
      </c>
      <c r="E23" s="164"/>
      <c r="F23" s="164">
        <f ca="1">IF(ISERROR(SUM($F$13,$F$19:$F$21)*(D23/12*C23)),0,SUM($F$13,$F$19:$F$21)*(D23/12*C23))</f>
        <v>0</v>
      </c>
      <c r="G23" s="164">
        <f ca="1">IF(ISERROR((F23/C23)*(12-C23)),0,(F23/C23)*(12-C23))</f>
        <v>0</v>
      </c>
    </row>
    <row r="24" spans="1:7" ht="15" thickBot="1" x14ac:dyDescent="0.25">
      <c r="A24" s="161" t="str">
        <f>'1-AST INC'!A24</f>
        <v>2.</v>
      </c>
      <c r="B24" s="162" t="str">
        <f>IF('1-AST INC'!B24&gt;0,'1-AST INC'!B24,"N/A")</f>
        <v>N/A</v>
      </c>
      <c r="C24" s="163">
        <f>'1-AST INC'!C24</f>
        <v>0</v>
      </c>
      <c r="D24" s="290">
        <f>'1-AST INC'!D24</f>
        <v>0</v>
      </c>
      <c r="E24" s="164"/>
      <c r="F24" s="164">
        <f ca="1">IF(ISERROR(SUM($F$13,$F$19:$F$21)*(D24/12*C24)),0,SUM($F$13,$F$19:$F$21)*(D24/12*C24))</f>
        <v>0</v>
      </c>
      <c r="G24" s="164">
        <f ca="1">IF(ISERROR((F24/C24)*(12-C24)),0,(F24/C24)*(12-C24))</f>
        <v>0</v>
      </c>
    </row>
    <row r="25" spans="1:7" ht="15" thickBot="1" x14ac:dyDescent="0.25">
      <c r="A25" s="161" t="str">
        <f>'1-AST INC'!A25</f>
        <v>3.</v>
      </c>
      <c r="B25" s="162" t="str">
        <f>IF('1-AST INC'!B25&gt;0,'1-AST INC'!B25,"N/A")</f>
        <v>N/A</v>
      </c>
      <c r="C25" s="163">
        <f>'1-AST INC'!C25</f>
        <v>0</v>
      </c>
      <c r="D25" s="290">
        <f>'1-AST INC'!D25</f>
        <v>0</v>
      </c>
      <c r="E25" s="164"/>
      <c r="F25" s="164">
        <f ca="1">IF(ISERROR(SUM($F$13,$F$19:$F$21)*(D25/12*C25)),0,SUM($F$13,$F$19:$F$21)*(D25/12*C25))</f>
        <v>0</v>
      </c>
      <c r="G25" s="164">
        <f ca="1">IF(ISERROR((F25/C25)*(12-C25)),0,(F25/C25)*(12-C25))</f>
        <v>0</v>
      </c>
    </row>
    <row r="26" spans="1:7" ht="15.75" hidden="1" thickBot="1" x14ac:dyDescent="0.25">
      <c r="A26" s="158" t="s">
        <v>112</v>
      </c>
      <c r="B26" s="160"/>
      <c r="C26" s="160"/>
      <c r="D26" s="167"/>
      <c r="E26" s="160"/>
      <c r="F26" s="160"/>
      <c r="G26" s="160"/>
    </row>
    <row r="27" spans="1:7" ht="15" hidden="1" thickBot="1" x14ac:dyDescent="0.25">
      <c r="A27" s="161" t="str">
        <f>'1-AST INC'!A27</f>
        <v xml:space="preserve">1. </v>
      </c>
      <c r="B27" s="162" t="str">
        <f>IF('1-AST INC'!B27&gt;0,'1-AST INC'!B27,"N/A")</f>
        <v>N/A</v>
      </c>
      <c r="C27" s="163">
        <f>'1-AST INC'!C27</f>
        <v>0</v>
      </c>
      <c r="D27" s="290">
        <f>'1-AST INC'!D27</f>
        <v>0</v>
      </c>
      <c r="E27" s="164"/>
      <c r="F27" s="164"/>
      <c r="G27" s="164">
        <f ca="1">IF(ISERROR(SUM($G$13,$G$23:$G$25)*(D27/12*C27)),0,SUM($G$13,$G$23:$G$25)*(D27/12*C27))</f>
        <v>0</v>
      </c>
    </row>
    <row r="28" spans="1:7" ht="15" hidden="1" thickBot="1" x14ac:dyDescent="0.25">
      <c r="A28" s="161" t="str">
        <f>'1-AST INC'!A28</f>
        <v>2.</v>
      </c>
      <c r="B28" s="162" t="str">
        <f>IF('1-AST INC'!B28&gt;0,'1-AST INC'!B28,"N/A")</f>
        <v>N/A</v>
      </c>
      <c r="C28" s="163">
        <f>'1-AST INC'!C28</f>
        <v>0</v>
      </c>
      <c r="D28" s="290">
        <f>'1-AST INC'!D28</f>
        <v>0</v>
      </c>
      <c r="E28" s="164"/>
      <c r="F28" s="164"/>
      <c r="G28" s="164">
        <f ca="1">IF(ISERROR(SUM($G$13,$G$23:$G$25)*(D28/12*C28)),0,SUM($G$13,$G$23:$G$25)*(D28/12*C28))</f>
        <v>0</v>
      </c>
    </row>
    <row r="29" spans="1:7" ht="15" hidden="1" thickBot="1" x14ac:dyDescent="0.25">
      <c r="A29" s="161" t="str">
        <f>'1-AST INC'!A29</f>
        <v>3.</v>
      </c>
      <c r="B29" s="162" t="str">
        <f>IF('1-AST INC'!B29&gt;0,'1-AST INC'!B29,"N/A")</f>
        <v>N/A</v>
      </c>
      <c r="C29" s="163">
        <f>'1-AST INC'!C29</f>
        <v>0</v>
      </c>
      <c r="D29" s="290">
        <f>'1-AST INC'!D29</f>
        <v>0</v>
      </c>
      <c r="E29" s="168"/>
      <c r="F29" s="168"/>
      <c r="G29" s="164">
        <f ca="1">IF(ISERROR(SUM($G$13,$G$23:$G$25)*(D29/12*C29)),0,SUM($G$13,$G$23:$G$25)*(D29/12*C29))</f>
        <v>0</v>
      </c>
    </row>
    <row r="30" spans="1:7" ht="15" thickBot="1" x14ac:dyDescent="0.25">
      <c r="A30" s="169" t="s">
        <v>130</v>
      </c>
      <c r="B30" s="170">
        <f ca="1">IF(ISERROR(B11/B12),0,B11/B12)</f>
        <v>0</v>
      </c>
      <c r="C30" s="170"/>
      <c r="D30" s="171"/>
      <c r="E30" s="157">
        <f ca="1">E13+SUM(E15:E29)</f>
        <v>0</v>
      </c>
      <c r="F30" s="157">
        <f ca="1">F13+SUM(F15:F29)</f>
        <v>0</v>
      </c>
      <c r="G30" s="157">
        <f ca="1">G13+SUM(G15:G29)</f>
        <v>0</v>
      </c>
    </row>
    <row r="31" spans="1:7" ht="15" thickBot="1" x14ac:dyDescent="0.25">
      <c r="A31" s="172" t="s">
        <v>131</v>
      </c>
      <c r="B31" s="173"/>
      <c r="C31" s="173"/>
      <c r="D31" s="174"/>
      <c r="E31" s="175">
        <f ca="1">E30-E13</f>
        <v>0</v>
      </c>
      <c r="F31" s="157">
        <f ca="1">F30-F13</f>
        <v>0</v>
      </c>
      <c r="G31" s="157">
        <f ca="1">G30-G13</f>
        <v>0</v>
      </c>
    </row>
    <row r="32" spans="1:7" ht="15" thickBot="1" x14ac:dyDescent="0.25">
      <c r="A32" s="176"/>
      <c r="B32" s="160"/>
      <c r="C32" s="160"/>
      <c r="D32" s="167"/>
      <c r="E32" s="160"/>
      <c r="F32" s="160"/>
      <c r="G32" s="160"/>
    </row>
    <row r="33" spans="1:7" ht="15" thickBot="1" x14ac:dyDescent="0.25">
      <c r="A33" s="147" t="s">
        <v>132</v>
      </c>
      <c r="B33" s="148">
        <f>'CROSS PSPB'!N9</f>
        <v>0</v>
      </c>
      <c r="C33" s="149"/>
      <c r="D33" s="150"/>
      <c r="E33" s="150"/>
      <c r="F33" s="150"/>
      <c r="G33" s="151"/>
    </row>
    <row r="34" spans="1:7" ht="15" thickBot="1" x14ac:dyDescent="0.25">
      <c r="A34" s="177" t="str">
        <f>A$12</f>
        <v>TOTAL POSITIONS PAID</v>
      </c>
      <c r="B34" s="152">
        <f ca="1">B$12</f>
        <v>0</v>
      </c>
      <c r="C34" s="153"/>
      <c r="D34" s="150"/>
      <c r="E34" s="150"/>
      <c r="F34" s="150"/>
      <c r="G34" s="154"/>
    </row>
    <row r="35" spans="1:7" ht="15" thickBot="1" x14ac:dyDescent="0.25">
      <c r="A35" s="155" t="s">
        <v>133</v>
      </c>
      <c r="B35" s="149"/>
      <c r="C35" s="150"/>
      <c r="D35" s="156"/>
      <c r="E35" s="157">
        <f ca="1">$B$60</f>
        <v>0</v>
      </c>
      <c r="F35" s="157">
        <f ca="1">$E$60</f>
        <v>0</v>
      </c>
      <c r="G35" s="157">
        <f ca="1">$F$60</f>
        <v>0</v>
      </c>
    </row>
    <row r="36" spans="1:7" ht="15.75" thickBot="1" x14ac:dyDescent="0.25">
      <c r="A36" s="158" t="s">
        <v>128</v>
      </c>
      <c r="B36" s="178"/>
      <c r="C36" s="178"/>
      <c r="D36" s="159" t="s">
        <v>125</v>
      </c>
      <c r="E36" s="160"/>
      <c r="F36" s="160"/>
      <c r="G36" s="160"/>
    </row>
    <row r="37" spans="1:7" ht="15" thickBot="1" x14ac:dyDescent="0.25">
      <c r="A37" s="179" t="s">
        <v>134</v>
      </c>
      <c r="B37" s="162" t="str">
        <f>IF('1-AST INC'!B37&gt;0,'1-AST INC'!B37,"N/A")</f>
        <v>N/A</v>
      </c>
      <c r="C37" s="163">
        <f>'1-AST INC'!C37</f>
        <v>0</v>
      </c>
      <c r="D37" s="290">
        <f>'1-AST INC'!D37</f>
        <v>0</v>
      </c>
      <c r="E37" s="164">
        <f ca="1">$E$31*D37</f>
        <v>0</v>
      </c>
      <c r="F37" s="164"/>
      <c r="G37" s="164"/>
    </row>
    <row r="38" spans="1:7" ht="15" thickBot="1" x14ac:dyDescent="0.25">
      <c r="A38" s="180" t="s">
        <v>135</v>
      </c>
      <c r="B38" s="162" t="str">
        <f>IF('1-AST INC'!B38&gt;0,'1-AST INC'!B38,"N/A")</f>
        <v>N/A</v>
      </c>
      <c r="C38" s="163">
        <f>'1-AST INC'!C38</f>
        <v>0</v>
      </c>
      <c r="D38" s="290">
        <f>'1-AST INC'!D38</f>
        <v>0</v>
      </c>
      <c r="E38" s="164">
        <f ca="1">$E$31*D38</f>
        <v>0</v>
      </c>
      <c r="F38" s="164"/>
      <c r="G38" s="164"/>
    </row>
    <row r="39" spans="1:7" ht="15" thickBot="1" x14ac:dyDescent="0.25">
      <c r="A39" s="180" t="s">
        <v>136</v>
      </c>
      <c r="B39" s="162" t="str">
        <f>IF('1-AST INC'!B39&gt;0,'1-AST INC'!B39,"N/A")</f>
        <v>N/A</v>
      </c>
      <c r="C39" s="163">
        <f>'1-AST INC'!C39</f>
        <v>0</v>
      </c>
      <c r="D39" s="290">
        <f>'1-AST INC'!D39</f>
        <v>0</v>
      </c>
      <c r="E39" s="164">
        <f ca="1">$E$31*D39</f>
        <v>0</v>
      </c>
      <c r="F39" s="164"/>
      <c r="G39" s="164"/>
    </row>
    <row r="40" spans="1:7" ht="15" thickBot="1" x14ac:dyDescent="0.25">
      <c r="A40" s="180"/>
      <c r="B40" s="159" t="s">
        <v>123</v>
      </c>
      <c r="C40" s="159" t="s">
        <v>124</v>
      </c>
      <c r="D40" s="159" t="s">
        <v>137</v>
      </c>
      <c r="E40" s="164"/>
      <c r="F40" s="164"/>
      <c r="G40" s="164"/>
    </row>
    <row r="41" spans="1:7" ht="15" thickBot="1" x14ac:dyDescent="0.25">
      <c r="A41" s="180" t="s">
        <v>263</v>
      </c>
      <c r="B41" s="162" t="str">
        <f>IF('1-AST INC'!B41&gt;0,'1-AST INC'!B41,"N/A")</f>
        <v>N/A</v>
      </c>
      <c r="C41" s="163">
        <f>'1-AST INC'!C41</f>
        <v>0</v>
      </c>
      <c r="D41" s="290">
        <f>'1-AST INC'!D41</f>
        <v>0</v>
      </c>
      <c r="E41" s="164">
        <f ca="1">IF(ISERROR((D41/12*C41)*E30),0,((D41/12*C41)*E30))</f>
        <v>0</v>
      </c>
      <c r="F41" s="164">
        <f ca="1">IF(ISERROR((E41/C41)*(12-C41)),0,(E41/C41)*(12-C41))</f>
        <v>0</v>
      </c>
      <c r="G41" s="164"/>
    </row>
    <row r="42" spans="1:7" ht="15" thickBot="1" x14ac:dyDescent="0.25">
      <c r="A42" s="180" t="s">
        <v>305</v>
      </c>
      <c r="B42" s="162" t="str">
        <f>IF('1-AST INC'!B42&gt;0,'1-AST INC'!B42,"N/A")</f>
        <v>N/A</v>
      </c>
      <c r="C42" s="163">
        <f>'1-AST INC'!C42</f>
        <v>12</v>
      </c>
      <c r="D42" s="290">
        <f>'1-AST INC'!D42</f>
        <v>0.03</v>
      </c>
      <c r="E42" s="164">
        <f ca="1">B60*D42</f>
        <v>0</v>
      </c>
      <c r="F42" s="164">
        <f ca="1">IF(ISERROR((E42/C42)*(12-C42)),0,(E42/C42)*(12-C42))</f>
        <v>0</v>
      </c>
      <c r="G42" s="164"/>
    </row>
    <row r="43" spans="1:7" ht="15" thickBot="1" x14ac:dyDescent="0.25">
      <c r="A43" s="180" t="s">
        <v>138</v>
      </c>
      <c r="B43" s="162" t="str">
        <f>IF('1-AST INC'!B43&gt;0,'1-AST INC'!B43,"N/A")</f>
        <v>N/A</v>
      </c>
      <c r="C43" s="163">
        <f>'1-AST INC'!C43</f>
        <v>0</v>
      </c>
      <c r="D43" s="181">
        <f>'1-AST INC'!D43</f>
        <v>0</v>
      </c>
      <c r="E43" s="164">
        <f>IF(ISERROR(D43/12*C43),0,D43/12*C43)</f>
        <v>0</v>
      </c>
      <c r="F43" s="164">
        <f>IF(ISERROR((E43/C43)*(12-C43)),0,(E43/C43)*(12-C43))</f>
        <v>0</v>
      </c>
      <c r="G43" s="164"/>
    </row>
    <row r="44" spans="1:7" ht="15.75" thickBot="1" x14ac:dyDescent="0.25">
      <c r="A44" s="158" t="s">
        <v>129</v>
      </c>
      <c r="B44" s="178"/>
      <c r="C44" s="178"/>
      <c r="D44" s="159" t="s">
        <v>125</v>
      </c>
      <c r="E44" s="160"/>
      <c r="F44" s="160"/>
      <c r="G44" s="160"/>
    </row>
    <row r="45" spans="1:7" ht="15" thickBot="1" x14ac:dyDescent="0.25">
      <c r="A45" s="179" t="s">
        <v>134</v>
      </c>
      <c r="B45" s="162" t="str">
        <f>IF('1-AST INC'!B45&gt;0,'1-AST INC'!B45,"N/A")</f>
        <v>N/A</v>
      </c>
      <c r="C45" s="163">
        <f>'1-AST INC'!C45</f>
        <v>0</v>
      </c>
      <c r="D45" s="290">
        <f>'1-AST INC'!D45</f>
        <v>0</v>
      </c>
      <c r="E45" s="164"/>
      <c r="F45" s="164">
        <f ca="1">IF(ISERROR($F$31*D45),0,$F$31*D45)</f>
        <v>0</v>
      </c>
      <c r="G45" s="164"/>
    </row>
    <row r="46" spans="1:7" ht="15" thickBot="1" x14ac:dyDescent="0.25">
      <c r="A46" s="180" t="s">
        <v>135</v>
      </c>
      <c r="B46" s="162" t="str">
        <f>IF('1-AST INC'!B46&gt;0,'1-AST INC'!B46,"N/A")</f>
        <v>N/A</v>
      </c>
      <c r="C46" s="163">
        <f>'1-AST INC'!C46</f>
        <v>0</v>
      </c>
      <c r="D46" s="290">
        <f>'1-AST INC'!D46</f>
        <v>0</v>
      </c>
      <c r="E46" s="164"/>
      <c r="F46" s="164">
        <f ca="1">IF(ISERROR($F$31*D46),0,$F$31*D46)</f>
        <v>0</v>
      </c>
      <c r="G46" s="164"/>
    </row>
    <row r="47" spans="1:7" ht="15" thickBot="1" x14ac:dyDescent="0.25">
      <c r="A47" s="180" t="s">
        <v>136</v>
      </c>
      <c r="B47" s="162" t="str">
        <f>IF('1-AST INC'!B47&gt;0,'1-AST INC'!B47,"N/A")</f>
        <v>N/A</v>
      </c>
      <c r="C47" s="163">
        <f>'1-AST INC'!C47</f>
        <v>0</v>
      </c>
      <c r="D47" s="290">
        <f>'1-AST INC'!D47</f>
        <v>0</v>
      </c>
      <c r="E47" s="164"/>
      <c r="F47" s="164">
        <f ca="1">IF(ISERROR($F$31*D47),0,$F$31*D47)</f>
        <v>0</v>
      </c>
      <c r="G47" s="164"/>
    </row>
    <row r="48" spans="1:7" ht="15" thickBot="1" x14ac:dyDescent="0.25">
      <c r="A48" s="180"/>
      <c r="B48" s="159" t="s">
        <v>123</v>
      </c>
      <c r="C48" s="159" t="s">
        <v>124</v>
      </c>
      <c r="D48" s="159" t="s">
        <v>137</v>
      </c>
      <c r="E48" s="164"/>
      <c r="F48" s="164"/>
      <c r="G48" s="164"/>
    </row>
    <row r="49" spans="1:7" ht="15" thickBot="1" x14ac:dyDescent="0.25">
      <c r="A49" s="180" t="s">
        <v>263</v>
      </c>
      <c r="B49" s="162" t="str">
        <f>IF('1-AST INC'!B49&gt;0,'1-AST INC'!B49,"N/A")</f>
        <v>N/A</v>
      </c>
      <c r="C49" s="163">
        <f>'1-AST INC'!C49</f>
        <v>0</v>
      </c>
      <c r="D49" s="290">
        <f>'1-AST INC'!D49</f>
        <v>0</v>
      </c>
      <c r="E49" s="164"/>
      <c r="F49" s="164">
        <f ca="1">IF(ISERROR((D49/12*C49)*F30),0,((D49/12*C49)*F30))</f>
        <v>0</v>
      </c>
      <c r="G49" s="164">
        <f ca="1">IF(ISERROR((F49/C49)*(12-C49)),0,(F49/C49)*(12-C49))</f>
        <v>0</v>
      </c>
    </row>
    <row r="50" spans="1:7" ht="15" thickBot="1" x14ac:dyDescent="0.25">
      <c r="A50" s="180" t="s">
        <v>305</v>
      </c>
      <c r="B50" s="162" t="str">
        <f>IF('1-AST INC'!B50&gt;0,'1-AST INC'!B50,"N/A")</f>
        <v>N/A</v>
      </c>
      <c r="C50" s="163">
        <f>'1-AST INC'!C50</f>
        <v>12</v>
      </c>
      <c r="D50" s="290">
        <f>'1-AST INC'!D50</f>
        <v>0.03</v>
      </c>
      <c r="E50" s="164"/>
      <c r="F50" s="164">
        <f ca="1">E60*D50</f>
        <v>0</v>
      </c>
      <c r="G50" s="164">
        <f ca="1">IF(ISERROR((F50/C50)*(12-C50)),0,(F50/C50)*(12-C50))</f>
        <v>0</v>
      </c>
    </row>
    <row r="51" spans="1:7" ht="15" thickBot="1" x14ac:dyDescent="0.25">
      <c r="A51" s="180" t="s">
        <v>138</v>
      </c>
      <c r="B51" s="162" t="str">
        <f>IF('1-AST INC'!B51&gt;0,'1-AST INC'!B51,"N/A")</f>
        <v>N/A</v>
      </c>
      <c r="C51" s="163">
        <f>'1-AST INC'!C51</f>
        <v>0</v>
      </c>
      <c r="D51" s="181">
        <f>'1-AST INC'!D51</f>
        <v>0</v>
      </c>
      <c r="E51" s="164"/>
      <c r="F51" s="164">
        <f>IF(ISERROR(D51/12*C51),0,D51/12*C51)</f>
        <v>0</v>
      </c>
      <c r="G51" s="164">
        <f>IF(ISERROR((F51/C51)*(12-C51)),0,(F51/C51)*(12-C51))</f>
        <v>0</v>
      </c>
    </row>
    <row r="52" spans="1:7" ht="15.75" hidden="1" thickBot="1" x14ac:dyDescent="0.25">
      <c r="A52" s="158" t="s">
        <v>112</v>
      </c>
      <c r="B52" s="178"/>
      <c r="C52" s="178"/>
      <c r="D52" s="159" t="s">
        <v>125</v>
      </c>
      <c r="E52" s="160"/>
      <c r="F52" s="160"/>
      <c r="G52" s="160"/>
    </row>
    <row r="53" spans="1:7" ht="15" hidden="1" thickBot="1" x14ac:dyDescent="0.25">
      <c r="A53" s="179" t="s">
        <v>134</v>
      </c>
      <c r="B53" s="162" t="str">
        <f>IF('1-AST INC'!B53&gt;0,'1-AST INC'!B53,"N/A")</f>
        <v>N/A</v>
      </c>
      <c r="C53" s="163">
        <f>'1-AST INC'!C53</f>
        <v>0</v>
      </c>
      <c r="D53" s="290">
        <f>'1-AST INC'!D53</f>
        <v>0</v>
      </c>
      <c r="E53" s="164"/>
      <c r="F53" s="164"/>
      <c r="G53" s="164">
        <f ca="1">IF(ISERROR($G$31*D53),0,$G$31*D53)</f>
        <v>0</v>
      </c>
    </row>
    <row r="54" spans="1:7" ht="15" hidden="1" thickBot="1" x14ac:dyDescent="0.25">
      <c r="A54" s="180" t="s">
        <v>135</v>
      </c>
      <c r="B54" s="162" t="str">
        <f>IF('1-AST INC'!B54&gt;0,'1-AST INC'!B54,"N/A")</f>
        <v>N/A</v>
      </c>
      <c r="C54" s="163">
        <f>'1-AST INC'!C54</f>
        <v>0</v>
      </c>
      <c r="D54" s="290">
        <f>'1-AST INC'!D54</f>
        <v>0</v>
      </c>
      <c r="E54" s="164"/>
      <c r="F54" s="164"/>
      <c r="G54" s="164">
        <f ca="1">IF(ISERROR($G$31*D54),0,$G$31*D54)</f>
        <v>0</v>
      </c>
    </row>
    <row r="55" spans="1:7" ht="15" hidden="1" thickBot="1" x14ac:dyDescent="0.25">
      <c r="A55" s="180" t="s">
        <v>136</v>
      </c>
      <c r="B55" s="162" t="str">
        <f>IF('1-AST INC'!B55&gt;0,'1-AST INC'!B55,"N/A")</f>
        <v>N/A</v>
      </c>
      <c r="C55" s="163">
        <f>'1-AST INC'!C55</f>
        <v>0</v>
      </c>
      <c r="D55" s="290">
        <f>'1-AST INC'!D55</f>
        <v>0</v>
      </c>
      <c r="E55" s="164"/>
      <c r="F55" s="164"/>
      <c r="G55" s="164">
        <f ca="1">IF(ISERROR($G$31*D55),0,$G$31*D55)</f>
        <v>0</v>
      </c>
    </row>
    <row r="56" spans="1:7" ht="15" hidden="1" thickBot="1" x14ac:dyDescent="0.25">
      <c r="A56" s="180"/>
      <c r="B56" s="159" t="s">
        <v>123</v>
      </c>
      <c r="C56" s="159" t="s">
        <v>124</v>
      </c>
      <c r="D56" s="159" t="s">
        <v>137</v>
      </c>
      <c r="E56" s="164"/>
      <c r="F56" s="164"/>
      <c r="G56" s="164"/>
    </row>
    <row r="57" spans="1:7" ht="15" hidden="1" thickBot="1" x14ac:dyDescent="0.25">
      <c r="A57" s="180" t="s">
        <v>263</v>
      </c>
      <c r="B57" s="162" t="str">
        <f>IF('1-AST INC'!B57&gt;0,'1-AST INC'!B57,"N/A")</f>
        <v>N/A</v>
      </c>
      <c r="C57" s="163">
        <f>'1-AST INC'!C57</f>
        <v>0</v>
      </c>
      <c r="D57" s="290">
        <f>'1-AST INC'!D57</f>
        <v>0</v>
      </c>
      <c r="E57" s="164"/>
      <c r="F57" s="164"/>
      <c r="G57" s="164">
        <f ca="1">IF(ISERROR((D57/12*C57)*G30),0,((D57/12*C57)*G30))</f>
        <v>0</v>
      </c>
    </row>
    <row r="58" spans="1:7" ht="15" hidden="1" thickBot="1" x14ac:dyDescent="0.25">
      <c r="A58" s="180" t="s">
        <v>138</v>
      </c>
      <c r="B58" s="162" t="str">
        <f>IF('1-AST INC'!B58&gt;0,'1-AST INC'!B58,"N/A")</f>
        <v>N/A</v>
      </c>
      <c r="C58" s="163">
        <f>'1-AST INC'!C58</f>
        <v>0</v>
      </c>
      <c r="D58" s="181">
        <f>'1-AST INC'!D58</f>
        <v>0</v>
      </c>
      <c r="E58" s="164"/>
      <c r="F58" s="164"/>
      <c r="G58" s="164">
        <f>IF(ISERROR(D58/12*C58),0,D58/12*C58)</f>
        <v>0</v>
      </c>
    </row>
    <row r="59" spans="1:7" ht="15" hidden="1" thickBot="1" x14ac:dyDescent="0.25">
      <c r="A59" s="180" t="s">
        <v>138</v>
      </c>
      <c r="B59" s="162" t="str">
        <f>IF('1-AST INC'!B59&gt;0,'1-AST INC'!B59,"N/A")</f>
        <v>N/A</v>
      </c>
      <c r="C59" s="163">
        <f>'1-AST INC'!C59</f>
        <v>0</v>
      </c>
      <c r="D59" s="181">
        <f>'1-AST INC'!D59</f>
        <v>0</v>
      </c>
      <c r="E59" s="164"/>
      <c r="F59" s="164"/>
      <c r="G59" s="164">
        <f>IF(ISERROR(D59/12*C59),0,D59/12*C59)</f>
        <v>0</v>
      </c>
    </row>
    <row r="60" spans="1:7" ht="15" thickBot="1" x14ac:dyDescent="0.25">
      <c r="A60" s="155" t="s">
        <v>139</v>
      </c>
      <c r="B60" s="175">
        <f ca="1">IF(ISERROR(B33/B34),0,B33/B34)</f>
        <v>0</v>
      </c>
      <c r="C60" s="175"/>
      <c r="D60" s="174"/>
      <c r="E60" s="157">
        <f ca="1">SUM(E35:E59)</f>
        <v>0</v>
      </c>
      <c r="F60" s="157">
        <f ca="1">SUM(F35:F59)</f>
        <v>0</v>
      </c>
      <c r="G60" s="157">
        <f ca="1">SUM(G35:G59)</f>
        <v>0</v>
      </c>
    </row>
    <row r="61" spans="1:7" ht="15" thickBot="1" x14ac:dyDescent="0.25">
      <c r="A61" s="155" t="s">
        <v>131</v>
      </c>
      <c r="B61" s="175"/>
      <c r="C61" s="175"/>
      <c r="D61" s="174"/>
      <c r="E61" s="157">
        <f ca="1">E60-E35</f>
        <v>0</v>
      </c>
      <c r="F61" s="157">
        <f ca="1">F60-F35</f>
        <v>0</v>
      </c>
      <c r="G61" s="157">
        <f ca="1">G60-G35</f>
        <v>0</v>
      </c>
    </row>
    <row r="62" spans="1:7" ht="15" thickBot="1" x14ac:dyDescent="0.25">
      <c r="A62" s="176"/>
      <c r="B62" s="182"/>
      <c r="C62" s="182"/>
      <c r="D62" s="167"/>
      <c r="E62" s="182"/>
      <c r="F62" s="182"/>
      <c r="G62" s="182"/>
    </row>
    <row r="63" spans="1:7" ht="15.75" thickBot="1" x14ac:dyDescent="0.25">
      <c r="A63" s="183" t="s">
        <v>140</v>
      </c>
      <c r="B63" s="184">
        <f ca="1">B30+B60</f>
        <v>0</v>
      </c>
      <c r="C63" s="185"/>
      <c r="D63" s="186"/>
      <c r="E63" s="184">
        <f ca="1">E30+E60</f>
        <v>0</v>
      </c>
      <c r="F63" s="187">
        <f ca="1">F30+F60</f>
        <v>0</v>
      </c>
      <c r="G63" s="187">
        <f ca="1">G30+G60</f>
        <v>0</v>
      </c>
    </row>
    <row r="64" spans="1:7" x14ac:dyDescent="0.2">
      <c r="A64" s="88"/>
      <c r="B64" s="88"/>
      <c r="C64" s="88"/>
      <c r="D64" s="188"/>
      <c r="E64" s="88"/>
      <c r="F64" s="88"/>
      <c r="G64" s="88"/>
    </row>
    <row r="65" spans="1:7" x14ac:dyDescent="0.2">
      <c r="A65" s="88"/>
      <c r="B65" s="88"/>
      <c r="C65" s="88"/>
      <c r="D65" s="188"/>
      <c r="E65" s="88"/>
      <c r="F65" s="88"/>
      <c r="G65" s="88"/>
    </row>
    <row r="66" spans="1:7" x14ac:dyDescent="0.2">
      <c r="A66" s="88"/>
      <c r="B66" s="88"/>
      <c r="C66" s="88"/>
      <c r="D66" s="188"/>
      <c r="E66" s="88"/>
      <c r="F66" s="88"/>
      <c r="G66" s="88"/>
    </row>
    <row r="67" spans="1:7" x14ac:dyDescent="0.2">
      <c r="A67" s="88"/>
      <c r="B67" s="88"/>
      <c r="C67" s="88"/>
      <c r="D67" s="188"/>
      <c r="E67" s="88"/>
      <c r="F67" s="88"/>
      <c r="G67" s="88"/>
    </row>
    <row r="68" spans="1:7" x14ac:dyDescent="0.2">
      <c r="A68" s="88"/>
      <c r="B68" s="88"/>
      <c r="C68" s="88"/>
      <c r="D68" s="188"/>
      <c r="E68" s="88"/>
      <c r="F68" s="88"/>
      <c r="G68" s="88"/>
    </row>
    <row r="69" spans="1:7" x14ac:dyDescent="0.2">
      <c r="A69" s="88"/>
      <c r="B69" s="189"/>
      <c r="C69" s="189"/>
      <c r="D69" s="188"/>
      <c r="E69" s="88"/>
      <c r="F69" s="88"/>
      <c r="G69" s="88"/>
    </row>
    <row r="70" spans="1:7" x14ac:dyDescent="0.2">
      <c r="A70" s="88"/>
      <c r="B70" s="88"/>
      <c r="C70" s="88"/>
      <c r="D70" s="188"/>
      <c r="E70" s="88"/>
      <c r="F70" s="88"/>
      <c r="G70" s="88"/>
    </row>
    <row r="71" spans="1:7" x14ac:dyDescent="0.2">
      <c r="A71" s="88"/>
      <c r="B71" s="88"/>
      <c r="C71" s="88"/>
      <c r="D71" s="188"/>
      <c r="E71" s="88"/>
      <c r="F71" s="88"/>
      <c r="G71" s="88"/>
    </row>
    <row r="72" spans="1:7" x14ac:dyDescent="0.2">
      <c r="A72" s="88"/>
      <c r="B72" s="88"/>
      <c r="C72" s="88"/>
      <c r="D72" s="88"/>
      <c r="E72" s="88"/>
      <c r="F72" s="88"/>
      <c r="G72" s="88"/>
    </row>
  </sheetData>
  <sheetProtection password="EBC7" sheet="1" objects="1" scenarios="1"/>
  <mergeCells count="4">
    <mergeCell ref="A1:G1"/>
    <mergeCell ref="A3:G3"/>
    <mergeCell ref="A5:G5"/>
    <mergeCell ref="A6:G6"/>
  </mergeCells>
  <phoneticPr fontId="8" type="noConversion"/>
  <dataValidations count="1">
    <dataValidation allowBlank="1" sqref="F2 A2"/>
  </dataValidations>
  <printOptions horizontalCentered="1" headings="1"/>
  <pageMargins left="0.2" right="0.3" top="0.79" bottom="0.76" header="0.5" footer="0.17"/>
  <pageSetup scale="87" orientation="portrait" horizontalDpi="300" verticalDpi="300" r:id="rId1"/>
  <headerFooter alignWithMargins="0">
    <oddFooter>&amp;L&amp;D &amp;T&amp;COMB Approval No. 1205-0430 Expires 12/31/2013
&amp;A&amp;R&amp;F</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autoPageBreaks="0" fitToPage="1"/>
  </sheetPr>
  <dimension ref="A1:G72"/>
  <sheetViews>
    <sheetView showGridLines="0" workbookViewId="0">
      <selection sqref="A1:C1"/>
    </sheetView>
  </sheetViews>
  <sheetFormatPr defaultRowHeight="12.75" x14ac:dyDescent="0.2"/>
  <cols>
    <col min="1" max="1" width="50.7109375" customWidth="1"/>
    <col min="2" max="2" width="15.7109375" customWidth="1"/>
    <col min="3" max="3" width="7.7109375" customWidth="1"/>
    <col min="5" max="6" width="15.7109375" customWidth="1"/>
    <col min="7" max="7" width="15.7109375" hidden="1" customWidth="1"/>
  </cols>
  <sheetData>
    <row r="1" spans="1:7" ht="15.75" x14ac:dyDescent="0.2">
      <c r="A1" s="474" t="s">
        <v>142</v>
      </c>
      <c r="B1" s="474"/>
      <c r="C1" s="474"/>
      <c r="D1" s="474"/>
      <c r="E1" s="474"/>
      <c r="F1" s="474"/>
      <c r="G1" s="474"/>
    </row>
    <row r="2" spans="1:7" x14ac:dyDescent="0.2">
      <c r="A2" s="126" t="str">
        <f>'CROSS PSPB'!A2</f>
        <v>Crosswalk Version:  2.4</v>
      </c>
      <c r="B2" s="127"/>
      <c r="C2" s="127"/>
      <c r="D2" s="127"/>
      <c r="E2" s="128"/>
      <c r="F2" s="127" t="str">
        <f>'1-AST INC'!F2</f>
        <v>Rev. 6/4/2007</v>
      </c>
      <c r="G2" s="129"/>
    </row>
    <row r="3" spans="1:7" ht="15.75" x14ac:dyDescent="0.2">
      <c r="A3" s="474" t="s">
        <v>249</v>
      </c>
      <c r="B3" s="474"/>
      <c r="C3" s="474"/>
      <c r="D3" s="474"/>
      <c r="E3" s="474"/>
      <c r="F3" s="474"/>
      <c r="G3" s="474"/>
    </row>
    <row r="4" spans="1:7" ht="15.75" x14ac:dyDescent="0.2">
      <c r="A4" s="130" t="str">
        <f>'1-AST INC'!A4</f>
        <v>YOUR STATE</v>
      </c>
      <c r="B4" s="125"/>
      <c r="C4" s="125"/>
      <c r="D4" s="125"/>
      <c r="E4" s="125"/>
      <c r="F4" s="125"/>
      <c r="G4" s="125"/>
    </row>
    <row r="5" spans="1:7" x14ac:dyDescent="0.2">
      <c r="A5" s="475" t="str">
        <f>'1-AST INC'!A5:G5</f>
        <v>NEXT YEAR</v>
      </c>
      <c r="B5" s="476"/>
      <c r="C5" s="476"/>
      <c r="D5" s="476"/>
      <c r="E5" s="476"/>
      <c r="F5" s="476"/>
      <c r="G5" s="476"/>
    </row>
    <row r="6" spans="1:7" ht="13.5" thickBot="1" x14ac:dyDescent="0.25">
      <c r="A6" s="478" t="str">
        <f>F7</f>
        <v xml:space="preserve">FY </v>
      </c>
      <c r="B6" s="476"/>
      <c r="C6" s="476"/>
      <c r="D6" s="476"/>
      <c r="E6" s="476"/>
      <c r="F6" s="476"/>
      <c r="G6" s="476"/>
    </row>
    <row r="7" spans="1:7" x14ac:dyDescent="0.2">
      <c r="A7" s="131"/>
      <c r="B7" s="132" t="str">
        <f>'1-AST INC'!B7</f>
        <v xml:space="preserve">FY </v>
      </c>
      <c r="C7" s="133"/>
      <c r="D7" s="134"/>
      <c r="E7" s="132" t="str">
        <f>'1-AST INC'!E7</f>
        <v xml:space="preserve">FY </v>
      </c>
      <c r="F7" s="132" t="str">
        <f>'1-AST INC'!F7</f>
        <v xml:space="preserve">FY </v>
      </c>
      <c r="G7" s="135" t="str">
        <f>'1-AST INC'!G7</f>
        <v>FY 1</v>
      </c>
    </row>
    <row r="8" spans="1:7" x14ac:dyDescent="0.2">
      <c r="A8" s="131"/>
      <c r="B8" s="136" t="s">
        <v>113</v>
      </c>
      <c r="C8" s="137"/>
      <c r="D8" s="138"/>
      <c r="E8" s="139" t="s">
        <v>114</v>
      </c>
      <c r="F8" s="139" t="s">
        <v>115</v>
      </c>
      <c r="G8" s="140" t="s">
        <v>116</v>
      </c>
    </row>
    <row r="9" spans="1:7" ht="13.5" thickBot="1" x14ac:dyDescent="0.25">
      <c r="A9" s="131" t="s">
        <v>117</v>
      </c>
      <c r="B9" s="141" t="s">
        <v>118</v>
      </c>
      <c r="C9" s="142"/>
      <c r="D9" s="143"/>
      <c r="E9" s="144" t="s">
        <v>118</v>
      </c>
      <c r="F9" s="144" t="s">
        <v>118</v>
      </c>
      <c r="G9" s="144" t="s">
        <v>118</v>
      </c>
    </row>
    <row r="10" spans="1:7" ht="13.5" thickBot="1" x14ac:dyDescent="0.25">
      <c r="A10" s="131"/>
      <c r="B10" s="145"/>
      <c r="C10" s="145"/>
      <c r="D10" s="145"/>
      <c r="E10" s="146"/>
      <c r="F10" s="145"/>
      <c r="G10" s="145"/>
    </row>
    <row r="11" spans="1:7" ht="15" thickBot="1" x14ac:dyDescent="0.25">
      <c r="A11" s="147" t="s">
        <v>119</v>
      </c>
      <c r="B11" s="148">
        <f>'CROSS PSPB'!Q9</f>
        <v>0</v>
      </c>
      <c r="C11" s="149"/>
      <c r="D11" s="150"/>
      <c r="E11" s="150"/>
      <c r="F11" s="150"/>
      <c r="G11" s="151"/>
    </row>
    <row r="12" spans="1:7" ht="15" thickBot="1" x14ac:dyDescent="0.25">
      <c r="A12" s="147" t="s">
        <v>120</v>
      </c>
      <c r="B12" s="152">
        <f ca="1">IF(STARTUPCW!B16=0,0,'CROSS PSPB'!P9/STARTUPCW!B16)</f>
        <v>0</v>
      </c>
      <c r="C12" s="153"/>
      <c r="D12" s="150"/>
      <c r="E12" s="150"/>
      <c r="F12" s="150"/>
      <c r="G12" s="154"/>
    </row>
    <row r="13" spans="1:7" ht="15" thickBot="1" x14ac:dyDescent="0.25">
      <c r="A13" s="155" t="s">
        <v>121</v>
      </c>
      <c r="B13" s="149"/>
      <c r="C13" s="150"/>
      <c r="D13" s="156"/>
      <c r="E13" s="157">
        <f ca="1">IF(ISERROR($B$30),0,$B$30)</f>
        <v>0</v>
      </c>
      <c r="F13" s="157">
        <f ca="1">IF(ISERROR($E$30),0,$E$30)</f>
        <v>0</v>
      </c>
      <c r="G13" s="157">
        <f ca="1">IF(ISERROR($F$30),0,$F$30)</f>
        <v>0</v>
      </c>
    </row>
    <row r="14" spans="1:7" ht="15.75" thickBot="1" x14ac:dyDescent="0.25">
      <c r="A14" s="158" t="s">
        <v>122</v>
      </c>
      <c r="B14" s="159" t="s">
        <v>123</v>
      </c>
      <c r="C14" s="159" t="s">
        <v>124</v>
      </c>
      <c r="D14" s="159" t="s">
        <v>125</v>
      </c>
      <c r="E14" s="160"/>
      <c r="F14" s="160"/>
      <c r="G14" s="160"/>
    </row>
    <row r="15" spans="1:7" ht="15" thickBot="1" x14ac:dyDescent="0.25">
      <c r="A15" s="161" t="str">
        <f>'1-AST INC'!A15</f>
        <v xml:space="preserve">1. </v>
      </c>
      <c r="B15" s="162" t="str">
        <f>IF('1-AST INC'!B15&gt;0,'1-AST INC'!B15,"N/A")</f>
        <v>N/A</v>
      </c>
      <c r="C15" s="163">
        <f>'1-AST INC'!C15</f>
        <v>0</v>
      </c>
      <c r="D15" s="290">
        <f>'1-AST INC'!D15</f>
        <v>0</v>
      </c>
      <c r="E15" s="164">
        <f>IF(OR(D15=0,C15=0),0,$E$13/(1+(D15*(C15/12)))*(D15/12*(12-C15)))</f>
        <v>0</v>
      </c>
      <c r="F15" s="164"/>
      <c r="G15" s="164"/>
    </row>
    <row r="16" spans="1:7" ht="15" thickBot="1" x14ac:dyDescent="0.25">
      <c r="A16" s="161" t="str">
        <f>'1-AST INC'!A16</f>
        <v>2.</v>
      </c>
      <c r="B16" s="162" t="str">
        <f>IF('1-AST INC'!B16&gt;0,'1-AST INC'!B16,"N/A")</f>
        <v>N/A</v>
      </c>
      <c r="C16" s="163">
        <f>'1-AST INC'!C16</f>
        <v>0</v>
      </c>
      <c r="D16" s="290">
        <f>'1-AST INC'!D16</f>
        <v>0</v>
      </c>
      <c r="E16" s="164">
        <f>IF(OR(D16=0,C16=0),0,$E$13/(1+(D16*(C16/12)))*(D16/12*(12-C16)))</f>
        <v>0</v>
      </c>
      <c r="F16" s="164"/>
      <c r="G16" s="164"/>
    </row>
    <row r="17" spans="1:7" ht="15" thickBot="1" x14ac:dyDescent="0.25">
      <c r="A17" s="161" t="str">
        <f>'1-AST INC'!A17</f>
        <v>3.</v>
      </c>
      <c r="B17" s="162" t="str">
        <f>IF('1-AST INC'!B17&gt;0,'1-AST INC'!B17,"N/A")</f>
        <v>N/A</v>
      </c>
      <c r="C17" s="163">
        <f>'1-AST INC'!C17</f>
        <v>0</v>
      </c>
      <c r="D17" s="290">
        <f>'1-AST INC'!D17</f>
        <v>0</v>
      </c>
      <c r="E17" s="164">
        <f>IF(OR(D17=0,C17=0),0,$E$13/(1+(D17*(C17/12)))*(D17/12*(12-C17)))</f>
        <v>0</v>
      </c>
      <c r="F17" s="164"/>
      <c r="G17" s="164"/>
    </row>
    <row r="18" spans="1:7" ht="15.75" thickBot="1" x14ac:dyDescent="0.25">
      <c r="A18" s="158" t="s">
        <v>128</v>
      </c>
      <c r="B18" s="160"/>
      <c r="C18" s="160"/>
      <c r="D18" s="167"/>
      <c r="E18" s="160"/>
      <c r="F18" s="160"/>
      <c r="G18" s="160"/>
    </row>
    <row r="19" spans="1:7" ht="15" thickBot="1" x14ac:dyDescent="0.25">
      <c r="A19" s="161" t="str">
        <f>'1-AST INC'!A19</f>
        <v>1. Default</v>
      </c>
      <c r="B19" s="162" t="str">
        <f>IF('1-AST INC'!B19&gt;0,'1-AST INC'!B19,"N/A")</f>
        <v>N/A</v>
      </c>
      <c r="C19" s="163">
        <f>'1-AST INC'!C19</f>
        <v>12</v>
      </c>
      <c r="D19" s="290">
        <f>'1-AST INC'!D19</f>
        <v>0.03</v>
      </c>
      <c r="E19" s="164">
        <f ca="1">IF(ISERROR(SUM($E$13,$E$15:$E$17)*(D19/12*C19)),0,SUM($E$13,$E$15:$E$17)*(D19/12*C19))</f>
        <v>0</v>
      </c>
      <c r="F19" s="164">
        <f ca="1">IF(ISERROR((E19/C19)*(12-C19)),0,(E19/C19)*(12-C19))</f>
        <v>0</v>
      </c>
      <c r="G19" s="164"/>
    </row>
    <row r="20" spans="1:7" ht="15" thickBot="1" x14ac:dyDescent="0.25">
      <c r="A20" s="161" t="str">
        <f>'1-AST INC'!A20</f>
        <v>2.</v>
      </c>
      <c r="B20" s="162" t="str">
        <f>IF('1-AST INC'!B20&gt;0,'1-AST INC'!B20,"N/A")</f>
        <v>N/A</v>
      </c>
      <c r="C20" s="163">
        <f>'1-AST INC'!C20</f>
        <v>0</v>
      </c>
      <c r="D20" s="290">
        <f>'1-AST INC'!D20</f>
        <v>0</v>
      </c>
      <c r="E20" s="164">
        <f ca="1">IF(ISERROR(SUM($E$13,$E$15:$E$17)*(D20/12*C20)),0,SUM($E$13,$E$15:$E$17)*(D20/12*C20))</f>
        <v>0</v>
      </c>
      <c r="F20" s="164">
        <f ca="1">IF(ISERROR((E20/C20)*(12-C20)),0,(E20/C20)*(12-C20))</f>
        <v>0</v>
      </c>
      <c r="G20" s="164"/>
    </row>
    <row r="21" spans="1:7" ht="15" thickBot="1" x14ac:dyDescent="0.25">
      <c r="A21" s="161" t="str">
        <f>'1-AST INC'!A21</f>
        <v>3.</v>
      </c>
      <c r="B21" s="162" t="str">
        <f>IF('1-AST INC'!B21&gt;0,'1-AST INC'!B21,"N/A")</f>
        <v>N/A</v>
      </c>
      <c r="C21" s="163">
        <f>'1-AST INC'!C21</f>
        <v>0</v>
      </c>
      <c r="D21" s="290">
        <f>'1-AST INC'!D21</f>
        <v>0</v>
      </c>
      <c r="E21" s="164">
        <f ca="1">IF(ISERROR(SUM($E$13,$E$15:$E$17)*(D21/12*C21)),0,SUM($E$13,$E$15:$E$17)*(D21/12*C21))</f>
        <v>0</v>
      </c>
      <c r="F21" s="164">
        <f ca="1">IF(ISERROR((E21/C21)*(12-C21)),0,(E21/C21)*(12-C21))</f>
        <v>0</v>
      </c>
      <c r="G21" s="164"/>
    </row>
    <row r="22" spans="1:7" ht="15.75" thickBot="1" x14ac:dyDescent="0.25">
      <c r="A22" s="158" t="s">
        <v>129</v>
      </c>
      <c r="B22" s="160"/>
      <c r="C22" s="160"/>
      <c r="D22" s="167"/>
      <c r="E22" s="160"/>
      <c r="F22" s="160"/>
      <c r="G22" s="160"/>
    </row>
    <row r="23" spans="1:7" ht="15" thickBot="1" x14ac:dyDescent="0.25">
      <c r="A23" s="161" t="str">
        <f>'1-AST INC'!A23</f>
        <v>1. Default</v>
      </c>
      <c r="B23" s="162" t="str">
        <f>IF('1-AST INC'!B23&gt;0,'1-AST INC'!B23,"N/A")</f>
        <v>N/A</v>
      </c>
      <c r="C23" s="163">
        <f>'1-AST INC'!C23</f>
        <v>12</v>
      </c>
      <c r="D23" s="290">
        <f>'1-AST INC'!D23</f>
        <v>0.03</v>
      </c>
      <c r="E23" s="164"/>
      <c r="F23" s="164">
        <f ca="1">IF(ISERROR(SUM($F$13,$F$19:$F$21)*(D23/12*C23)),0,SUM($F$13,$F$19:$F$21)*(D23/12*C23))</f>
        <v>0</v>
      </c>
      <c r="G23" s="164">
        <f ca="1">IF(ISERROR((F23/C23)*(12-C23)),0,(F23/C23)*(12-C23))</f>
        <v>0</v>
      </c>
    </row>
    <row r="24" spans="1:7" ht="15" thickBot="1" x14ac:dyDescent="0.25">
      <c r="A24" s="161" t="str">
        <f>'1-AST INC'!A24</f>
        <v>2.</v>
      </c>
      <c r="B24" s="162" t="str">
        <f>IF('1-AST INC'!B24&gt;0,'1-AST INC'!B24,"N/A")</f>
        <v>N/A</v>
      </c>
      <c r="C24" s="163">
        <f>'1-AST INC'!C24</f>
        <v>0</v>
      </c>
      <c r="D24" s="290">
        <f>'1-AST INC'!D24</f>
        <v>0</v>
      </c>
      <c r="E24" s="164"/>
      <c r="F24" s="164">
        <f ca="1">IF(ISERROR(SUM($F$13,$F$19:$F$21)*(D24/12*C24)),0,SUM($F$13,$F$19:$F$21)*(D24/12*C24))</f>
        <v>0</v>
      </c>
      <c r="G24" s="164">
        <f ca="1">IF(ISERROR((F24/C24)*(12-C24)),0,(F24/C24)*(12-C24))</f>
        <v>0</v>
      </c>
    </row>
    <row r="25" spans="1:7" ht="15" thickBot="1" x14ac:dyDescent="0.25">
      <c r="A25" s="161" t="str">
        <f>'1-AST INC'!A25</f>
        <v>3.</v>
      </c>
      <c r="B25" s="162" t="str">
        <f>IF('1-AST INC'!B25&gt;0,'1-AST INC'!B25,"N/A")</f>
        <v>N/A</v>
      </c>
      <c r="C25" s="163">
        <f>'1-AST INC'!C25</f>
        <v>0</v>
      </c>
      <c r="D25" s="290">
        <f>'1-AST INC'!D25</f>
        <v>0</v>
      </c>
      <c r="E25" s="164"/>
      <c r="F25" s="164">
        <f ca="1">IF(ISERROR(SUM($F$13,$F$19:$F$21)*(D25/12*C25)),0,SUM($F$13,$F$19:$F$21)*(D25/12*C25))</f>
        <v>0</v>
      </c>
      <c r="G25" s="164">
        <f ca="1">IF(ISERROR((F25/C25)*(12-C25)),0,(F25/C25)*(12-C25))</f>
        <v>0</v>
      </c>
    </row>
    <row r="26" spans="1:7" ht="15.75" hidden="1" thickBot="1" x14ac:dyDescent="0.25">
      <c r="A26" s="158" t="s">
        <v>112</v>
      </c>
      <c r="B26" s="160"/>
      <c r="C26" s="160"/>
      <c r="D26" s="167"/>
      <c r="E26" s="160"/>
      <c r="F26" s="160"/>
      <c r="G26" s="160"/>
    </row>
    <row r="27" spans="1:7" ht="15" hidden="1" thickBot="1" x14ac:dyDescent="0.25">
      <c r="A27" s="161" t="str">
        <f>'1-AST INC'!A27</f>
        <v xml:space="preserve">1. </v>
      </c>
      <c r="B27" s="162" t="str">
        <f>IF('1-AST INC'!B27&gt;0,'1-AST INC'!B27,"N/A")</f>
        <v>N/A</v>
      </c>
      <c r="C27" s="163">
        <f>'1-AST INC'!C27</f>
        <v>0</v>
      </c>
      <c r="D27" s="290">
        <f>'1-AST INC'!D27</f>
        <v>0</v>
      </c>
      <c r="E27" s="164"/>
      <c r="F27" s="164"/>
      <c r="G27" s="164">
        <f ca="1">IF(ISERROR(SUM($G$13,$G$23:$G$25)*(D27/12*C27)),0,SUM($G$13,$G$23:$G$25)*(D27/12*C27))</f>
        <v>0</v>
      </c>
    </row>
    <row r="28" spans="1:7" ht="15" hidden="1" thickBot="1" x14ac:dyDescent="0.25">
      <c r="A28" s="161" t="str">
        <f>'1-AST INC'!A28</f>
        <v>2.</v>
      </c>
      <c r="B28" s="162" t="str">
        <f>IF('1-AST INC'!B28&gt;0,'1-AST INC'!B28,"N/A")</f>
        <v>N/A</v>
      </c>
      <c r="C28" s="163">
        <f>'1-AST INC'!C28</f>
        <v>0</v>
      </c>
      <c r="D28" s="290">
        <f>'1-AST INC'!D28</f>
        <v>0</v>
      </c>
      <c r="E28" s="164"/>
      <c r="F28" s="164"/>
      <c r="G28" s="164">
        <f ca="1">IF(ISERROR(SUM($G$13,$G$23:$G$25)*(D28/12*C28)),0,SUM($G$13,$G$23:$G$25)*(D28/12*C28))</f>
        <v>0</v>
      </c>
    </row>
    <row r="29" spans="1:7" ht="15" hidden="1" thickBot="1" x14ac:dyDescent="0.25">
      <c r="A29" s="161" t="str">
        <f>'1-AST INC'!A29</f>
        <v>3.</v>
      </c>
      <c r="B29" s="162" t="str">
        <f>IF('1-AST INC'!B29&gt;0,'1-AST INC'!B29,"N/A")</f>
        <v>N/A</v>
      </c>
      <c r="C29" s="163">
        <f>'1-AST INC'!C29</f>
        <v>0</v>
      </c>
      <c r="D29" s="290">
        <f>'1-AST INC'!D29</f>
        <v>0</v>
      </c>
      <c r="E29" s="168"/>
      <c r="F29" s="168"/>
      <c r="G29" s="164">
        <f ca="1">IF(ISERROR(SUM($G$13,$G$23:$G$25)*(D29/12*C29)),0,SUM($G$13,$G$23:$G$25)*(D29/12*C29))</f>
        <v>0</v>
      </c>
    </row>
    <row r="30" spans="1:7" ht="15" thickBot="1" x14ac:dyDescent="0.25">
      <c r="A30" s="169" t="s">
        <v>130</v>
      </c>
      <c r="B30" s="170">
        <f ca="1">IF(ISERROR(B11/B12),0,B11/B12)</f>
        <v>0</v>
      </c>
      <c r="C30" s="170"/>
      <c r="D30" s="171"/>
      <c r="E30" s="157">
        <f ca="1">E13+SUM(E15:E29)</f>
        <v>0</v>
      </c>
      <c r="F30" s="157">
        <f ca="1">F13+SUM(F15:F29)</f>
        <v>0</v>
      </c>
      <c r="G30" s="157">
        <f ca="1">G13+SUM(G15:G29)</f>
        <v>0</v>
      </c>
    </row>
    <row r="31" spans="1:7" ht="15" thickBot="1" x14ac:dyDescent="0.25">
      <c r="A31" s="172" t="s">
        <v>131</v>
      </c>
      <c r="B31" s="173"/>
      <c r="C31" s="173"/>
      <c r="D31" s="174"/>
      <c r="E31" s="175">
        <f ca="1">E30-E13</f>
        <v>0</v>
      </c>
      <c r="F31" s="157">
        <f ca="1">F30-F13</f>
        <v>0</v>
      </c>
      <c r="G31" s="157">
        <f ca="1">G30-G13</f>
        <v>0</v>
      </c>
    </row>
    <row r="32" spans="1:7" ht="15" thickBot="1" x14ac:dyDescent="0.25">
      <c r="A32" s="176"/>
      <c r="B32" s="160"/>
      <c r="C32" s="160"/>
      <c r="D32" s="167"/>
      <c r="E32" s="160"/>
      <c r="F32" s="160"/>
      <c r="G32" s="160"/>
    </row>
    <row r="33" spans="1:7" ht="15" thickBot="1" x14ac:dyDescent="0.25">
      <c r="A33" s="147" t="s">
        <v>132</v>
      </c>
      <c r="B33" s="148">
        <f>'CROSS PSPB'!R9</f>
        <v>0</v>
      </c>
      <c r="C33" s="149"/>
      <c r="D33" s="150"/>
      <c r="E33" s="150"/>
      <c r="F33" s="150"/>
      <c r="G33" s="151"/>
    </row>
    <row r="34" spans="1:7" ht="15" thickBot="1" x14ac:dyDescent="0.25">
      <c r="A34" s="177" t="str">
        <f>A$12</f>
        <v>TOTAL POSITIONS PAID</v>
      </c>
      <c r="B34" s="152">
        <f ca="1">B$12</f>
        <v>0</v>
      </c>
      <c r="C34" s="153"/>
      <c r="D34" s="150"/>
      <c r="E34" s="150"/>
      <c r="F34" s="150"/>
      <c r="G34" s="154"/>
    </row>
    <row r="35" spans="1:7" ht="15" thickBot="1" x14ac:dyDescent="0.25">
      <c r="A35" s="155" t="s">
        <v>133</v>
      </c>
      <c r="B35" s="149"/>
      <c r="C35" s="150"/>
      <c r="D35" s="156"/>
      <c r="E35" s="157">
        <f ca="1">$B$60</f>
        <v>0</v>
      </c>
      <c r="F35" s="157">
        <f ca="1">$E$60</f>
        <v>0</v>
      </c>
      <c r="G35" s="157">
        <f ca="1">$F$60</f>
        <v>0</v>
      </c>
    </row>
    <row r="36" spans="1:7" ht="15.75" thickBot="1" x14ac:dyDescent="0.25">
      <c r="A36" s="158" t="s">
        <v>128</v>
      </c>
      <c r="B36" s="178"/>
      <c r="C36" s="178"/>
      <c r="D36" s="159" t="s">
        <v>125</v>
      </c>
      <c r="E36" s="160"/>
      <c r="F36" s="160"/>
      <c r="G36" s="160"/>
    </row>
    <row r="37" spans="1:7" ht="15" thickBot="1" x14ac:dyDescent="0.25">
      <c r="A37" s="179" t="s">
        <v>134</v>
      </c>
      <c r="B37" s="162" t="str">
        <f>IF('1-AST INC'!B37&gt;0,'1-AST INC'!B37,"N/A")</f>
        <v>N/A</v>
      </c>
      <c r="C37" s="163">
        <f>'1-AST INC'!C37</f>
        <v>0</v>
      </c>
      <c r="D37" s="290">
        <f>'1-AST INC'!D37</f>
        <v>0</v>
      </c>
      <c r="E37" s="164">
        <f ca="1">$E$31*D37</f>
        <v>0</v>
      </c>
      <c r="F37" s="164"/>
      <c r="G37" s="164"/>
    </row>
    <row r="38" spans="1:7" ht="15" thickBot="1" x14ac:dyDescent="0.25">
      <c r="A38" s="180" t="s">
        <v>135</v>
      </c>
      <c r="B38" s="162" t="str">
        <f>IF('1-AST INC'!B38&gt;0,'1-AST INC'!B38,"N/A")</f>
        <v>N/A</v>
      </c>
      <c r="C38" s="163">
        <f>'1-AST INC'!C38</f>
        <v>0</v>
      </c>
      <c r="D38" s="290">
        <f>'1-AST INC'!D38</f>
        <v>0</v>
      </c>
      <c r="E38" s="164">
        <f ca="1">$E$31*D38</f>
        <v>0</v>
      </c>
      <c r="F38" s="164"/>
      <c r="G38" s="164"/>
    </row>
    <row r="39" spans="1:7" ht="15" thickBot="1" x14ac:dyDescent="0.25">
      <c r="A39" s="180" t="s">
        <v>136</v>
      </c>
      <c r="B39" s="162" t="str">
        <f>IF('1-AST INC'!B39&gt;0,'1-AST INC'!B39,"N/A")</f>
        <v>N/A</v>
      </c>
      <c r="C39" s="163">
        <f>'1-AST INC'!C39</f>
        <v>0</v>
      </c>
      <c r="D39" s="290">
        <f>'1-AST INC'!D39</f>
        <v>0</v>
      </c>
      <c r="E39" s="164">
        <f ca="1">$E$31*D39</f>
        <v>0</v>
      </c>
      <c r="F39" s="164"/>
      <c r="G39" s="164"/>
    </row>
    <row r="40" spans="1:7" ht="15" thickBot="1" x14ac:dyDescent="0.25">
      <c r="A40" s="180"/>
      <c r="B40" s="159" t="s">
        <v>123</v>
      </c>
      <c r="C40" s="159" t="s">
        <v>124</v>
      </c>
      <c r="D40" s="159" t="s">
        <v>137</v>
      </c>
      <c r="E40" s="164"/>
      <c r="F40" s="164"/>
      <c r="G40" s="164"/>
    </row>
    <row r="41" spans="1:7" ht="15" thickBot="1" x14ac:dyDescent="0.25">
      <c r="A41" s="180" t="s">
        <v>263</v>
      </c>
      <c r="B41" s="162" t="str">
        <f>IF('1-AST INC'!B41&gt;0,'1-AST INC'!B41,"N/A")</f>
        <v>N/A</v>
      </c>
      <c r="C41" s="163">
        <f>'1-AST INC'!C41</f>
        <v>0</v>
      </c>
      <c r="D41" s="290">
        <f>'1-AST INC'!D41</f>
        <v>0</v>
      </c>
      <c r="E41" s="164">
        <f ca="1">IF(ISERROR((D41/12*C41)*E30),0,((D41/12*C41)*E30))</f>
        <v>0</v>
      </c>
      <c r="F41" s="164">
        <f ca="1">IF(ISERROR((E41/C41)*(12-C41)),0,(E41/C41)*(12-C41))</f>
        <v>0</v>
      </c>
      <c r="G41" s="164"/>
    </row>
    <row r="42" spans="1:7" ht="15" thickBot="1" x14ac:dyDescent="0.25">
      <c r="A42" s="180" t="s">
        <v>305</v>
      </c>
      <c r="B42" s="162" t="str">
        <f>IF('1-AST INC'!B42&gt;0,'1-AST INC'!B42,"N/A")</f>
        <v>N/A</v>
      </c>
      <c r="C42" s="163">
        <f>'1-AST INC'!C42</f>
        <v>12</v>
      </c>
      <c r="D42" s="290">
        <f>'1-AST INC'!D42</f>
        <v>0.03</v>
      </c>
      <c r="E42" s="164">
        <f ca="1">B60*D42</f>
        <v>0</v>
      </c>
      <c r="F42" s="164">
        <f ca="1">IF(ISERROR((E42/C42)*(12-C42)),0,(E42/C42)*(12-C42))</f>
        <v>0</v>
      </c>
      <c r="G42" s="164"/>
    </row>
    <row r="43" spans="1:7" ht="15" thickBot="1" x14ac:dyDescent="0.25">
      <c r="A43" s="180" t="s">
        <v>138</v>
      </c>
      <c r="B43" s="162" t="str">
        <f>IF('1-AST INC'!B43&gt;0,'1-AST INC'!B43,"N/A")</f>
        <v>N/A</v>
      </c>
      <c r="C43" s="163">
        <f>'1-AST INC'!C43</f>
        <v>0</v>
      </c>
      <c r="D43" s="181">
        <f>'1-AST INC'!D43</f>
        <v>0</v>
      </c>
      <c r="E43" s="164">
        <f>IF(ISERROR(D43/12*C43),0,D43/12*C43)</f>
        <v>0</v>
      </c>
      <c r="F43" s="164">
        <f>IF(ISERROR((E43/C43)*(12-C43)),0,(E43/C43)*(12-C43))</f>
        <v>0</v>
      </c>
      <c r="G43" s="164"/>
    </row>
    <row r="44" spans="1:7" ht="15.75" thickBot="1" x14ac:dyDescent="0.25">
      <c r="A44" s="158" t="s">
        <v>129</v>
      </c>
      <c r="B44" s="178"/>
      <c r="C44" s="178"/>
      <c r="D44" s="159" t="s">
        <v>125</v>
      </c>
      <c r="E44" s="160"/>
      <c r="F44" s="160"/>
      <c r="G44" s="160"/>
    </row>
    <row r="45" spans="1:7" ht="15" thickBot="1" x14ac:dyDescent="0.25">
      <c r="A45" s="179" t="s">
        <v>134</v>
      </c>
      <c r="B45" s="162" t="str">
        <f>IF('1-AST INC'!B45&gt;0,'1-AST INC'!B45,"N/A")</f>
        <v>N/A</v>
      </c>
      <c r="C45" s="163">
        <f>'1-AST INC'!C45</f>
        <v>0</v>
      </c>
      <c r="D45" s="290">
        <f>'1-AST INC'!D45</f>
        <v>0</v>
      </c>
      <c r="E45" s="164"/>
      <c r="F45" s="164">
        <f ca="1">IF(ISERROR($F$31*D45),0,$F$31*D45)</f>
        <v>0</v>
      </c>
      <c r="G45" s="164"/>
    </row>
    <row r="46" spans="1:7" ht="15" thickBot="1" x14ac:dyDescent="0.25">
      <c r="A46" s="180" t="s">
        <v>135</v>
      </c>
      <c r="B46" s="162" t="str">
        <f>IF('1-AST INC'!B46&gt;0,'1-AST INC'!B46,"N/A")</f>
        <v>N/A</v>
      </c>
      <c r="C46" s="163">
        <f>'1-AST INC'!C46</f>
        <v>0</v>
      </c>
      <c r="D46" s="290">
        <f>'1-AST INC'!D46</f>
        <v>0</v>
      </c>
      <c r="E46" s="164"/>
      <c r="F46" s="164">
        <f ca="1">IF(ISERROR($F$31*D46),0,$F$31*D46)</f>
        <v>0</v>
      </c>
      <c r="G46" s="164"/>
    </row>
    <row r="47" spans="1:7" ht="15" thickBot="1" x14ac:dyDescent="0.25">
      <c r="A47" s="180" t="s">
        <v>136</v>
      </c>
      <c r="B47" s="162" t="str">
        <f>IF('1-AST INC'!B47&gt;0,'1-AST INC'!B47,"N/A")</f>
        <v>N/A</v>
      </c>
      <c r="C47" s="163">
        <f>'1-AST INC'!C47</f>
        <v>0</v>
      </c>
      <c r="D47" s="290">
        <f>'1-AST INC'!D47</f>
        <v>0</v>
      </c>
      <c r="E47" s="164"/>
      <c r="F47" s="164">
        <f ca="1">IF(ISERROR($F$31*D47),0,$F$31*D47)</f>
        <v>0</v>
      </c>
      <c r="G47" s="164"/>
    </row>
    <row r="48" spans="1:7" ht="15" thickBot="1" x14ac:dyDescent="0.25">
      <c r="A48" s="180"/>
      <c r="B48" s="159" t="s">
        <v>123</v>
      </c>
      <c r="C48" s="159" t="s">
        <v>124</v>
      </c>
      <c r="D48" s="159" t="s">
        <v>137</v>
      </c>
      <c r="E48" s="164"/>
      <c r="F48" s="164"/>
      <c r="G48" s="164"/>
    </row>
    <row r="49" spans="1:7" ht="15" thickBot="1" x14ac:dyDescent="0.25">
      <c r="A49" s="180" t="s">
        <v>263</v>
      </c>
      <c r="B49" s="162" t="str">
        <f>IF('1-AST INC'!B49&gt;0,'1-AST INC'!B49,"N/A")</f>
        <v>N/A</v>
      </c>
      <c r="C49" s="163">
        <f>'1-AST INC'!C49</f>
        <v>0</v>
      </c>
      <c r="D49" s="290">
        <f>'1-AST INC'!D49</f>
        <v>0</v>
      </c>
      <c r="E49" s="164"/>
      <c r="F49" s="164">
        <f ca="1">IF(ISERROR((D49/12*C49)*F30),0,((D49/12*C49)*F30))</f>
        <v>0</v>
      </c>
      <c r="G49" s="164">
        <f ca="1">IF(ISERROR((F49/C49)*(12-C49)),0,(F49/C49)*(12-C49))</f>
        <v>0</v>
      </c>
    </row>
    <row r="50" spans="1:7" ht="15" thickBot="1" x14ac:dyDescent="0.25">
      <c r="A50" s="180" t="s">
        <v>305</v>
      </c>
      <c r="B50" s="162" t="str">
        <f>IF('1-AST INC'!B50&gt;0,'1-AST INC'!B50,"N/A")</f>
        <v>N/A</v>
      </c>
      <c r="C50" s="163">
        <f>'1-AST INC'!C50</f>
        <v>12</v>
      </c>
      <c r="D50" s="290">
        <f>'1-AST INC'!D50</f>
        <v>0.03</v>
      </c>
      <c r="E50" s="164"/>
      <c r="F50" s="164">
        <f ca="1">E60*D50</f>
        <v>0</v>
      </c>
      <c r="G50" s="164">
        <f ca="1">IF(ISERROR((F50/C50)*(12-C50)),0,(F50/C50)*(12-C50))</f>
        <v>0</v>
      </c>
    </row>
    <row r="51" spans="1:7" ht="15" thickBot="1" x14ac:dyDescent="0.25">
      <c r="A51" s="180" t="s">
        <v>138</v>
      </c>
      <c r="B51" s="162" t="str">
        <f>IF('1-AST INC'!B51&gt;0,'1-AST INC'!B51,"N/A")</f>
        <v>N/A</v>
      </c>
      <c r="C51" s="163">
        <f>'1-AST INC'!C51</f>
        <v>0</v>
      </c>
      <c r="D51" s="181">
        <f>'1-AST INC'!D51</f>
        <v>0</v>
      </c>
      <c r="E51" s="164"/>
      <c r="F51" s="164">
        <f>IF(ISERROR(D51/12*C51),0,D51/12*C51)</f>
        <v>0</v>
      </c>
      <c r="G51" s="164">
        <f>IF(ISERROR((F51/C51)*(12-C51)),0,(F51/C51)*(12-C51))</f>
        <v>0</v>
      </c>
    </row>
    <row r="52" spans="1:7" ht="15.75" hidden="1" thickBot="1" x14ac:dyDescent="0.25">
      <c r="A52" s="158" t="s">
        <v>112</v>
      </c>
      <c r="B52" s="178"/>
      <c r="C52" s="178"/>
      <c r="D52" s="159" t="s">
        <v>125</v>
      </c>
      <c r="E52" s="160"/>
      <c r="F52" s="160"/>
      <c r="G52" s="160"/>
    </row>
    <row r="53" spans="1:7" ht="15" hidden="1" thickBot="1" x14ac:dyDescent="0.25">
      <c r="A53" s="179" t="s">
        <v>134</v>
      </c>
      <c r="B53" s="162" t="str">
        <f>IF('1-AST INC'!B53&gt;0,'1-AST INC'!B53,"N/A")</f>
        <v>N/A</v>
      </c>
      <c r="C53" s="163">
        <f>'1-AST INC'!C53</f>
        <v>0</v>
      </c>
      <c r="D53" s="290">
        <f>'1-AST INC'!D53</f>
        <v>0</v>
      </c>
      <c r="E53" s="164"/>
      <c r="F53" s="164"/>
      <c r="G53" s="164">
        <f ca="1">IF(ISERROR($G$31*D53),0,$G$31*D53)</f>
        <v>0</v>
      </c>
    </row>
    <row r="54" spans="1:7" ht="15" hidden="1" thickBot="1" x14ac:dyDescent="0.25">
      <c r="A54" s="180" t="s">
        <v>135</v>
      </c>
      <c r="B54" s="162" t="str">
        <f>IF('1-AST INC'!B54&gt;0,'1-AST INC'!B54,"N/A")</f>
        <v>N/A</v>
      </c>
      <c r="C54" s="163">
        <f>'1-AST INC'!C54</f>
        <v>0</v>
      </c>
      <c r="D54" s="290">
        <f>'1-AST INC'!D54</f>
        <v>0</v>
      </c>
      <c r="E54" s="164"/>
      <c r="F54" s="164"/>
      <c r="G54" s="164">
        <f ca="1">IF(ISERROR($G$31*D54),0,$G$31*D54)</f>
        <v>0</v>
      </c>
    </row>
    <row r="55" spans="1:7" ht="15" hidden="1" thickBot="1" x14ac:dyDescent="0.25">
      <c r="A55" s="180" t="s">
        <v>136</v>
      </c>
      <c r="B55" s="162" t="str">
        <f>IF('1-AST INC'!B55&gt;0,'1-AST INC'!B55,"N/A")</f>
        <v>N/A</v>
      </c>
      <c r="C55" s="163">
        <f>'1-AST INC'!C55</f>
        <v>0</v>
      </c>
      <c r="D55" s="290">
        <f>'1-AST INC'!D55</f>
        <v>0</v>
      </c>
      <c r="E55" s="164"/>
      <c r="F55" s="164"/>
      <c r="G55" s="164">
        <f ca="1">IF(ISERROR($G$31*D55),0,$G$31*D55)</f>
        <v>0</v>
      </c>
    </row>
    <row r="56" spans="1:7" ht="15" hidden="1" thickBot="1" x14ac:dyDescent="0.25">
      <c r="A56" s="180"/>
      <c r="B56" s="159" t="s">
        <v>123</v>
      </c>
      <c r="C56" s="159" t="s">
        <v>124</v>
      </c>
      <c r="D56" s="159" t="s">
        <v>137</v>
      </c>
      <c r="E56" s="164"/>
      <c r="F56" s="164"/>
      <c r="G56" s="164"/>
    </row>
    <row r="57" spans="1:7" ht="15" hidden="1" thickBot="1" x14ac:dyDescent="0.25">
      <c r="A57" s="180" t="s">
        <v>263</v>
      </c>
      <c r="B57" s="162" t="str">
        <f>IF('1-AST INC'!B57&gt;0,'1-AST INC'!B57,"N/A")</f>
        <v>N/A</v>
      </c>
      <c r="C57" s="163">
        <f>'1-AST INC'!C57</f>
        <v>0</v>
      </c>
      <c r="D57" s="290">
        <f>'1-AST INC'!D57</f>
        <v>0</v>
      </c>
      <c r="E57" s="164"/>
      <c r="F57" s="164"/>
      <c r="G57" s="164">
        <f ca="1">IF(ISERROR((D57/12*C57)*G30),0,((D57/12*C57)*G30))</f>
        <v>0</v>
      </c>
    </row>
    <row r="58" spans="1:7" ht="15" hidden="1" thickBot="1" x14ac:dyDescent="0.25">
      <c r="A58" s="180" t="s">
        <v>138</v>
      </c>
      <c r="B58" s="162" t="str">
        <f>IF('1-AST INC'!B58&gt;0,'1-AST INC'!B58,"N/A")</f>
        <v>N/A</v>
      </c>
      <c r="C58" s="163">
        <f>'1-AST INC'!C58</f>
        <v>0</v>
      </c>
      <c r="D58" s="181">
        <f>'1-AST INC'!D58</f>
        <v>0</v>
      </c>
      <c r="E58" s="164"/>
      <c r="F58" s="164"/>
      <c r="G58" s="164">
        <f>IF(ISERROR(D58/12*C58),0,D58/12*C58)</f>
        <v>0</v>
      </c>
    </row>
    <row r="59" spans="1:7" ht="15" hidden="1" thickBot="1" x14ac:dyDescent="0.25">
      <c r="A59" s="180" t="s">
        <v>138</v>
      </c>
      <c r="B59" s="162" t="str">
        <f>IF('1-AST INC'!B59&gt;0,'1-AST INC'!B59,"N/A")</f>
        <v>N/A</v>
      </c>
      <c r="C59" s="163">
        <f>'1-AST INC'!C59</f>
        <v>0</v>
      </c>
      <c r="D59" s="181">
        <f>'1-AST INC'!D59</f>
        <v>0</v>
      </c>
      <c r="E59" s="164"/>
      <c r="F59" s="164"/>
      <c r="G59" s="164">
        <f>IF(ISERROR(D59/12*C59),0,D59/12*C59)</f>
        <v>0</v>
      </c>
    </row>
    <row r="60" spans="1:7" ht="15" thickBot="1" x14ac:dyDescent="0.25">
      <c r="A60" s="155" t="s">
        <v>139</v>
      </c>
      <c r="B60" s="175">
        <f ca="1">IF(ISERROR(B33/B34),0,B33/B34)</f>
        <v>0</v>
      </c>
      <c r="C60" s="175"/>
      <c r="D60" s="174"/>
      <c r="E60" s="157">
        <f ca="1">SUM(E35:E59)</f>
        <v>0</v>
      </c>
      <c r="F60" s="157">
        <f ca="1">SUM(F35:F59)</f>
        <v>0</v>
      </c>
      <c r="G60" s="157">
        <f ca="1">SUM(G35:G59)</f>
        <v>0</v>
      </c>
    </row>
    <row r="61" spans="1:7" ht="15" thickBot="1" x14ac:dyDescent="0.25">
      <c r="A61" s="155" t="s">
        <v>131</v>
      </c>
      <c r="B61" s="175"/>
      <c r="C61" s="175"/>
      <c r="D61" s="174"/>
      <c r="E61" s="157">
        <f ca="1">E60-E35</f>
        <v>0</v>
      </c>
      <c r="F61" s="157">
        <f ca="1">F60-F35</f>
        <v>0</v>
      </c>
      <c r="G61" s="157">
        <f ca="1">G60-G35</f>
        <v>0</v>
      </c>
    </row>
    <row r="62" spans="1:7" ht="15" thickBot="1" x14ac:dyDescent="0.25">
      <c r="A62" s="176"/>
      <c r="B62" s="182"/>
      <c r="C62" s="182"/>
      <c r="D62" s="167"/>
      <c r="E62" s="182"/>
      <c r="F62" s="182"/>
      <c r="G62" s="182"/>
    </row>
    <row r="63" spans="1:7" ht="15.75" thickBot="1" x14ac:dyDescent="0.25">
      <c r="A63" s="183" t="s">
        <v>140</v>
      </c>
      <c r="B63" s="184">
        <f ca="1">B30+B60</f>
        <v>0</v>
      </c>
      <c r="C63" s="185"/>
      <c r="D63" s="186"/>
      <c r="E63" s="184">
        <f ca="1">E30+E60</f>
        <v>0</v>
      </c>
      <c r="F63" s="187">
        <f ca="1">F30+F60</f>
        <v>0</v>
      </c>
      <c r="G63" s="187">
        <f ca="1">G30+G60</f>
        <v>0</v>
      </c>
    </row>
    <row r="64" spans="1:7" x14ac:dyDescent="0.2">
      <c r="A64" s="88"/>
      <c r="B64" s="88"/>
      <c r="C64" s="88"/>
      <c r="D64" s="188"/>
      <c r="E64" s="88"/>
      <c r="F64" s="88"/>
      <c r="G64" s="88"/>
    </row>
    <row r="65" spans="1:7" x14ac:dyDescent="0.2">
      <c r="A65" s="88"/>
      <c r="B65" s="88"/>
      <c r="C65" s="88"/>
      <c r="D65" s="188"/>
      <c r="E65" s="88"/>
      <c r="F65" s="88"/>
      <c r="G65" s="88"/>
    </row>
    <row r="66" spans="1:7" x14ac:dyDescent="0.2">
      <c r="A66" s="88"/>
      <c r="B66" s="88"/>
      <c r="C66" s="88"/>
      <c r="D66" s="188"/>
      <c r="E66" s="88"/>
      <c r="F66" s="88"/>
      <c r="G66" s="88"/>
    </row>
    <row r="67" spans="1:7" x14ac:dyDescent="0.2">
      <c r="A67" s="88"/>
      <c r="B67" s="88"/>
      <c r="C67" s="88"/>
      <c r="D67" s="188"/>
      <c r="E67" s="88"/>
      <c r="F67" s="88"/>
      <c r="G67" s="88"/>
    </row>
    <row r="68" spans="1:7" x14ac:dyDescent="0.2">
      <c r="A68" s="88"/>
      <c r="B68" s="88"/>
      <c r="C68" s="88"/>
      <c r="D68" s="188"/>
      <c r="E68" s="88"/>
      <c r="F68" s="88"/>
      <c r="G68" s="88"/>
    </row>
    <row r="69" spans="1:7" x14ac:dyDescent="0.2">
      <c r="A69" s="88"/>
      <c r="B69" s="189"/>
      <c r="C69" s="189"/>
      <c r="D69" s="188"/>
      <c r="E69" s="88"/>
      <c r="F69" s="88"/>
      <c r="G69" s="88"/>
    </row>
    <row r="70" spans="1:7" x14ac:dyDescent="0.2">
      <c r="A70" s="88"/>
      <c r="B70" s="88"/>
      <c r="C70" s="88"/>
      <c r="D70" s="188"/>
      <c r="E70" s="88"/>
      <c r="F70" s="88"/>
      <c r="G70" s="88"/>
    </row>
    <row r="71" spans="1:7" x14ac:dyDescent="0.2">
      <c r="A71" s="88"/>
      <c r="B71" s="88"/>
      <c r="C71" s="88"/>
      <c r="D71" s="188"/>
      <c r="E71" s="88"/>
      <c r="F71" s="88"/>
      <c r="G71" s="88"/>
    </row>
    <row r="72" spans="1:7" x14ac:dyDescent="0.2">
      <c r="A72" s="88"/>
      <c r="B72" s="88"/>
      <c r="C72" s="88"/>
      <c r="D72" s="88"/>
      <c r="E72" s="88"/>
      <c r="F72" s="88"/>
      <c r="G72" s="88"/>
    </row>
  </sheetData>
  <sheetProtection password="EBC7" sheet="1" objects="1" scenarios="1"/>
  <mergeCells count="4">
    <mergeCell ref="A1:G1"/>
    <mergeCell ref="A3:G3"/>
    <mergeCell ref="A5:G5"/>
    <mergeCell ref="A6:G6"/>
  </mergeCells>
  <phoneticPr fontId="8" type="noConversion"/>
  <dataValidations count="1">
    <dataValidation allowBlank="1" sqref="A2 G2"/>
  </dataValidations>
  <printOptions horizontalCentered="1" headings="1"/>
  <pageMargins left="0.2" right="0.3" top="0.68" bottom="0.76" header="0.32" footer="0.17"/>
  <pageSetup scale="87" orientation="portrait" horizontalDpi="300" verticalDpi="300" r:id="rId1"/>
  <headerFooter alignWithMargins="0">
    <oddFooter>&amp;L&amp;D &amp;T&amp;COMB Approval No. 1205-0430 Expires 12/31/2013
&amp;A&amp;R&amp;F</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G72"/>
  <sheetViews>
    <sheetView showGridLines="0" workbookViewId="0">
      <selection sqref="A1:C1"/>
    </sheetView>
  </sheetViews>
  <sheetFormatPr defaultRowHeight="12.75" x14ac:dyDescent="0.2"/>
  <cols>
    <col min="1" max="1" width="50.7109375" customWidth="1"/>
    <col min="2" max="2" width="15.7109375" customWidth="1"/>
    <col min="3" max="3" width="7.7109375" customWidth="1"/>
    <col min="5" max="6" width="15.7109375" customWidth="1"/>
    <col min="7" max="7" width="15.7109375" hidden="1" customWidth="1"/>
  </cols>
  <sheetData>
    <row r="1" spans="1:7" ht="15.75" x14ac:dyDescent="0.2">
      <c r="A1" s="474" t="s">
        <v>143</v>
      </c>
      <c r="B1" s="474"/>
      <c r="C1" s="474"/>
      <c r="D1" s="474"/>
      <c r="E1" s="474"/>
      <c r="F1" s="474"/>
      <c r="G1" s="474"/>
    </row>
    <row r="2" spans="1:7" x14ac:dyDescent="0.2">
      <c r="A2" s="126" t="str">
        <f>'CROSS PSPB'!A2</f>
        <v>Crosswalk Version:  2.4</v>
      </c>
      <c r="B2" s="127"/>
      <c r="C2" s="127"/>
      <c r="D2" s="127"/>
      <c r="E2" s="128"/>
      <c r="F2" s="127" t="str">
        <f>'1-AST INC'!F2</f>
        <v>Rev. 6/4/2007</v>
      </c>
      <c r="G2" s="129"/>
    </row>
    <row r="3" spans="1:7" ht="15.75" x14ac:dyDescent="0.2">
      <c r="A3" s="474" t="s">
        <v>250</v>
      </c>
      <c r="B3" s="474"/>
      <c r="C3" s="474"/>
      <c r="D3" s="474"/>
      <c r="E3" s="474"/>
      <c r="F3" s="474"/>
      <c r="G3" s="474"/>
    </row>
    <row r="4" spans="1:7" ht="15.75" x14ac:dyDescent="0.2">
      <c r="A4" s="130" t="str">
        <f>'1-AST INC'!A4</f>
        <v>YOUR STATE</v>
      </c>
      <c r="B4" s="125"/>
      <c r="C4" s="125"/>
      <c r="D4" s="125"/>
      <c r="E4" s="125"/>
      <c r="F4" s="125"/>
      <c r="G4" s="125"/>
    </row>
    <row r="5" spans="1:7" x14ac:dyDescent="0.2">
      <c r="A5" s="475" t="str">
        <f>'1-AST INC'!A5:G5</f>
        <v>NEXT YEAR</v>
      </c>
      <c r="B5" s="476"/>
      <c r="C5" s="476"/>
      <c r="D5" s="476"/>
      <c r="E5" s="476"/>
      <c r="F5" s="476"/>
      <c r="G5" s="476"/>
    </row>
    <row r="6" spans="1:7" ht="13.5" thickBot="1" x14ac:dyDescent="0.25">
      <c r="A6" s="478" t="str">
        <f>F7</f>
        <v xml:space="preserve">FY </v>
      </c>
      <c r="B6" s="476"/>
      <c r="C6" s="476"/>
      <c r="D6" s="476"/>
      <c r="E6" s="476"/>
      <c r="F6" s="476"/>
      <c r="G6" s="476"/>
    </row>
    <row r="7" spans="1:7" x14ac:dyDescent="0.2">
      <c r="A7" s="131"/>
      <c r="B7" s="132" t="str">
        <f>'1-AST INC'!B7</f>
        <v xml:space="preserve">FY </v>
      </c>
      <c r="C7" s="133"/>
      <c r="D7" s="134"/>
      <c r="E7" s="132" t="str">
        <f>'1-AST INC'!E7</f>
        <v xml:space="preserve">FY </v>
      </c>
      <c r="F7" s="132" t="str">
        <f>'1-AST INC'!F7</f>
        <v xml:space="preserve">FY </v>
      </c>
      <c r="G7" s="135" t="str">
        <f>'1-AST INC'!G7</f>
        <v>FY 1</v>
      </c>
    </row>
    <row r="8" spans="1:7" x14ac:dyDescent="0.2">
      <c r="A8" s="131"/>
      <c r="B8" s="136" t="s">
        <v>113</v>
      </c>
      <c r="C8" s="137"/>
      <c r="D8" s="138"/>
      <c r="E8" s="139" t="s">
        <v>114</v>
      </c>
      <c r="F8" s="139" t="s">
        <v>115</v>
      </c>
      <c r="G8" s="140" t="s">
        <v>116</v>
      </c>
    </row>
    <row r="9" spans="1:7" ht="13.5" thickBot="1" x14ac:dyDescent="0.25">
      <c r="A9" s="131" t="s">
        <v>117</v>
      </c>
      <c r="B9" s="141" t="s">
        <v>118</v>
      </c>
      <c r="C9" s="142"/>
      <c r="D9" s="143"/>
      <c r="E9" s="144" t="s">
        <v>118</v>
      </c>
      <c r="F9" s="144" t="s">
        <v>118</v>
      </c>
      <c r="G9" s="144" t="s">
        <v>118</v>
      </c>
    </row>
    <row r="10" spans="1:7" ht="13.5" thickBot="1" x14ac:dyDescent="0.25">
      <c r="A10" s="131"/>
      <c r="B10" s="145"/>
      <c r="C10" s="145"/>
      <c r="D10" s="145"/>
      <c r="E10" s="146"/>
      <c r="F10" s="145"/>
      <c r="G10" s="145"/>
    </row>
    <row r="11" spans="1:7" ht="15" thickBot="1" x14ac:dyDescent="0.25">
      <c r="A11" s="147" t="s">
        <v>119</v>
      </c>
      <c r="B11" s="148">
        <f>'CROSS PSPB'!U9</f>
        <v>0</v>
      </c>
      <c r="C11" s="149"/>
      <c r="D11" s="150"/>
      <c r="E11" s="150"/>
      <c r="F11" s="150"/>
      <c r="G11" s="151"/>
    </row>
    <row r="12" spans="1:7" ht="15" thickBot="1" x14ac:dyDescent="0.25">
      <c r="A12" s="147" t="s">
        <v>120</v>
      </c>
      <c r="B12" s="152">
        <f ca="1">IF(STARTUPCW!B16=0,0,'CROSS PSPB'!T9/STARTUPCW!B16)</f>
        <v>0</v>
      </c>
      <c r="C12" s="153"/>
      <c r="D12" s="150"/>
      <c r="E12" s="150"/>
      <c r="F12" s="150"/>
      <c r="G12" s="154"/>
    </row>
    <row r="13" spans="1:7" ht="15" thickBot="1" x14ac:dyDescent="0.25">
      <c r="A13" s="155" t="s">
        <v>121</v>
      </c>
      <c r="B13" s="149"/>
      <c r="C13" s="150"/>
      <c r="D13" s="156"/>
      <c r="E13" s="157">
        <f ca="1">IF(ISERROR($B$30),0,$B$30)</f>
        <v>0</v>
      </c>
      <c r="F13" s="157">
        <f ca="1">IF(ISERROR($E$30),0,$E$30)</f>
        <v>0</v>
      </c>
      <c r="G13" s="157">
        <f ca="1">IF(ISERROR($F$30),0,$F$30)</f>
        <v>0</v>
      </c>
    </row>
    <row r="14" spans="1:7" ht="15.75" thickBot="1" x14ac:dyDescent="0.25">
      <c r="A14" s="158" t="s">
        <v>122</v>
      </c>
      <c r="B14" s="159" t="s">
        <v>123</v>
      </c>
      <c r="C14" s="159" t="s">
        <v>124</v>
      </c>
      <c r="D14" s="159" t="s">
        <v>125</v>
      </c>
      <c r="E14" s="160"/>
      <c r="F14" s="160"/>
      <c r="G14" s="160"/>
    </row>
    <row r="15" spans="1:7" ht="15" thickBot="1" x14ac:dyDescent="0.25">
      <c r="A15" s="161" t="str">
        <f>'1-AST INC'!A15</f>
        <v xml:space="preserve">1. </v>
      </c>
      <c r="B15" s="162" t="str">
        <f>IF('1-AST INC'!B15&gt;0,'1-AST INC'!B15,"N/A")</f>
        <v>N/A</v>
      </c>
      <c r="C15" s="163">
        <f>'1-AST INC'!C15</f>
        <v>0</v>
      </c>
      <c r="D15" s="290">
        <f>'1-AST INC'!D15</f>
        <v>0</v>
      </c>
      <c r="E15" s="164">
        <f>IF(OR(D15=0,C15=0),0,$E$13/(1+(D15*(C15/12)))*(D15/12*(12-C15)))</f>
        <v>0</v>
      </c>
      <c r="F15" s="164"/>
      <c r="G15" s="164"/>
    </row>
    <row r="16" spans="1:7" ht="15" thickBot="1" x14ac:dyDescent="0.25">
      <c r="A16" s="161" t="str">
        <f>'1-AST INC'!A16</f>
        <v>2.</v>
      </c>
      <c r="B16" s="162" t="str">
        <f>IF('1-AST INC'!B16&gt;0,'1-AST INC'!B16,"N/A")</f>
        <v>N/A</v>
      </c>
      <c r="C16" s="163">
        <f>'1-AST INC'!C16</f>
        <v>0</v>
      </c>
      <c r="D16" s="290">
        <f>'1-AST INC'!D16</f>
        <v>0</v>
      </c>
      <c r="E16" s="164">
        <f>IF(OR(D16=0,C16=0),0,$E$13/(1+(D16*(C16/12)))*(D16/12*(12-C16)))</f>
        <v>0</v>
      </c>
      <c r="F16" s="164"/>
      <c r="G16" s="164"/>
    </row>
    <row r="17" spans="1:7" ht="15" thickBot="1" x14ac:dyDescent="0.25">
      <c r="A17" s="161" t="str">
        <f>'1-AST INC'!A17</f>
        <v>3.</v>
      </c>
      <c r="B17" s="162" t="str">
        <f>IF('1-AST INC'!B17&gt;0,'1-AST INC'!B17,"N/A")</f>
        <v>N/A</v>
      </c>
      <c r="C17" s="163">
        <f>'1-AST INC'!C17</f>
        <v>0</v>
      </c>
      <c r="D17" s="290">
        <f>'1-AST INC'!D17</f>
        <v>0</v>
      </c>
      <c r="E17" s="164">
        <f>IF(OR(D17=0,C17=0),0,$E$13/(1+(D17*(C17/12)))*(D17/12*(12-C17)))</f>
        <v>0</v>
      </c>
      <c r="F17" s="164"/>
      <c r="G17" s="164"/>
    </row>
    <row r="18" spans="1:7" ht="15.75" thickBot="1" x14ac:dyDescent="0.25">
      <c r="A18" s="158" t="s">
        <v>128</v>
      </c>
      <c r="B18" s="160"/>
      <c r="C18" s="160"/>
      <c r="D18" s="167"/>
      <c r="E18" s="160"/>
      <c r="F18" s="160"/>
      <c r="G18" s="160"/>
    </row>
    <row r="19" spans="1:7" ht="15" thickBot="1" x14ac:dyDescent="0.25">
      <c r="A19" s="161" t="str">
        <f>'1-AST INC'!A19</f>
        <v>1. Default</v>
      </c>
      <c r="B19" s="162" t="str">
        <f>IF('1-AST INC'!B19&gt;0,'1-AST INC'!B19,"N/A")</f>
        <v>N/A</v>
      </c>
      <c r="C19" s="163">
        <f>'1-AST INC'!C19</f>
        <v>12</v>
      </c>
      <c r="D19" s="290">
        <f>'1-AST INC'!D19</f>
        <v>0.03</v>
      </c>
      <c r="E19" s="164">
        <f ca="1">IF(ISERROR(SUM($E$13,$E$15:$E$17)*(D19/12*C19)),0,SUM($E$13,$E$15:$E$17)*(D19/12*C19))</f>
        <v>0</v>
      </c>
      <c r="F19" s="164">
        <f ca="1">IF(ISERROR((E19/C19)*(12-C19)),0,(E19/C19)*(12-C19))</f>
        <v>0</v>
      </c>
      <c r="G19" s="164"/>
    </row>
    <row r="20" spans="1:7" ht="15" thickBot="1" x14ac:dyDescent="0.25">
      <c r="A20" s="161" t="str">
        <f>'1-AST INC'!A20</f>
        <v>2.</v>
      </c>
      <c r="B20" s="162" t="str">
        <f>IF('1-AST INC'!B20&gt;0,'1-AST INC'!B20,"N/A")</f>
        <v>N/A</v>
      </c>
      <c r="C20" s="163">
        <f>'1-AST INC'!C20</f>
        <v>0</v>
      </c>
      <c r="D20" s="290">
        <f>'1-AST INC'!D20</f>
        <v>0</v>
      </c>
      <c r="E20" s="164">
        <f ca="1">IF(ISERROR(SUM($E$13,$E$15:$E$17)*(D20/12*C20)),0,SUM($E$13,$E$15:$E$17)*(D20/12*C20))</f>
        <v>0</v>
      </c>
      <c r="F20" s="164">
        <f ca="1">IF(ISERROR((E20/C20)*(12-C20)),0,(E20/C20)*(12-C20))</f>
        <v>0</v>
      </c>
      <c r="G20" s="164"/>
    </row>
    <row r="21" spans="1:7" ht="15" thickBot="1" x14ac:dyDescent="0.25">
      <c r="A21" s="161" t="str">
        <f>'1-AST INC'!A21</f>
        <v>3.</v>
      </c>
      <c r="B21" s="162" t="str">
        <f>IF('1-AST INC'!B21&gt;0,'1-AST INC'!B21,"N/A")</f>
        <v>N/A</v>
      </c>
      <c r="C21" s="163">
        <f>'1-AST INC'!C21</f>
        <v>0</v>
      </c>
      <c r="D21" s="290">
        <f>'1-AST INC'!D21</f>
        <v>0</v>
      </c>
      <c r="E21" s="164">
        <f ca="1">IF(ISERROR(SUM($E$13,$E$15:$E$17)*(D21/12*C21)),0,SUM($E$13,$E$15:$E$17)*(D21/12*C21))</f>
        <v>0</v>
      </c>
      <c r="F21" s="164">
        <f ca="1">IF(ISERROR((E21/C21)*(12-C21)),0,(E21/C21)*(12-C21))</f>
        <v>0</v>
      </c>
      <c r="G21" s="164"/>
    </row>
    <row r="22" spans="1:7" ht="15.75" thickBot="1" x14ac:dyDescent="0.25">
      <c r="A22" s="158" t="s">
        <v>129</v>
      </c>
      <c r="B22" s="160"/>
      <c r="C22" s="160"/>
      <c r="D22" s="167"/>
      <c r="E22" s="160"/>
      <c r="F22" s="160"/>
      <c r="G22" s="160"/>
    </row>
    <row r="23" spans="1:7" ht="15" thickBot="1" x14ac:dyDescent="0.25">
      <c r="A23" s="161" t="str">
        <f>'1-AST INC'!A23</f>
        <v>1. Default</v>
      </c>
      <c r="B23" s="162" t="str">
        <f>IF('1-AST INC'!B23&gt;0,'1-AST INC'!B23,"N/A")</f>
        <v>N/A</v>
      </c>
      <c r="C23" s="163">
        <f>'1-AST INC'!C23</f>
        <v>12</v>
      </c>
      <c r="D23" s="290">
        <f>'1-AST INC'!D23</f>
        <v>0.03</v>
      </c>
      <c r="E23" s="164"/>
      <c r="F23" s="164">
        <f ca="1">IF(ISERROR(SUM($F$13,$F$19:$F$21)*(D23/12*C23)),0,SUM($F$13,$F$19:$F$21)*(D23/12*C23))</f>
        <v>0</v>
      </c>
      <c r="G23" s="164">
        <f ca="1">IF(ISERROR((F23/C23)*(12-C23)),0,(F23/C23)*(12-C23))</f>
        <v>0</v>
      </c>
    </row>
    <row r="24" spans="1:7" ht="15" thickBot="1" x14ac:dyDescent="0.25">
      <c r="A24" s="161" t="str">
        <f>'1-AST INC'!A24</f>
        <v>2.</v>
      </c>
      <c r="B24" s="162" t="str">
        <f>IF('1-AST INC'!B24&gt;0,'1-AST INC'!B24,"N/A")</f>
        <v>N/A</v>
      </c>
      <c r="C24" s="163">
        <f>'1-AST INC'!C24</f>
        <v>0</v>
      </c>
      <c r="D24" s="290">
        <f>'1-AST INC'!D24</f>
        <v>0</v>
      </c>
      <c r="E24" s="164"/>
      <c r="F24" s="164">
        <f ca="1">IF(ISERROR(SUM($F$13,$F$19:$F$21)*(D24/12*C24)),0,SUM($F$13,$F$19:$F$21)*(D24/12*C24))</f>
        <v>0</v>
      </c>
      <c r="G24" s="164">
        <f ca="1">IF(ISERROR((F24/C24)*(12-C24)),0,(F24/C24)*(12-C24))</f>
        <v>0</v>
      </c>
    </row>
    <row r="25" spans="1:7" ht="15" thickBot="1" x14ac:dyDescent="0.25">
      <c r="A25" s="161" t="str">
        <f>'1-AST INC'!A25</f>
        <v>3.</v>
      </c>
      <c r="B25" s="162" t="str">
        <f>IF('1-AST INC'!B25&gt;0,'1-AST INC'!B25,"N/A")</f>
        <v>N/A</v>
      </c>
      <c r="C25" s="163">
        <f>'1-AST INC'!C25</f>
        <v>0</v>
      </c>
      <c r="D25" s="290">
        <f>'1-AST INC'!D25</f>
        <v>0</v>
      </c>
      <c r="E25" s="164"/>
      <c r="F25" s="164">
        <f ca="1">IF(ISERROR(SUM($F$13,$F$19:$F$21)*(D25/12*C25)),0,SUM($F$13,$F$19:$F$21)*(D25/12*C25))</f>
        <v>0</v>
      </c>
      <c r="G25" s="164">
        <f ca="1">IF(ISERROR((F25/C25)*(12-C25)),0,(F25/C25)*(12-C25))</f>
        <v>0</v>
      </c>
    </row>
    <row r="26" spans="1:7" ht="15.75" hidden="1" thickBot="1" x14ac:dyDescent="0.25">
      <c r="A26" s="158" t="s">
        <v>112</v>
      </c>
      <c r="B26" s="160"/>
      <c r="C26" s="160"/>
      <c r="D26" s="167"/>
      <c r="E26" s="160"/>
      <c r="F26" s="160"/>
      <c r="G26" s="160"/>
    </row>
    <row r="27" spans="1:7" ht="15" hidden="1" thickBot="1" x14ac:dyDescent="0.25">
      <c r="A27" s="161" t="str">
        <f>'1-AST INC'!A27</f>
        <v xml:space="preserve">1. </v>
      </c>
      <c r="B27" s="162" t="str">
        <f>IF('1-AST INC'!B27&gt;0,'1-AST INC'!B27,"N/A")</f>
        <v>N/A</v>
      </c>
      <c r="C27" s="163">
        <f>'1-AST INC'!C27</f>
        <v>0</v>
      </c>
      <c r="D27" s="290">
        <f>'1-AST INC'!D27</f>
        <v>0</v>
      </c>
      <c r="E27" s="164"/>
      <c r="F27" s="164"/>
      <c r="G27" s="164">
        <f ca="1">IF(ISERROR(SUM($G$13,$G$23:$G$25)*(D27/12*C27)),0,SUM($G$13,$G$23:$G$25)*(D27/12*C27))</f>
        <v>0</v>
      </c>
    </row>
    <row r="28" spans="1:7" ht="15" hidden="1" thickBot="1" x14ac:dyDescent="0.25">
      <c r="A28" s="161" t="str">
        <f>'1-AST INC'!A28</f>
        <v>2.</v>
      </c>
      <c r="B28" s="162" t="str">
        <f>IF('1-AST INC'!B28&gt;0,'1-AST INC'!B28,"N/A")</f>
        <v>N/A</v>
      </c>
      <c r="C28" s="163">
        <f>'1-AST INC'!C28</f>
        <v>0</v>
      </c>
      <c r="D28" s="290">
        <f>'1-AST INC'!D28</f>
        <v>0</v>
      </c>
      <c r="E28" s="164"/>
      <c r="F28" s="164"/>
      <c r="G28" s="164">
        <f ca="1">IF(ISERROR(SUM($G$13,$G$23:$G$25)*(D28/12*C28)),0,SUM($G$13,$G$23:$G$25)*(D28/12*C28))</f>
        <v>0</v>
      </c>
    </row>
    <row r="29" spans="1:7" ht="15" hidden="1" thickBot="1" x14ac:dyDescent="0.25">
      <c r="A29" s="161" t="str">
        <f>'1-AST INC'!A29</f>
        <v>3.</v>
      </c>
      <c r="B29" s="162" t="str">
        <f>IF('1-AST INC'!B29&gt;0,'1-AST INC'!B29,"N/A")</f>
        <v>N/A</v>
      </c>
      <c r="C29" s="163">
        <f>'1-AST INC'!C29</f>
        <v>0</v>
      </c>
      <c r="D29" s="290">
        <f>'1-AST INC'!D29</f>
        <v>0</v>
      </c>
      <c r="E29" s="168"/>
      <c r="F29" s="168"/>
      <c r="G29" s="164">
        <f ca="1">IF(ISERROR(SUM($G$13,$G$23:$G$25)*(D29/12*C29)),0,SUM($G$13,$G$23:$G$25)*(D29/12*C29))</f>
        <v>0</v>
      </c>
    </row>
    <row r="30" spans="1:7" ht="15" thickBot="1" x14ac:dyDescent="0.25">
      <c r="A30" s="169" t="s">
        <v>130</v>
      </c>
      <c r="B30" s="170">
        <f ca="1">IF(ISERROR(B11/B12),0,B11/B12)</f>
        <v>0</v>
      </c>
      <c r="C30" s="170"/>
      <c r="D30" s="171"/>
      <c r="E30" s="157">
        <f ca="1">E13+SUM(E15:E29)</f>
        <v>0</v>
      </c>
      <c r="F30" s="157">
        <f ca="1">F13+SUM(F15:F29)</f>
        <v>0</v>
      </c>
      <c r="G30" s="157">
        <f ca="1">G13+SUM(G15:G29)</f>
        <v>0</v>
      </c>
    </row>
    <row r="31" spans="1:7" ht="15" thickBot="1" x14ac:dyDescent="0.25">
      <c r="A31" s="172" t="s">
        <v>131</v>
      </c>
      <c r="B31" s="173"/>
      <c r="C31" s="173"/>
      <c r="D31" s="174"/>
      <c r="E31" s="175">
        <f ca="1">E30-E13</f>
        <v>0</v>
      </c>
      <c r="F31" s="157">
        <f ca="1">F30-F13</f>
        <v>0</v>
      </c>
      <c r="G31" s="157">
        <f ca="1">G30-G13</f>
        <v>0</v>
      </c>
    </row>
    <row r="32" spans="1:7" ht="15" thickBot="1" x14ac:dyDescent="0.25">
      <c r="A32" s="176"/>
      <c r="B32" s="160"/>
      <c r="C32" s="160"/>
      <c r="D32" s="167"/>
      <c r="E32" s="160"/>
      <c r="F32" s="160"/>
      <c r="G32" s="160"/>
    </row>
    <row r="33" spans="1:7" ht="15" thickBot="1" x14ac:dyDescent="0.25">
      <c r="A33" s="147" t="s">
        <v>132</v>
      </c>
      <c r="B33" s="148">
        <f>'CROSS PSPB'!V9</f>
        <v>0</v>
      </c>
      <c r="C33" s="149"/>
      <c r="D33" s="150"/>
      <c r="E33" s="150"/>
      <c r="F33" s="150"/>
      <c r="G33" s="151"/>
    </row>
    <row r="34" spans="1:7" ht="15" thickBot="1" x14ac:dyDescent="0.25">
      <c r="A34" s="177" t="str">
        <f>A$12</f>
        <v>TOTAL POSITIONS PAID</v>
      </c>
      <c r="B34" s="152">
        <f ca="1">B$12</f>
        <v>0</v>
      </c>
      <c r="C34" s="153"/>
      <c r="D34" s="150"/>
      <c r="E34" s="150"/>
      <c r="F34" s="150"/>
      <c r="G34" s="154"/>
    </row>
    <row r="35" spans="1:7" ht="15" thickBot="1" x14ac:dyDescent="0.25">
      <c r="A35" s="155" t="s">
        <v>133</v>
      </c>
      <c r="B35" s="149"/>
      <c r="C35" s="150"/>
      <c r="D35" s="156"/>
      <c r="E35" s="157">
        <f ca="1">$B$60</f>
        <v>0</v>
      </c>
      <c r="F35" s="157">
        <f ca="1">$E$60</f>
        <v>0</v>
      </c>
      <c r="G35" s="157">
        <f ca="1">$F$60</f>
        <v>0</v>
      </c>
    </row>
    <row r="36" spans="1:7" ht="15.75" thickBot="1" x14ac:dyDescent="0.25">
      <c r="A36" s="158" t="s">
        <v>128</v>
      </c>
      <c r="B36" s="178"/>
      <c r="C36" s="178"/>
      <c r="D36" s="159" t="s">
        <v>125</v>
      </c>
      <c r="E36" s="160"/>
      <c r="F36" s="160"/>
      <c r="G36" s="160"/>
    </row>
    <row r="37" spans="1:7" ht="15" thickBot="1" x14ac:dyDescent="0.25">
      <c r="A37" s="179" t="s">
        <v>134</v>
      </c>
      <c r="B37" s="162" t="str">
        <f>IF('1-AST INC'!B37&gt;0,'1-AST INC'!B37,"N/A")</f>
        <v>N/A</v>
      </c>
      <c r="C37" s="163">
        <f>'1-AST INC'!C37</f>
        <v>0</v>
      </c>
      <c r="D37" s="290">
        <f>'1-AST INC'!D37</f>
        <v>0</v>
      </c>
      <c r="E37" s="164">
        <f ca="1">$E$31*D37</f>
        <v>0</v>
      </c>
      <c r="F37" s="164"/>
      <c r="G37" s="164"/>
    </row>
    <row r="38" spans="1:7" ht="15" thickBot="1" x14ac:dyDescent="0.25">
      <c r="A38" s="180" t="s">
        <v>135</v>
      </c>
      <c r="B38" s="162" t="str">
        <f>IF('1-AST INC'!B38&gt;0,'1-AST INC'!B38,"N/A")</f>
        <v>N/A</v>
      </c>
      <c r="C38" s="163">
        <f>'1-AST INC'!C38</f>
        <v>0</v>
      </c>
      <c r="D38" s="290">
        <f>'1-AST INC'!D38</f>
        <v>0</v>
      </c>
      <c r="E38" s="164">
        <f ca="1">$E$31*D38</f>
        <v>0</v>
      </c>
      <c r="F38" s="164"/>
      <c r="G38" s="164"/>
    </row>
    <row r="39" spans="1:7" ht="15" thickBot="1" x14ac:dyDescent="0.25">
      <c r="A39" s="180" t="s">
        <v>136</v>
      </c>
      <c r="B39" s="162" t="str">
        <f>IF('1-AST INC'!B39&gt;0,'1-AST INC'!B39,"N/A")</f>
        <v>N/A</v>
      </c>
      <c r="C39" s="163">
        <f>'1-AST INC'!C39</f>
        <v>0</v>
      </c>
      <c r="D39" s="290">
        <f>'1-AST INC'!D39</f>
        <v>0</v>
      </c>
      <c r="E39" s="164">
        <f ca="1">$E$31*D39</f>
        <v>0</v>
      </c>
      <c r="F39" s="164"/>
      <c r="G39" s="164"/>
    </row>
    <row r="40" spans="1:7" ht="15" thickBot="1" x14ac:dyDescent="0.25">
      <c r="A40" s="180"/>
      <c r="B40" s="159" t="s">
        <v>123</v>
      </c>
      <c r="C40" s="159" t="s">
        <v>124</v>
      </c>
      <c r="D40" s="159" t="s">
        <v>137</v>
      </c>
      <c r="E40" s="164"/>
      <c r="F40" s="164"/>
      <c r="G40" s="164"/>
    </row>
    <row r="41" spans="1:7" ht="15" thickBot="1" x14ac:dyDescent="0.25">
      <c r="A41" s="180" t="s">
        <v>263</v>
      </c>
      <c r="B41" s="162" t="str">
        <f>IF('1-AST INC'!B41&gt;0,'1-AST INC'!B41,"N/A")</f>
        <v>N/A</v>
      </c>
      <c r="C41" s="163">
        <f>'1-AST INC'!C41</f>
        <v>0</v>
      </c>
      <c r="D41" s="290">
        <f>'1-AST INC'!D41</f>
        <v>0</v>
      </c>
      <c r="E41" s="164">
        <f ca="1">IF(ISERROR((D41/12*C41)*E30),0,((D41/12*C41)*E30))</f>
        <v>0</v>
      </c>
      <c r="F41" s="164">
        <f ca="1">IF(ISERROR((E41/C41)*(12-C41)),0,(E41/C41)*(12-C41))</f>
        <v>0</v>
      </c>
      <c r="G41" s="164"/>
    </row>
    <row r="42" spans="1:7" ht="15" thickBot="1" x14ac:dyDescent="0.25">
      <c r="A42" s="180" t="s">
        <v>305</v>
      </c>
      <c r="B42" s="162" t="str">
        <f>IF('1-AST INC'!B42&gt;0,'1-AST INC'!B42,"N/A")</f>
        <v>N/A</v>
      </c>
      <c r="C42" s="163">
        <f>'1-AST INC'!C42</f>
        <v>12</v>
      </c>
      <c r="D42" s="290">
        <f>'1-AST INC'!D42</f>
        <v>0.03</v>
      </c>
      <c r="E42" s="164">
        <f ca="1">B60*D42</f>
        <v>0</v>
      </c>
      <c r="F42" s="164">
        <f ca="1">IF(ISERROR((E42/C42)*(12-C42)),0,(E42/C42)*(12-C42))</f>
        <v>0</v>
      </c>
      <c r="G42" s="164"/>
    </row>
    <row r="43" spans="1:7" ht="15" thickBot="1" x14ac:dyDescent="0.25">
      <c r="A43" s="180" t="s">
        <v>138</v>
      </c>
      <c r="B43" s="162" t="str">
        <f>IF('1-AST INC'!B43&gt;0,'1-AST INC'!B43,"N/A")</f>
        <v>N/A</v>
      </c>
      <c r="C43" s="163">
        <f>'1-AST INC'!C43</f>
        <v>0</v>
      </c>
      <c r="D43" s="181">
        <f>'1-AST INC'!D43</f>
        <v>0</v>
      </c>
      <c r="E43" s="164">
        <f>IF(ISERROR(D43/12*C43),0,D43/12*C43)</f>
        <v>0</v>
      </c>
      <c r="F43" s="164">
        <f>IF(ISERROR((E43/C43)*(12-C43)),0,(E43/C43)*(12-C43))</f>
        <v>0</v>
      </c>
      <c r="G43" s="164"/>
    </row>
    <row r="44" spans="1:7" ht="15.75" thickBot="1" x14ac:dyDescent="0.25">
      <c r="A44" s="158" t="s">
        <v>129</v>
      </c>
      <c r="B44" s="178"/>
      <c r="C44" s="178"/>
      <c r="D44" s="159" t="s">
        <v>125</v>
      </c>
      <c r="E44" s="160"/>
      <c r="F44" s="160"/>
      <c r="G44" s="160"/>
    </row>
    <row r="45" spans="1:7" ht="15" thickBot="1" x14ac:dyDescent="0.25">
      <c r="A45" s="179" t="s">
        <v>134</v>
      </c>
      <c r="B45" s="162" t="str">
        <f>IF('1-AST INC'!B45&gt;0,'1-AST INC'!B45,"N/A")</f>
        <v>N/A</v>
      </c>
      <c r="C45" s="163">
        <f>'1-AST INC'!C45</f>
        <v>0</v>
      </c>
      <c r="D45" s="290">
        <f>'1-AST INC'!D45</f>
        <v>0</v>
      </c>
      <c r="E45" s="164"/>
      <c r="F45" s="164">
        <f ca="1">IF(ISERROR($F$31*D45),0,$F$31*D45)</f>
        <v>0</v>
      </c>
      <c r="G45" s="164"/>
    </row>
    <row r="46" spans="1:7" ht="15" thickBot="1" x14ac:dyDescent="0.25">
      <c r="A46" s="180" t="s">
        <v>135</v>
      </c>
      <c r="B46" s="162" t="str">
        <f>IF('1-AST INC'!B46&gt;0,'1-AST INC'!B46,"N/A")</f>
        <v>N/A</v>
      </c>
      <c r="C46" s="163">
        <f>'1-AST INC'!C46</f>
        <v>0</v>
      </c>
      <c r="D46" s="290">
        <f>'1-AST INC'!D46</f>
        <v>0</v>
      </c>
      <c r="E46" s="164"/>
      <c r="F46" s="164">
        <f ca="1">IF(ISERROR($F$31*D46),0,$F$31*D46)</f>
        <v>0</v>
      </c>
      <c r="G46" s="164"/>
    </row>
    <row r="47" spans="1:7" ht="15" thickBot="1" x14ac:dyDescent="0.25">
      <c r="A47" s="180" t="s">
        <v>136</v>
      </c>
      <c r="B47" s="162" t="str">
        <f>IF('1-AST INC'!B47&gt;0,'1-AST INC'!B47,"N/A")</f>
        <v>N/A</v>
      </c>
      <c r="C47" s="163">
        <f>'1-AST INC'!C47</f>
        <v>0</v>
      </c>
      <c r="D47" s="290">
        <f>'1-AST INC'!D47</f>
        <v>0</v>
      </c>
      <c r="E47" s="164"/>
      <c r="F47" s="164">
        <f ca="1">IF(ISERROR($F$31*D47),0,$F$31*D47)</f>
        <v>0</v>
      </c>
      <c r="G47" s="164"/>
    </row>
    <row r="48" spans="1:7" ht="15" thickBot="1" x14ac:dyDescent="0.25">
      <c r="A48" s="180"/>
      <c r="B48" s="159" t="s">
        <v>123</v>
      </c>
      <c r="C48" s="159" t="s">
        <v>124</v>
      </c>
      <c r="D48" s="159" t="s">
        <v>137</v>
      </c>
      <c r="E48" s="164"/>
      <c r="F48" s="164"/>
      <c r="G48" s="164"/>
    </row>
    <row r="49" spans="1:7" ht="15" thickBot="1" x14ac:dyDescent="0.25">
      <c r="A49" s="180" t="s">
        <v>263</v>
      </c>
      <c r="B49" s="162" t="str">
        <f>IF('1-AST INC'!B49&gt;0,'1-AST INC'!B49,"N/A")</f>
        <v>N/A</v>
      </c>
      <c r="C49" s="163">
        <f>'1-AST INC'!C49</f>
        <v>0</v>
      </c>
      <c r="D49" s="290">
        <f>'1-AST INC'!D49</f>
        <v>0</v>
      </c>
      <c r="E49" s="164"/>
      <c r="F49" s="164">
        <f ca="1">IF(ISERROR((D49/12*C49)*F30),0,((D49/12*C49)*F30))</f>
        <v>0</v>
      </c>
      <c r="G49" s="164">
        <f ca="1">IF(ISERROR((F49/C49)*(12-C49)),0,(F49/C49)*(12-C49))</f>
        <v>0</v>
      </c>
    </row>
    <row r="50" spans="1:7" ht="15" thickBot="1" x14ac:dyDescent="0.25">
      <c r="A50" s="180" t="s">
        <v>305</v>
      </c>
      <c r="B50" s="162" t="str">
        <f>IF('1-AST INC'!B50&gt;0,'1-AST INC'!B50,"N/A")</f>
        <v>N/A</v>
      </c>
      <c r="C50" s="163">
        <f>'1-AST INC'!C50</f>
        <v>12</v>
      </c>
      <c r="D50" s="290">
        <f>'1-AST INC'!D50</f>
        <v>0.03</v>
      </c>
      <c r="E50" s="164"/>
      <c r="F50" s="164">
        <f ca="1">E60*D50</f>
        <v>0</v>
      </c>
      <c r="G50" s="164">
        <f ca="1">IF(ISERROR((F50/C50)*(12-C50)),0,(F50/C50)*(12-C50))</f>
        <v>0</v>
      </c>
    </row>
    <row r="51" spans="1:7" ht="15" thickBot="1" x14ac:dyDescent="0.25">
      <c r="A51" s="180" t="s">
        <v>138</v>
      </c>
      <c r="B51" s="162" t="str">
        <f>IF('1-AST INC'!B51&gt;0,'1-AST INC'!B51,"N/A")</f>
        <v>N/A</v>
      </c>
      <c r="C51" s="163">
        <f>'1-AST INC'!C51</f>
        <v>0</v>
      </c>
      <c r="D51" s="181">
        <f>'1-AST INC'!D51</f>
        <v>0</v>
      </c>
      <c r="E51" s="164"/>
      <c r="F51" s="164">
        <f>IF(ISERROR(D51/12*C51),0,D51/12*C51)</f>
        <v>0</v>
      </c>
      <c r="G51" s="164">
        <f>IF(ISERROR((F51/C51)*(12-C51)),0,(F51/C51)*(12-C51))</f>
        <v>0</v>
      </c>
    </row>
    <row r="52" spans="1:7" ht="15.75" hidden="1" thickBot="1" x14ac:dyDescent="0.25">
      <c r="A52" s="158" t="s">
        <v>112</v>
      </c>
      <c r="B52" s="178"/>
      <c r="C52" s="178"/>
      <c r="D52" s="159" t="s">
        <v>125</v>
      </c>
      <c r="E52" s="160"/>
      <c r="F52" s="160"/>
      <c r="G52" s="160"/>
    </row>
    <row r="53" spans="1:7" ht="15" hidden="1" thickBot="1" x14ac:dyDescent="0.25">
      <c r="A53" s="179" t="s">
        <v>134</v>
      </c>
      <c r="B53" s="162" t="str">
        <f>IF('1-AST INC'!B53&gt;0,'1-AST INC'!B53,"N/A")</f>
        <v>N/A</v>
      </c>
      <c r="C53" s="163">
        <f>'1-AST INC'!C53</f>
        <v>0</v>
      </c>
      <c r="D53" s="290">
        <f>'1-AST INC'!D53</f>
        <v>0</v>
      </c>
      <c r="E53" s="164"/>
      <c r="F53" s="164"/>
      <c r="G53" s="164">
        <f ca="1">IF(ISERROR($G$31*D53),0,$G$31*D53)</f>
        <v>0</v>
      </c>
    </row>
    <row r="54" spans="1:7" ht="15" hidden="1" thickBot="1" x14ac:dyDescent="0.25">
      <c r="A54" s="180" t="s">
        <v>135</v>
      </c>
      <c r="B54" s="162" t="str">
        <f>IF('1-AST INC'!B54&gt;0,'1-AST INC'!B54,"N/A")</f>
        <v>N/A</v>
      </c>
      <c r="C54" s="163">
        <f>'1-AST INC'!C54</f>
        <v>0</v>
      </c>
      <c r="D54" s="290">
        <f>'1-AST INC'!D54</f>
        <v>0</v>
      </c>
      <c r="E54" s="164"/>
      <c r="F54" s="164"/>
      <c r="G54" s="164">
        <f ca="1">IF(ISERROR($G$31*D54),0,$G$31*D54)</f>
        <v>0</v>
      </c>
    </row>
    <row r="55" spans="1:7" ht="15" hidden="1" thickBot="1" x14ac:dyDescent="0.25">
      <c r="A55" s="180" t="s">
        <v>136</v>
      </c>
      <c r="B55" s="162" t="str">
        <f>IF('1-AST INC'!B55&gt;0,'1-AST INC'!B55,"N/A")</f>
        <v>N/A</v>
      </c>
      <c r="C55" s="163">
        <f>'1-AST INC'!C55</f>
        <v>0</v>
      </c>
      <c r="D55" s="290">
        <f>'1-AST INC'!D55</f>
        <v>0</v>
      </c>
      <c r="E55" s="164"/>
      <c r="F55" s="164"/>
      <c r="G55" s="164">
        <f ca="1">IF(ISERROR($G$31*D55),0,$G$31*D55)</f>
        <v>0</v>
      </c>
    </row>
    <row r="56" spans="1:7" ht="15" hidden="1" thickBot="1" x14ac:dyDescent="0.25">
      <c r="A56" s="180"/>
      <c r="B56" s="159" t="s">
        <v>123</v>
      </c>
      <c r="C56" s="159" t="s">
        <v>124</v>
      </c>
      <c r="D56" s="159" t="s">
        <v>137</v>
      </c>
      <c r="E56" s="164"/>
      <c r="F56" s="164"/>
      <c r="G56" s="164"/>
    </row>
    <row r="57" spans="1:7" ht="15" hidden="1" thickBot="1" x14ac:dyDescent="0.25">
      <c r="A57" s="180" t="s">
        <v>263</v>
      </c>
      <c r="B57" s="162" t="str">
        <f>IF('1-AST INC'!B57&gt;0,'1-AST INC'!B57,"N/A")</f>
        <v>N/A</v>
      </c>
      <c r="C57" s="163">
        <f>'1-AST INC'!C57</f>
        <v>0</v>
      </c>
      <c r="D57" s="290">
        <f>'1-AST INC'!D57</f>
        <v>0</v>
      </c>
      <c r="E57" s="164"/>
      <c r="F57" s="164"/>
      <c r="G57" s="164">
        <f ca="1">IF(ISERROR((D57/12*C57)*G30),0,((D57/12*C57)*G30))</f>
        <v>0</v>
      </c>
    </row>
    <row r="58" spans="1:7" ht="15" hidden="1" thickBot="1" x14ac:dyDescent="0.25">
      <c r="A58" s="180" t="s">
        <v>138</v>
      </c>
      <c r="B58" s="162" t="str">
        <f>IF('1-AST INC'!B58&gt;0,'1-AST INC'!B58,"N/A")</f>
        <v>N/A</v>
      </c>
      <c r="C58" s="163">
        <f>'1-AST INC'!C58</f>
        <v>0</v>
      </c>
      <c r="D58" s="181">
        <f>'1-AST INC'!D58</f>
        <v>0</v>
      </c>
      <c r="E58" s="164"/>
      <c r="F58" s="164"/>
      <c r="G58" s="164">
        <f>IF(ISERROR(D58/12*C58),0,D58/12*C58)</f>
        <v>0</v>
      </c>
    </row>
    <row r="59" spans="1:7" ht="15" hidden="1" thickBot="1" x14ac:dyDescent="0.25">
      <c r="A59" s="180" t="s">
        <v>138</v>
      </c>
      <c r="B59" s="162" t="str">
        <f>IF('1-AST INC'!B59&gt;0,'1-AST INC'!B59,"N/A")</f>
        <v>N/A</v>
      </c>
      <c r="C59" s="163">
        <f>'1-AST INC'!C59</f>
        <v>0</v>
      </c>
      <c r="D59" s="181">
        <f>'1-AST INC'!D59</f>
        <v>0</v>
      </c>
      <c r="E59" s="164"/>
      <c r="F59" s="164"/>
      <c r="G59" s="164">
        <f>IF(ISERROR(D59/12*C59),0,D59/12*C59)</f>
        <v>0</v>
      </c>
    </row>
    <row r="60" spans="1:7" ht="15" thickBot="1" x14ac:dyDescent="0.25">
      <c r="A60" s="155" t="s">
        <v>139</v>
      </c>
      <c r="B60" s="175">
        <f ca="1">IF(ISERROR(B33/B34),0,B33/B34)</f>
        <v>0</v>
      </c>
      <c r="C60" s="175"/>
      <c r="D60" s="174"/>
      <c r="E60" s="157">
        <f ca="1">SUM(E35:E59)</f>
        <v>0</v>
      </c>
      <c r="F60" s="157">
        <f ca="1">SUM(F35:F59)</f>
        <v>0</v>
      </c>
      <c r="G60" s="157">
        <f ca="1">SUM(G35:G59)</f>
        <v>0</v>
      </c>
    </row>
    <row r="61" spans="1:7" ht="15" thickBot="1" x14ac:dyDescent="0.25">
      <c r="A61" s="155" t="s">
        <v>131</v>
      </c>
      <c r="B61" s="175"/>
      <c r="C61" s="175"/>
      <c r="D61" s="174"/>
      <c r="E61" s="157">
        <f ca="1">E60-E35</f>
        <v>0</v>
      </c>
      <c r="F61" s="157">
        <f ca="1">F60-F35</f>
        <v>0</v>
      </c>
      <c r="G61" s="157">
        <f ca="1">G60-G35</f>
        <v>0</v>
      </c>
    </row>
    <row r="62" spans="1:7" ht="15" thickBot="1" x14ac:dyDescent="0.25">
      <c r="A62" s="176"/>
      <c r="B62" s="182"/>
      <c r="C62" s="182"/>
      <c r="D62" s="167"/>
      <c r="E62" s="182"/>
      <c r="F62" s="182"/>
      <c r="G62" s="182"/>
    </row>
    <row r="63" spans="1:7" ht="15.75" thickBot="1" x14ac:dyDescent="0.25">
      <c r="A63" s="183" t="s">
        <v>140</v>
      </c>
      <c r="B63" s="184">
        <f ca="1">B30+B60</f>
        <v>0</v>
      </c>
      <c r="C63" s="185"/>
      <c r="D63" s="186"/>
      <c r="E63" s="184">
        <f ca="1">E30+E60</f>
        <v>0</v>
      </c>
      <c r="F63" s="187">
        <f ca="1">F30+F60</f>
        <v>0</v>
      </c>
      <c r="G63" s="187">
        <f ca="1">G30+G60</f>
        <v>0</v>
      </c>
    </row>
    <row r="64" spans="1:7" x14ac:dyDescent="0.2">
      <c r="A64" s="88"/>
      <c r="B64" s="88"/>
      <c r="C64" s="88"/>
      <c r="D64" s="188"/>
      <c r="E64" s="88"/>
      <c r="F64" s="88"/>
      <c r="G64" s="88"/>
    </row>
    <row r="65" spans="1:7" x14ac:dyDescent="0.2">
      <c r="A65" s="88"/>
      <c r="B65" s="88"/>
      <c r="C65" s="88"/>
      <c r="D65" s="188"/>
      <c r="E65" s="88"/>
      <c r="F65" s="88"/>
      <c r="G65" s="88"/>
    </row>
    <row r="66" spans="1:7" x14ac:dyDescent="0.2">
      <c r="A66" s="88"/>
      <c r="B66" s="88"/>
      <c r="C66" s="88"/>
      <c r="D66" s="188"/>
      <c r="E66" s="88"/>
      <c r="F66" s="88"/>
      <c r="G66" s="88"/>
    </row>
    <row r="67" spans="1:7" x14ac:dyDescent="0.2">
      <c r="A67" s="88"/>
      <c r="B67" s="88"/>
      <c r="C67" s="88"/>
      <c r="D67" s="188"/>
      <c r="E67" s="88"/>
      <c r="F67" s="88"/>
      <c r="G67" s="88"/>
    </row>
    <row r="68" spans="1:7" x14ac:dyDescent="0.2">
      <c r="A68" s="88"/>
      <c r="B68" s="88"/>
      <c r="C68" s="88"/>
      <c r="D68" s="188"/>
      <c r="E68" s="88"/>
      <c r="F68" s="88"/>
      <c r="G68" s="88"/>
    </row>
    <row r="69" spans="1:7" x14ac:dyDescent="0.2">
      <c r="A69" s="88"/>
      <c r="B69" s="189"/>
      <c r="C69" s="189"/>
      <c r="D69" s="188"/>
      <c r="E69" s="88"/>
      <c r="F69" s="88"/>
      <c r="G69" s="88"/>
    </row>
    <row r="70" spans="1:7" x14ac:dyDescent="0.2">
      <c r="A70" s="88"/>
      <c r="B70" s="88"/>
      <c r="C70" s="88"/>
      <c r="D70" s="188"/>
      <c r="E70" s="88"/>
      <c r="F70" s="88"/>
      <c r="G70" s="88"/>
    </row>
    <row r="71" spans="1:7" x14ac:dyDescent="0.2">
      <c r="A71" s="88"/>
      <c r="B71" s="88"/>
      <c r="C71" s="88"/>
      <c r="D71" s="188"/>
      <c r="E71" s="88"/>
      <c r="F71" s="88"/>
      <c r="G71" s="88"/>
    </row>
    <row r="72" spans="1:7" x14ac:dyDescent="0.2">
      <c r="A72" s="88"/>
      <c r="B72" s="88"/>
      <c r="C72" s="88"/>
      <c r="D72" s="88"/>
      <c r="E72" s="88"/>
      <c r="F72" s="88"/>
      <c r="G72" s="88"/>
    </row>
  </sheetData>
  <sheetProtection password="EBC7" sheet="1" objects="1" scenarios="1"/>
  <mergeCells count="4">
    <mergeCell ref="A1:G1"/>
    <mergeCell ref="A3:G3"/>
    <mergeCell ref="A5:G5"/>
    <mergeCell ref="A6:G6"/>
  </mergeCells>
  <phoneticPr fontId="8" type="noConversion"/>
  <dataValidations count="1">
    <dataValidation allowBlank="1" sqref="A2 G2"/>
  </dataValidations>
  <printOptions horizontalCentered="1" headings="1"/>
  <pageMargins left="0.2" right="0.3" top="0.55000000000000004" bottom="0.78" header="0.25" footer="0.24"/>
  <pageSetup scale="87" orientation="portrait" horizontalDpi="300" verticalDpi="300" r:id="rId1"/>
  <headerFooter alignWithMargins="0">
    <oddFooter>&amp;L&amp;D &amp;T&amp;COMB Approval No. 1205-0430 Expires 12/31/2013
&amp;A&amp;R&amp;F</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36</vt:i4>
      </vt:variant>
    </vt:vector>
  </HeadingPairs>
  <TitlesOfParts>
    <vt:vector size="52" baseType="lpstr">
      <vt:lpstr>STARTUPCW</vt:lpstr>
      <vt:lpstr>CROSS PSPB</vt:lpstr>
      <vt:lpstr>CROSS NPS</vt:lpstr>
      <vt:lpstr>TEUC CROSS PSPB</vt:lpstr>
      <vt:lpstr>TEUC CROSS NPS</vt:lpstr>
      <vt:lpstr>1-AST INC</vt:lpstr>
      <vt:lpstr>1-IC INC</vt:lpstr>
      <vt:lpstr>1-WK INC</vt:lpstr>
      <vt:lpstr>1-NMD INC</vt:lpstr>
      <vt:lpstr>1-APP INC</vt:lpstr>
      <vt:lpstr>1-WR INC</vt:lpstr>
      <vt:lpstr>1-TAX INC</vt:lpstr>
      <vt:lpstr>1-BPC INC</vt:lpstr>
      <vt:lpstr>1-UIP INC</vt:lpstr>
      <vt:lpstr>1-SUP INC</vt:lpstr>
      <vt:lpstr>PS CONT CROSS</vt:lpstr>
      <vt:lpstr>Adjustments</vt:lpstr>
      <vt:lpstr>Adjustments2</vt:lpstr>
      <vt:lpstr>COPY</vt:lpstr>
      <vt:lpstr>COPY2</vt:lpstr>
      <vt:lpstr>COPY3</vt:lpstr>
      <vt:lpstr>CURRENTFY</vt:lpstr>
      <vt:lpstr>FEDERAL_SOURCES</vt:lpstr>
      <vt:lpstr>FEDERAL_SOURCES2</vt:lpstr>
      <vt:lpstr>FEDERAL_SOURCES3</vt:lpstr>
      <vt:lpstr>HOURS_PER_WORKDAY</vt:lpstr>
      <vt:lpstr>NEXTFY</vt:lpstr>
      <vt:lpstr>PREVIOUSFY</vt:lpstr>
      <vt:lpstr>'1-APP INC'!Print_Area</vt:lpstr>
      <vt:lpstr>'1-AST INC'!Print_Area</vt:lpstr>
      <vt:lpstr>'1-BPC INC'!Print_Area</vt:lpstr>
      <vt:lpstr>'1-IC INC'!Print_Area</vt:lpstr>
      <vt:lpstr>'1-NMD INC'!Print_Area</vt:lpstr>
      <vt:lpstr>'1-SUP INC'!Print_Area</vt:lpstr>
      <vt:lpstr>'1-TAX INC'!Print_Area</vt:lpstr>
      <vt:lpstr>'1-UIP INC'!Print_Area</vt:lpstr>
      <vt:lpstr>'1-WK INC'!Print_Area</vt:lpstr>
      <vt:lpstr>'1-WR INC'!Print_Area</vt:lpstr>
      <vt:lpstr>'CROSS NPS'!Print_Area</vt:lpstr>
      <vt:lpstr>'CROSS PSPB'!Print_Area</vt:lpstr>
      <vt:lpstr>'PS CONT CROSS'!Print_Area</vt:lpstr>
      <vt:lpstr>STARTUPCW!Print_Area</vt:lpstr>
      <vt:lpstr>'TEUC CROSS NPS'!Print_Area</vt:lpstr>
      <vt:lpstr>'TEUC CROSS PSPB'!Print_Area</vt:lpstr>
      <vt:lpstr>'CROSS NPS'!Print_Titles</vt:lpstr>
      <vt:lpstr>'TEUC CROSS NPS'!Print_Titles</vt:lpstr>
      <vt:lpstr>REQUESTFY</vt:lpstr>
      <vt:lpstr>STATE_SOURCES</vt:lpstr>
      <vt:lpstr>STATE_SOURCES2</vt:lpstr>
      <vt:lpstr>STATE_SOURCES3</vt:lpstr>
      <vt:lpstr>STATENAME</vt:lpstr>
      <vt:lpstr>StateTBL</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Guest</dc:creator>
  <cp:lastModifiedBy>Naradzay.Bonnie</cp:lastModifiedBy>
  <cp:lastPrinted>2011-05-19T14:30:53Z</cp:lastPrinted>
  <dcterms:created xsi:type="dcterms:W3CDTF">2002-09-18T19:24:57Z</dcterms:created>
  <dcterms:modified xsi:type="dcterms:W3CDTF">2013-06-07T16:12:59Z</dcterms:modified>
</cp:coreProperties>
</file>