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885" windowHeight="10620"/>
  </bookViews>
  <sheets>
    <sheet name="APHIS Form 79" sheetId="1" r:id="rId1"/>
    <sheet name="Respondents and Record Keepers" sheetId="2" r:id="rId2"/>
  </sheets>
  <definedNames>
    <definedName name="_xlnm.Print_Area" localSheetId="0">'APHIS Form 79'!$A$1:$K$39</definedName>
    <definedName name="_xlnm.Print_Titles" localSheetId="0">'APHIS Form 79'!$1:$5</definedName>
    <definedName name="Z_516D57CB_3D9C_4E2C_9A89_FFC6491D5E63_.wvu.PrintArea" localSheetId="0" hidden="1">'APHIS Form 79'!$A$1:$K$39</definedName>
    <definedName name="Z_516D57CB_3D9C_4E2C_9A89_FFC6491D5E63_.wvu.PrintTitles" localSheetId="0" hidden="1">'APHIS Form 79'!$1:$5</definedName>
    <definedName name="Z_6785950A_C259_4380_911B_6C2D0AA6D2DE_.wvu.PrintArea" localSheetId="0" hidden="1">'APHIS Form 79'!$A$1:$K$39</definedName>
    <definedName name="Z_6785950A_C259_4380_911B_6C2D0AA6D2DE_.wvu.PrintTitles" localSheetId="0" hidden="1">'APHIS Form 79'!$1:$5</definedName>
    <definedName name="Z_B655E08E_8997_490A_A8AD_9056BED95B80_.wvu.PrintArea" localSheetId="0" hidden="1">'APHIS Form 79'!$A$1:$K$39</definedName>
    <definedName name="Z_B655E08E_8997_490A_A8AD_9056BED95B80_.wvu.PrintTitles" localSheetId="0" hidden="1">'APHIS Form 79'!$1:$5</definedName>
  </definedNames>
  <calcPr calcId="145621"/>
  <customWorkbookViews>
    <customWorkbookView name="smharris - Personal View" guid="{6785950A-C259-4380-911B-6C2D0AA6D2DE}" mergeInterval="0" personalView="1" maximized="1" windowWidth="1916" windowHeight="975" activeSheetId="1"/>
    <customWorkbookView name="Katherine A. Jarred - Personal View" guid="{516D57CB-3D9C-4E2C-9A89-FFC6491D5E63}" mergeInterval="0" personalView="1" maximized="1" windowWidth="1436" windowHeight="681" activeSheetId="1"/>
    <customWorkbookView name="embuck - Personal View" guid="{B655E08E-8997-490A-A8AD-9056BED95B80}" mergeInterval="0" personalView="1" xWindow="34" yWindow="38" windowWidth="1239" windowHeight="666" activeSheetId="1"/>
  </customWorkbookViews>
</workbook>
</file>

<file path=xl/calcChain.xml><?xml version="1.0" encoding="utf-8"?>
<calcChain xmlns="http://schemas.openxmlformats.org/spreadsheetml/2006/main">
  <c r="H15" i="1" l="1"/>
  <c r="J15" i="1" s="1"/>
  <c r="H14" i="1"/>
  <c r="I14" i="1" s="1"/>
  <c r="J14" i="1" s="1"/>
  <c r="H13" i="1"/>
  <c r="J13" i="1" s="1"/>
  <c r="H12" i="1"/>
  <c r="I12" i="1" s="1"/>
  <c r="J12" i="1" s="1"/>
  <c r="H11" i="1"/>
  <c r="J11" i="1" s="1"/>
  <c r="H10" i="1"/>
  <c r="I10" i="1" s="1"/>
  <c r="H9" i="1"/>
  <c r="J9" i="1" s="1"/>
  <c r="H8" i="1"/>
  <c r="H7" i="1"/>
  <c r="I7" i="1" s="1"/>
  <c r="J7" i="1" s="1"/>
  <c r="H6" i="1"/>
  <c r="I6" i="1"/>
  <c r="I8" i="1"/>
  <c r="E9" i="1"/>
  <c r="I9" i="1"/>
  <c r="I11" i="1"/>
  <c r="I13" i="1"/>
  <c r="I15" i="1"/>
  <c r="E16" i="1"/>
  <c r="H16" i="1" s="1"/>
  <c r="E17" i="1"/>
  <c r="H17" i="1" s="1"/>
  <c r="E18" i="1"/>
  <c r="H18" i="1" s="1"/>
  <c r="E19" i="1"/>
  <c r="H19" i="1"/>
  <c r="I19" i="1" s="1"/>
  <c r="J19" i="1" s="1"/>
  <c r="E20" i="1"/>
  <c r="H20" i="1"/>
  <c r="I20" i="1" s="1"/>
  <c r="J20" i="1" s="1"/>
  <c r="E21" i="1"/>
  <c r="H21" i="1"/>
  <c r="I21" i="1" s="1"/>
  <c r="J21" i="1" s="1"/>
  <c r="E22" i="1"/>
  <c r="H22" i="1"/>
  <c r="I22" i="1" s="1"/>
  <c r="J22" i="1" s="1"/>
  <c r="E23" i="1"/>
  <c r="H23" i="1"/>
  <c r="I23" i="1" s="1"/>
  <c r="J23" i="1" s="1"/>
  <c r="E24" i="1"/>
  <c r="H24" i="1"/>
  <c r="I24" i="1" s="1"/>
  <c r="J24" i="1" s="1"/>
  <c r="E25" i="1"/>
  <c r="H25" i="1"/>
  <c r="I25" i="1" s="1"/>
  <c r="J25" i="1" s="1"/>
  <c r="E26" i="1"/>
  <c r="H26" i="1"/>
  <c r="I26" i="1" s="1"/>
  <c r="J26" i="1" s="1"/>
  <c r="E27" i="1"/>
  <c r="H27" i="1"/>
  <c r="I27" i="1" s="1"/>
  <c r="J27" i="1" s="1"/>
  <c r="E28" i="1"/>
  <c r="H28" i="1"/>
  <c r="I28" i="1" s="1"/>
  <c r="J28" i="1" s="1"/>
  <c r="E29" i="1"/>
  <c r="H29" i="1"/>
  <c r="I29" i="1" s="1"/>
  <c r="E30" i="1"/>
  <c r="H30" i="1"/>
  <c r="I30" i="1" s="1"/>
  <c r="E31" i="1"/>
  <c r="H31" i="1"/>
  <c r="I31" i="1" s="1"/>
  <c r="E32" i="1"/>
  <c r="H32" i="1"/>
  <c r="I32" i="1" s="1"/>
  <c r="J32" i="1" s="1"/>
  <c r="E33" i="1"/>
  <c r="H33" i="1"/>
  <c r="I33" i="1" s="1"/>
  <c r="J33" i="1" s="1"/>
  <c r="E34" i="1"/>
  <c r="H34" i="1"/>
  <c r="I34" i="1" s="1"/>
  <c r="J34" i="1" s="1"/>
  <c r="E35" i="1"/>
  <c r="H35" i="1"/>
  <c r="I35" i="1" s="1"/>
  <c r="E36" i="1"/>
  <c r="H36" i="1"/>
  <c r="I36" i="1" s="1"/>
  <c r="J36" i="1" s="1"/>
  <c r="E37" i="1"/>
  <c r="I17" i="1" l="1"/>
  <c r="J17" i="1" s="1"/>
  <c r="J18" i="1"/>
  <c r="I18" i="1"/>
  <c r="J16" i="1"/>
  <c r="I16" i="1"/>
  <c r="J35" i="1"/>
  <c r="J31" i="1"/>
  <c r="J30" i="1"/>
  <c r="J29" i="1"/>
  <c r="J6" i="1"/>
  <c r="J8" i="1"/>
  <c r="J10" i="1"/>
  <c r="H37" i="1"/>
  <c r="J37" i="1" l="1"/>
  <c r="I37" i="1"/>
</calcChain>
</file>

<file path=xl/sharedStrings.xml><?xml version="1.0" encoding="utf-8"?>
<sst xmlns="http://schemas.openxmlformats.org/spreadsheetml/2006/main" count="57" uniqueCount="46">
  <si>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</si>
  <si>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</si>
  <si>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</si>
  <si>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</si>
  <si>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</si>
  <si>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</si>
  <si>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</si>
  <si>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</si>
  <si>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</si>
  <si>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</si>
  <si>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</si>
  <si>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</si>
  <si>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</si>
  <si>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</si>
  <si>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</si>
  <si>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</si>
  <si>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</si>
  <si>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</si>
  <si>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</si>
  <si>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</si>
  <si>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</si>
  <si>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</si>
  <si>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</si>
  <si>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</si>
  <si>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</si>
  <si>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</si>
  <si>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</si>
  <si>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</si>
  <si>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</si>
  <si>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STANDARDS FOR PERMANENT, PRIVATELY OWNED HORSE QUARANTINE FACILITIES</t>
  </si>
  <si>
    <t>14</t>
  </si>
  <si>
    <t>COMPLIANCE AGREEMENT</t>
  </si>
  <si>
    <t>13</t>
  </si>
  <si>
    <t>ENVIRONMENTAL CERTIFICATE</t>
  </si>
  <si>
    <t>DAILY LOG</t>
  </si>
  <si>
    <t>OMB Control No.
0579-0313</t>
  </si>
  <si>
    <t>APPLICATION FOR FACILITY APPROVAL</t>
  </si>
  <si>
    <t>SERVICE AGREEMENTS</t>
  </si>
  <si>
    <t>LETTER CHALLENGING WITHDRAWAL FOR FACILITY APPROVAL</t>
  </si>
  <si>
    <t>LETTER NOTIFYING APHIS OF FACILITY CLOSURE</t>
  </si>
  <si>
    <t>SECURITY INSTRUCTIONS</t>
  </si>
  <si>
    <t>ALARM NOTIFICATION</t>
  </si>
  <si>
    <t>SECURITY BREACH</t>
  </si>
  <si>
    <t xml:space="preserve">LIST OF PERSONNEL </t>
  </si>
  <si>
    <t>SIGNED STATEMENT</t>
  </si>
  <si>
    <t>REQUEST FOR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</si>
</sst>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67" formatCode="0.00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7" fontId="1" fillId="0" borderId="1" xfId="0" applyNumberFormat="1" applyFont="1" applyFill="1" applyBorder="1"/>
    <xf numFmtId="167" fontId="1" fillId="0" borderId="1" xfId="0" applyNumberFormat="1" applyFont="1" applyBorder="1"/>
    <xf numFmtId="167" fontId="1" fillId="0" borderId="2" xfId="0" applyNumberFormat="1" applyFont="1" applyFill="1" applyBorder="1"/>
    <xf numFmtId="2" fontId="1" fillId="0" borderId="1" xfId="0" applyNumberFormat="1" applyFont="1" applyFill="1" applyBorder="1"/>
    <xf numFmtId="2" fontId="1" fillId="0" borderId="1" xfId="0" applyNumberFormat="1" applyFont="1" applyBorder="1"/>
    <xf numFmtId="44" fontId="1" fillId="0" borderId="1" xfId="0" applyNumberFormat="1" applyFont="1" applyFill="1" applyBorder="1" applyAlignment="1"/>
    <xf numFmtId="44" fontId="1" fillId="0" borderId="1" xfId="0" applyNumberFormat="1" applyFont="1" applyBorder="1" applyAlignment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2E5711-A76D-47EC-8AEC-FCFA00BDFEFB}" diskRevisions="1" revisionId="40" version="2">
  <header guid="{642E5711-A76D-47EC-8AEC-FCFA00BDFEFB}" dateTime="2012-09-13T07:46:38" maxSheetId="3" userName="smharris" r:id="rId8" minRId="26" maxRId="38">
    <sheetIdMap count="2">
      <sheetId val="1"/>
      <sheetId val="2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:D18">
    <dxf>
      <numFmt numFmtId="2" formatCode="0.00"/>
    </dxf>
  </rfmt>
  <rfmt sheetId="1" sqref="E6:E18">
    <dxf>
      <numFmt numFmtId="3" formatCode="#,##0"/>
    </dxf>
  </rfmt>
  <rfmt sheetId="1" sqref="H6:J18 H37:J37">
    <dxf>
      <numFmt numFmtId="34" formatCode="_(&quot;$&quot;* #,##0.00_);_(&quot;$&quot;* \(#,##0.00\);_(&quot;$&quot;* &quot;-&quot;??_);_(@_)"/>
    </dxf>
  </rfmt>
  <rfmt sheetId="1" sqref="H6:J18 H37:J37">
    <dxf>
      <alignment horizontal="right" readingOrder="0"/>
    </dxf>
  </rfmt>
  <rfmt sheetId="1" sqref="H6:J18 H37:J37">
    <dxf>
      <alignment horizontal="general" readingOrder="0"/>
    </dxf>
  </rfmt>
  <rcc rId="26" sId="1">
    <oc r="H6">
      <f>+E6*G6</f>
    </oc>
    <nc r="H6">
      <f>E6*G6</f>
    </nc>
  </rcc>
  <rcc rId="27" sId="1" odxf="1" dxf="1">
    <oc r="H7">
      <f>+E7*G7</f>
    </oc>
    <nc r="H7">
      <f>E7*G7</f>
    </nc>
    <odxf/>
    <ndxf/>
  </rcc>
  <rcc rId="28" sId="1" odxf="1" dxf="1">
    <oc r="H8">
      <f>+E8*G8</f>
    </oc>
    <nc r="H8">
      <f>E8*G8</f>
    </nc>
    <odxf/>
    <ndxf/>
  </rcc>
  <rcc rId="29" sId="1" odxf="1" dxf="1">
    <oc r="H9">
      <f>+E9*G9</f>
    </oc>
    <nc r="H9">
      <f>E9*G9</f>
    </nc>
    <odxf/>
    <ndxf/>
  </rcc>
  <rcc rId="30" sId="1">
    <oc r="H10">
      <f>+E10*G10</f>
    </oc>
    <nc r="H10">
      <f>E10*G10</f>
    </nc>
  </rcc>
  <rcc rId="31" sId="1">
    <oc r="H11">
      <f>+E11*G11</f>
    </oc>
    <nc r="H11">
      <f>E11*G11</f>
    </nc>
  </rcc>
  <rcc rId="32" sId="1" odxf="1" dxf="1">
    <oc r="H12">
      <f>+E12*G12</f>
    </oc>
    <nc r="H12">
      <f>E12*G12</f>
    </nc>
    <odxf/>
    <ndxf/>
  </rcc>
  <rcc rId="33" sId="1" odxf="1" dxf="1">
    <oc r="H13">
      <f>+E13*G13</f>
    </oc>
    <nc r="H13">
      <f>E13*G13</f>
    </nc>
    <odxf/>
    <ndxf/>
  </rcc>
  <rcc rId="34" sId="1" odxf="1" dxf="1">
    <oc r="H14">
      <f>+E14*G14</f>
    </oc>
    <nc r="H14">
      <f>E14*G14</f>
    </nc>
    <odxf/>
    <ndxf/>
  </rcc>
  <rcc rId="35" sId="1" odxf="1" dxf="1">
    <oc r="H15">
      <f>+E15*G15</f>
    </oc>
    <nc r="H15">
      <f>E15*G15</f>
    </nc>
    <odxf/>
    <ndxf/>
  </rcc>
  <rcc rId="36" sId="1">
    <oc r="H16">
      <f>+E16*G16</f>
    </oc>
    <nc r="H16">
      <f>E16*G16</f>
    </nc>
  </rcc>
  <rcc rId="37" sId="1">
    <oc r="H17">
      <f>+E17*G17</f>
    </oc>
    <nc r="H17">
      <f>E17*G17</f>
    </nc>
  </rcc>
  <rcc rId="38" sId="1">
    <oc r="H18">
      <f>+E18*G18</f>
    </oc>
    <nc r="H18">
      <f>E18*G18</f>
    </nc>
  </rcc>
  <rdn rId="0" localSheetId="1" customView="1" name="Z_6785950A_C259_4380_911B_6C2D0AA6D2DE_.wvu.PrintArea" hidden="1" oldHidden="1">
    <formula>'APHIS Form 79'!$A$1:$K$39</formula>
  </rdn>
  <rdn rId="0" localSheetId="1" customView="1" name="Z_6785950A_C259_4380_911B_6C2D0AA6D2DE_.wvu.PrintTitles" hidden="1" oldHidden="1">
    <formula>'APHIS Form 79'!$1:$5</formula>
  </rdn>
  <rcv guid="{6785950A-C259-4380-911B-6C2D0AA6D2D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Normal="100" zoomScaleSheetLayoutView="100" workbookViewId="0">
      <selection activeCell="F25" sqref="F2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16"/>
      <c r="J1" s="16"/>
      <c r="K1" s="1"/>
    </row>
    <row r="2" spans="1:11" ht="24.95" customHeight="1" x14ac:dyDescent="0.2">
      <c r="A2" s="46" t="s">
        <v>29</v>
      </c>
      <c r="B2" s="47"/>
      <c r="C2" s="47"/>
      <c r="D2" s="47"/>
      <c r="E2" s="47"/>
      <c r="F2" s="47"/>
      <c r="G2" s="47"/>
      <c r="H2" s="53" t="s">
        <v>35</v>
      </c>
      <c r="I2" s="54"/>
      <c r="J2" s="16"/>
      <c r="K2" s="8"/>
    </row>
    <row r="3" spans="1:11" ht="33.950000000000003" customHeight="1" x14ac:dyDescent="0.2">
      <c r="A3" s="50" t="s">
        <v>15</v>
      </c>
      <c r="B3" s="50"/>
      <c r="C3" s="17" t="s">
        <v>0</v>
      </c>
      <c r="D3" s="18" t="s">
        <v>16</v>
      </c>
      <c r="E3" s="19" t="s">
        <v>17</v>
      </c>
      <c r="F3" s="52" t="s">
        <v>18</v>
      </c>
      <c r="G3" s="52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1" t="s">
        <v>1</v>
      </c>
      <c r="B5" s="51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s="29" customFormat="1" x14ac:dyDescent="0.2">
      <c r="A6" s="28"/>
      <c r="B6" s="28" t="s">
        <v>33</v>
      </c>
      <c r="C6" s="30">
        <v>2</v>
      </c>
      <c r="D6" s="42">
        <v>2</v>
      </c>
      <c r="E6" s="30">
        <v>4</v>
      </c>
      <c r="F6" s="32" t="s">
        <v>32</v>
      </c>
      <c r="G6" s="33">
        <v>46.93</v>
      </c>
      <c r="H6" s="44">
        <f>E6*G6</f>
        <v>187.72</v>
      </c>
      <c r="I6" s="44">
        <f>+H6*0.139</f>
        <v>26.09308</v>
      </c>
      <c r="J6" s="44">
        <f>+H6+I6</f>
        <v>213.81308000000001</v>
      </c>
      <c r="K6" s="28"/>
    </row>
    <row r="7" spans="1:11" x14ac:dyDescent="0.2">
      <c r="A7" s="2"/>
      <c r="B7" s="2" t="s">
        <v>36</v>
      </c>
      <c r="C7" s="5">
        <v>2</v>
      </c>
      <c r="D7" s="43">
        <v>5</v>
      </c>
      <c r="E7" s="5">
        <v>10</v>
      </c>
      <c r="F7" s="21" t="s">
        <v>30</v>
      </c>
      <c r="G7" s="24">
        <v>55.45</v>
      </c>
      <c r="H7" s="44">
        <f t="shared" ref="H7:H18" si="0">E7*G7</f>
        <v>554.5</v>
      </c>
      <c r="I7" s="45">
        <f>+H7*0.139</f>
        <v>77.075500000000005</v>
      </c>
      <c r="J7" s="45">
        <f t="shared" ref="J7:J19" si="1">+H7+I7</f>
        <v>631.57550000000003</v>
      </c>
      <c r="K7" s="2"/>
    </row>
    <row r="8" spans="1:11" x14ac:dyDescent="0.2">
      <c r="A8" s="2"/>
      <c r="B8" s="2" t="s">
        <v>37</v>
      </c>
      <c r="C8" s="5">
        <v>2</v>
      </c>
      <c r="D8" s="43">
        <v>1</v>
      </c>
      <c r="E8" s="5">
        <v>2</v>
      </c>
      <c r="F8" s="21" t="s">
        <v>32</v>
      </c>
      <c r="G8" s="24">
        <v>46.93</v>
      </c>
      <c r="H8" s="44">
        <f t="shared" si="0"/>
        <v>93.86</v>
      </c>
      <c r="I8" s="45">
        <f>+H8*0.139</f>
        <v>13.04654</v>
      </c>
      <c r="J8" s="45">
        <f>+H8+I8</f>
        <v>106.90654000000001</v>
      </c>
      <c r="K8" s="2"/>
    </row>
    <row r="9" spans="1:11" x14ac:dyDescent="0.2">
      <c r="A9" s="2"/>
      <c r="B9" s="2" t="s">
        <v>38</v>
      </c>
      <c r="C9" s="5">
        <v>1</v>
      </c>
      <c r="D9" s="43">
        <v>2</v>
      </c>
      <c r="E9" s="5">
        <f t="shared" ref="E9:E19" si="2">+C9*D9</f>
        <v>2</v>
      </c>
      <c r="F9" s="21" t="s">
        <v>32</v>
      </c>
      <c r="G9" s="24">
        <v>46.93</v>
      </c>
      <c r="H9" s="44">
        <f t="shared" si="0"/>
        <v>93.86</v>
      </c>
      <c r="I9" s="45">
        <f t="shared" ref="I9:I36" si="3">+H9*0.139</f>
        <v>13.04654</v>
      </c>
      <c r="J9" s="45">
        <f t="shared" si="1"/>
        <v>106.90654000000001</v>
      </c>
      <c r="K9" s="2"/>
    </row>
    <row r="10" spans="1:11" s="29" customFormat="1" x14ac:dyDescent="0.2">
      <c r="A10" s="28"/>
      <c r="B10" s="28" t="s">
        <v>39</v>
      </c>
      <c r="C10" s="30">
        <v>1</v>
      </c>
      <c r="D10" s="42">
        <v>1</v>
      </c>
      <c r="E10" s="30">
        <v>1</v>
      </c>
      <c r="F10" s="32" t="s">
        <v>32</v>
      </c>
      <c r="G10" s="33">
        <v>46.93</v>
      </c>
      <c r="H10" s="44">
        <f t="shared" si="0"/>
        <v>46.93</v>
      </c>
      <c r="I10" s="44">
        <f t="shared" si="3"/>
        <v>6.5232700000000001</v>
      </c>
      <c r="J10" s="44">
        <f t="shared" si="1"/>
        <v>53.453270000000003</v>
      </c>
      <c r="K10" s="28"/>
    </row>
    <row r="11" spans="1:11" s="29" customFormat="1" x14ac:dyDescent="0.2">
      <c r="A11" s="28"/>
      <c r="B11" s="28" t="s">
        <v>31</v>
      </c>
      <c r="C11" s="30">
        <v>2</v>
      </c>
      <c r="D11" s="42">
        <v>1</v>
      </c>
      <c r="E11" s="30">
        <v>2</v>
      </c>
      <c r="F11" s="32" t="s">
        <v>32</v>
      </c>
      <c r="G11" s="33">
        <v>46.93</v>
      </c>
      <c r="H11" s="44">
        <f t="shared" si="0"/>
        <v>93.86</v>
      </c>
      <c r="I11" s="44">
        <f t="shared" si="3"/>
        <v>13.04654</v>
      </c>
      <c r="J11" s="44">
        <f t="shared" si="1"/>
        <v>106.90654000000001</v>
      </c>
      <c r="K11" s="28"/>
    </row>
    <row r="12" spans="1:11" s="29" customFormat="1" x14ac:dyDescent="0.2">
      <c r="A12" s="28"/>
      <c r="B12" s="2" t="s">
        <v>40</v>
      </c>
      <c r="C12" s="5">
        <v>1</v>
      </c>
      <c r="D12" s="43">
        <v>8.3000000000000004E-2</v>
      </c>
      <c r="E12" s="5">
        <v>8.3000000000000004E-2</v>
      </c>
      <c r="F12" s="21" t="s">
        <v>32</v>
      </c>
      <c r="G12" s="24">
        <v>46.93</v>
      </c>
      <c r="H12" s="44">
        <f t="shared" si="0"/>
        <v>3.8951900000000004</v>
      </c>
      <c r="I12" s="44">
        <f t="shared" si="3"/>
        <v>0.54143141000000006</v>
      </c>
      <c r="J12" s="45">
        <f t="shared" si="1"/>
        <v>4.4366214100000008</v>
      </c>
      <c r="K12" s="2"/>
    </row>
    <row r="13" spans="1:11" s="29" customFormat="1" x14ac:dyDescent="0.2">
      <c r="A13" s="28"/>
      <c r="B13" s="2" t="s">
        <v>41</v>
      </c>
      <c r="C13" s="5">
        <v>1</v>
      </c>
      <c r="D13" s="43">
        <v>8.3000000000000004E-2</v>
      </c>
      <c r="E13" s="5">
        <v>8.3000000000000004E-2</v>
      </c>
      <c r="F13" s="21" t="s">
        <v>32</v>
      </c>
      <c r="G13" s="24">
        <v>46.93</v>
      </c>
      <c r="H13" s="44">
        <f t="shared" si="0"/>
        <v>3.8951900000000004</v>
      </c>
      <c r="I13" s="44">
        <f t="shared" si="3"/>
        <v>0.54143141000000006</v>
      </c>
      <c r="J13" s="45">
        <f t="shared" si="1"/>
        <v>4.4366214100000008</v>
      </c>
      <c r="K13" s="2"/>
    </row>
    <row r="14" spans="1:11" x14ac:dyDescent="0.2">
      <c r="A14" s="2"/>
      <c r="B14" s="2" t="s">
        <v>42</v>
      </c>
      <c r="C14" s="5">
        <v>1</v>
      </c>
      <c r="D14" s="43">
        <v>8.3000000000000004E-2</v>
      </c>
      <c r="E14" s="5">
        <v>8.3000000000000004E-2</v>
      </c>
      <c r="F14" s="21" t="s">
        <v>32</v>
      </c>
      <c r="G14" s="24">
        <v>46.93</v>
      </c>
      <c r="H14" s="44">
        <f t="shared" si="0"/>
        <v>3.8951900000000004</v>
      </c>
      <c r="I14" s="44">
        <f t="shared" si="3"/>
        <v>0.54143141000000006</v>
      </c>
      <c r="J14" s="45">
        <f t="shared" si="1"/>
        <v>4.4366214100000008</v>
      </c>
      <c r="K14" s="2"/>
    </row>
    <row r="15" spans="1:11" x14ac:dyDescent="0.2">
      <c r="A15" s="2"/>
      <c r="B15" s="2" t="s">
        <v>43</v>
      </c>
      <c r="C15" s="5">
        <v>1</v>
      </c>
      <c r="D15" s="43">
        <v>0.41699999999999998</v>
      </c>
      <c r="E15" s="5">
        <v>0.42</v>
      </c>
      <c r="F15" s="21" t="s">
        <v>32</v>
      </c>
      <c r="G15" s="24">
        <v>46.93</v>
      </c>
      <c r="H15" s="44">
        <f t="shared" si="0"/>
        <v>19.710599999999999</v>
      </c>
      <c r="I15" s="44">
        <f t="shared" si="3"/>
        <v>2.7397734000000002</v>
      </c>
      <c r="J15" s="45">
        <f t="shared" si="1"/>
        <v>22.4503734</v>
      </c>
      <c r="K15" s="2"/>
    </row>
    <row r="16" spans="1:11" s="29" customFormat="1" x14ac:dyDescent="0.2">
      <c r="A16" s="28"/>
      <c r="B16" s="28" t="s">
        <v>44</v>
      </c>
      <c r="C16" s="30">
        <v>4</v>
      </c>
      <c r="D16" s="42">
        <v>1</v>
      </c>
      <c r="E16" s="30">
        <f t="shared" si="2"/>
        <v>4</v>
      </c>
      <c r="F16" s="32" t="s">
        <v>32</v>
      </c>
      <c r="G16" s="33">
        <v>46.93</v>
      </c>
      <c r="H16" s="44">
        <f t="shared" si="0"/>
        <v>187.72</v>
      </c>
      <c r="I16" s="44">
        <f t="shared" si="3"/>
        <v>26.09308</v>
      </c>
      <c r="J16" s="44">
        <f t="shared" si="1"/>
        <v>213.81308000000001</v>
      </c>
      <c r="K16" s="28"/>
    </row>
    <row r="17" spans="1:11" s="29" customFormat="1" x14ac:dyDescent="0.2">
      <c r="A17" s="28"/>
      <c r="B17" s="28" t="s">
        <v>34</v>
      </c>
      <c r="C17" s="30">
        <v>2</v>
      </c>
      <c r="D17" s="42">
        <v>2</v>
      </c>
      <c r="E17" s="30">
        <f t="shared" si="2"/>
        <v>4</v>
      </c>
      <c r="F17" s="32" t="s">
        <v>32</v>
      </c>
      <c r="G17" s="33">
        <v>46.93</v>
      </c>
      <c r="H17" s="44">
        <f t="shared" si="0"/>
        <v>187.72</v>
      </c>
      <c r="I17" s="44">
        <f t="shared" si="3"/>
        <v>26.09308</v>
      </c>
      <c r="J17" s="44">
        <f t="shared" si="1"/>
        <v>213.81308000000001</v>
      </c>
      <c r="K17" s="28"/>
    </row>
    <row r="18" spans="1:11" x14ac:dyDescent="0.2">
      <c r="A18" s="28"/>
      <c r="B18" s="28" t="s">
        <v>45</v>
      </c>
      <c r="C18" s="30">
        <v>1</v>
      </c>
      <c r="D18" s="42">
        <v>2</v>
      </c>
      <c r="E18" s="30">
        <f t="shared" si="2"/>
        <v>2</v>
      </c>
      <c r="F18" s="32" t="s">
        <v>32</v>
      </c>
      <c r="G18" s="33">
        <v>46.93</v>
      </c>
      <c r="H18" s="44">
        <f t="shared" si="0"/>
        <v>93.86</v>
      </c>
      <c r="I18" s="44">
        <f t="shared" si="3"/>
        <v>13.04654</v>
      </c>
      <c r="J18" s="44">
        <f t="shared" si="1"/>
        <v>106.90654000000001</v>
      </c>
      <c r="K18" s="28"/>
    </row>
    <row r="19" spans="1:11" s="29" customFormat="1" x14ac:dyDescent="0.2">
      <c r="A19" s="28"/>
      <c r="B19" s="28"/>
      <c r="C19" s="30"/>
      <c r="D19" s="39"/>
      <c r="E19" s="30">
        <f t="shared" si="2"/>
        <v>0</v>
      </c>
      <c r="F19" s="32"/>
      <c r="G19" s="33"/>
      <c r="H19" s="31">
        <f t="shared" ref="H19" si="4">+E19*G19</f>
        <v>0</v>
      </c>
      <c r="I19" s="31">
        <f t="shared" si="3"/>
        <v>0</v>
      </c>
      <c r="J19" s="31">
        <f t="shared" si="1"/>
        <v>0</v>
      </c>
      <c r="K19" s="28"/>
    </row>
    <row r="20" spans="1:11" s="29" customFormat="1" x14ac:dyDescent="0.2">
      <c r="A20" s="2"/>
      <c r="B20" s="2"/>
      <c r="C20" s="5"/>
      <c r="D20" s="40"/>
      <c r="E20" s="5">
        <f t="shared" ref="E20:E26" si="5">+C20*D20</f>
        <v>0</v>
      </c>
      <c r="F20" s="21"/>
      <c r="G20" s="24"/>
      <c r="H20" s="27">
        <f t="shared" ref="H20:H25" si="6">+E20*G20</f>
        <v>0</v>
      </c>
      <c r="I20" s="31">
        <f t="shared" si="3"/>
        <v>0</v>
      </c>
      <c r="J20" s="27">
        <f t="shared" ref="J20:J25" si="7">+H20+I20</f>
        <v>0</v>
      </c>
      <c r="K20" s="2"/>
    </row>
    <row r="21" spans="1:11" s="29" customFormat="1" x14ac:dyDescent="0.2">
      <c r="A21" s="2"/>
      <c r="B21" s="2"/>
      <c r="C21" s="5"/>
      <c r="D21" s="40"/>
      <c r="E21" s="5">
        <f t="shared" si="5"/>
        <v>0</v>
      </c>
      <c r="F21" s="21"/>
      <c r="G21" s="24"/>
      <c r="H21" s="27">
        <f t="shared" si="6"/>
        <v>0</v>
      </c>
      <c r="I21" s="31">
        <f t="shared" si="3"/>
        <v>0</v>
      </c>
      <c r="J21" s="27">
        <f t="shared" si="7"/>
        <v>0</v>
      </c>
      <c r="K21" s="2"/>
    </row>
    <row r="22" spans="1:11" s="29" customFormat="1" x14ac:dyDescent="0.2">
      <c r="A22" s="2"/>
      <c r="B22" s="2"/>
      <c r="C22" s="5"/>
      <c r="D22" s="40"/>
      <c r="E22" s="5">
        <f t="shared" si="5"/>
        <v>0</v>
      </c>
      <c r="F22" s="21"/>
      <c r="G22" s="24"/>
      <c r="H22" s="27">
        <f t="shared" si="6"/>
        <v>0</v>
      </c>
      <c r="I22" s="31">
        <f t="shared" si="3"/>
        <v>0</v>
      </c>
      <c r="J22" s="27">
        <f t="shared" si="7"/>
        <v>0</v>
      </c>
      <c r="K22" s="2"/>
    </row>
    <row r="23" spans="1:11" s="29" customFormat="1" x14ac:dyDescent="0.2">
      <c r="A23" s="2"/>
      <c r="B23" s="2"/>
      <c r="C23" s="5"/>
      <c r="D23" s="40"/>
      <c r="E23" s="5">
        <f t="shared" si="5"/>
        <v>0</v>
      </c>
      <c r="F23" s="21"/>
      <c r="G23" s="24"/>
      <c r="H23" s="27">
        <f t="shared" si="6"/>
        <v>0</v>
      </c>
      <c r="I23" s="31">
        <f t="shared" si="3"/>
        <v>0</v>
      </c>
      <c r="J23" s="27">
        <f t="shared" si="7"/>
        <v>0</v>
      </c>
      <c r="K23" s="2"/>
    </row>
    <row r="24" spans="1:11" s="29" customFormat="1" x14ac:dyDescent="0.2">
      <c r="A24" s="2"/>
      <c r="B24" s="2"/>
      <c r="C24" s="5"/>
      <c r="D24" s="40"/>
      <c r="E24" s="5">
        <f t="shared" si="5"/>
        <v>0</v>
      </c>
      <c r="F24" s="21"/>
      <c r="G24" s="24"/>
      <c r="H24" s="27">
        <f t="shared" si="6"/>
        <v>0</v>
      </c>
      <c r="I24" s="31">
        <f t="shared" si="3"/>
        <v>0</v>
      </c>
      <c r="J24" s="27">
        <f t="shared" si="7"/>
        <v>0</v>
      </c>
      <c r="K24" s="2"/>
    </row>
    <row r="25" spans="1:11" x14ac:dyDescent="0.2">
      <c r="A25" s="2"/>
      <c r="B25" s="2"/>
      <c r="C25" s="5"/>
      <c r="D25" s="40"/>
      <c r="E25" s="5">
        <f t="shared" si="5"/>
        <v>0</v>
      </c>
      <c r="F25" s="21"/>
      <c r="G25" s="24"/>
      <c r="H25" s="27">
        <f t="shared" si="6"/>
        <v>0</v>
      </c>
      <c r="I25" s="31">
        <f t="shared" si="3"/>
        <v>0</v>
      </c>
      <c r="J25" s="27">
        <f t="shared" si="7"/>
        <v>0</v>
      </c>
      <c r="K25" s="2"/>
    </row>
    <row r="26" spans="1:11" x14ac:dyDescent="0.2">
      <c r="A26" s="28"/>
      <c r="B26" s="28"/>
      <c r="C26" s="30"/>
      <c r="D26" s="39"/>
      <c r="E26" s="30">
        <f t="shared" si="5"/>
        <v>0</v>
      </c>
      <c r="F26" s="32"/>
      <c r="G26" s="33"/>
      <c r="H26" s="31">
        <f t="shared" ref="H26:H36" si="8">+E26*G26</f>
        <v>0</v>
      </c>
      <c r="I26" s="31">
        <f t="shared" si="3"/>
        <v>0</v>
      </c>
      <c r="J26" s="31">
        <f t="shared" ref="J26:J36" si="9">+H26+I26</f>
        <v>0</v>
      </c>
      <c r="K26" s="28"/>
    </row>
    <row r="27" spans="1:11" x14ac:dyDescent="0.2">
      <c r="A27" s="2"/>
      <c r="B27" s="2"/>
      <c r="C27" s="5"/>
      <c r="D27" s="40"/>
      <c r="E27" s="5">
        <f>+C27*D27</f>
        <v>0</v>
      </c>
      <c r="F27" s="21"/>
      <c r="G27" s="24"/>
      <c r="H27" s="27">
        <f>+E27*G27</f>
        <v>0</v>
      </c>
      <c r="I27" s="31">
        <f t="shared" si="3"/>
        <v>0</v>
      </c>
      <c r="J27" s="27">
        <f>+H27+I27</f>
        <v>0</v>
      </c>
      <c r="K27" s="2"/>
    </row>
    <row r="28" spans="1:11" x14ac:dyDescent="0.2">
      <c r="A28" s="28"/>
      <c r="B28" s="28"/>
      <c r="C28" s="30"/>
      <c r="D28" s="39"/>
      <c r="E28" s="30">
        <f t="shared" ref="E28:E36" si="10">+C28*D28</f>
        <v>0</v>
      </c>
      <c r="F28" s="32"/>
      <c r="G28" s="33"/>
      <c r="H28" s="31">
        <f t="shared" si="8"/>
        <v>0</v>
      </c>
      <c r="I28" s="31">
        <f t="shared" si="3"/>
        <v>0</v>
      </c>
      <c r="J28" s="31">
        <f t="shared" si="9"/>
        <v>0</v>
      </c>
      <c r="K28" s="28"/>
    </row>
    <row r="29" spans="1:11" x14ac:dyDescent="0.2">
      <c r="A29" s="28"/>
      <c r="B29" s="28"/>
      <c r="C29" s="30"/>
      <c r="D29" s="39"/>
      <c r="E29" s="30">
        <f t="shared" si="10"/>
        <v>0</v>
      </c>
      <c r="F29" s="32"/>
      <c r="G29" s="33"/>
      <c r="H29" s="31">
        <f t="shared" si="8"/>
        <v>0</v>
      </c>
      <c r="I29" s="31">
        <f t="shared" si="3"/>
        <v>0</v>
      </c>
      <c r="J29" s="31">
        <f t="shared" si="9"/>
        <v>0</v>
      </c>
      <c r="K29" s="28"/>
    </row>
    <row r="30" spans="1:11" x14ac:dyDescent="0.2">
      <c r="A30" s="28"/>
      <c r="B30" s="28"/>
      <c r="C30" s="30"/>
      <c r="D30" s="39"/>
      <c r="E30" s="30">
        <f t="shared" si="10"/>
        <v>0</v>
      </c>
      <c r="F30" s="32"/>
      <c r="G30" s="33"/>
      <c r="H30" s="31">
        <f t="shared" si="8"/>
        <v>0</v>
      </c>
      <c r="I30" s="31">
        <f t="shared" si="3"/>
        <v>0</v>
      </c>
      <c r="J30" s="31">
        <f t="shared" si="9"/>
        <v>0</v>
      </c>
      <c r="K30" s="28"/>
    </row>
    <row r="31" spans="1:11" x14ac:dyDescent="0.2">
      <c r="A31" s="28"/>
      <c r="B31" s="28"/>
      <c r="C31" s="30"/>
      <c r="D31" s="39"/>
      <c r="E31" s="30">
        <f t="shared" si="10"/>
        <v>0</v>
      </c>
      <c r="F31" s="32"/>
      <c r="G31" s="33"/>
      <c r="H31" s="31">
        <f t="shared" si="8"/>
        <v>0</v>
      </c>
      <c r="I31" s="31">
        <f t="shared" si="3"/>
        <v>0</v>
      </c>
      <c r="J31" s="31">
        <f t="shared" si="9"/>
        <v>0</v>
      </c>
      <c r="K31" s="28"/>
    </row>
    <row r="32" spans="1:11" x14ac:dyDescent="0.2">
      <c r="A32" s="28"/>
      <c r="B32" s="28"/>
      <c r="C32" s="34"/>
      <c r="D32" s="41"/>
      <c r="E32" s="34">
        <f t="shared" si="10"/>
        <v>0</v>
      </c>
      <c r="F32" s="36"/>
      <c r="G32" s="33"/>
      <c r="H32" s="35">
        <f t="shared" si="8"/>
        <v>0</v>
      </c>
      <c r="I32" s="31">
        <f t="shared" si="3"/>
        <v>0</v>
      </c>
      <c r="J32" s="35">
        <f t="shared" si="9"/>
        <v>0</v>
      </c>
      <c r="K32" s="28"/>
    </row>
    <row r="33" spans="1:11" x14ac:dyDescent="0.2">
      <c r="A33" s="28"/>
      <c r="B33" s="37"/>
      <c r="C33" s="30"/>
      <c r="D33" s="39"/>
      <c r="E33" s="30">
        <f t="shared" si="10"/>
        <v>0</v>
      </c>
      <c r="F33" s="32"/>
      <c r="G33" s="33"/>
      <c r="H33" s="31">
        <f t="shared" si="8"/>
        <v>0</v>
      </c>
      <c r="I33" s="31">
        <f t="shared" si="3"/>
        <v>0</v>
      </c>
      <c r="J33" s="31">
        <f t="shared" si="9"/>
        <v>0</v>
      </c>
      <c r="K33" s="28"/>
    </row>
    <row r="34" spans="1:11" s="29" customFormat="1" x14ac:dyDescent="0.2">
      <c r="A34" s="28"/>
      <c r="B34" s="28"/>
      <c r="C34" s="30"/>
      <c r="D34" s="39"/>
      <c r="E34" s="30">
        <f t="shared" si="10"/>
        <v>0</v>
      </c>
      <c r="F34" s="32"/>
      <c r="G34" s="33"/>
      <c r="H34" s="31">
        <f t="shared" si="8"/>
        <v>0</v>
      </c>
      <c r="I34" s="31">
        <f t="shared" si="3"/>
        <v>0</v>
      </c>
      <c r="J34" s="31">
        <f t="shared" si="9"/>
        <v>0</v>
      </c>
      <c r="K34" s="28"/>
    </row>
    <row r="35" spans="1:11" x14ac:dyDescent="0.2">
      <c r="A35" s="28"/>
      <c r="B35" s="28"/>
      <c r="C35" s="30"/>
      <c r="D35" s="39"/>
      <c r="E35" s="30">
        <f t="shared" si="10"/>
        <v>0</v>
      </c>
      <c r="F35" s="32"/>
      <c r="G35" s="33"/>
      <c r="H35" s="31">
        <f t="shared" si="8"/>
        <v>0</v>
      </c>
      <c r="I35" s="31">
        <f t="shared" si="3"/>
        <v>0</v>
      </c>
      <c r="J35" s="31">
        <f t="shared" si="9"/>
        <v>0</v>
      </c>
      <c r="K35" s="28"/>
    </row>
    <row r="36" spans="1:11" s="29" customFormat="1" x14ac:dyDescent="0.2">
      <c r="A36" s="28"/>
      <c r="B36" s="28"/>
      <c r="C36" s="30"/>
      <c r="D36" s="39"/>
      <c r="E36" s="30">
        <f t="shared" si="10"/>
        <v>0</v>
      </c>
      <c r="F36" s="32"/>
      <c r="G36" s="33"/>
      <c r="H36" s="31">
        <f t="shared" si="8"/>
        <v>0</v>
      </c>
      <c r="I36" s="31">
        <f t="shared" si="3"/>
        <v>0</v>
      </c>
      <c r="J36" s="31">
        <f t="shared" si="9"/>
        <v>0</v>
      </c>
      <c r="K36" s="28"/>
    </row>
    <row r="37" spans="1:11" s="29" customFormat="1" x14ac:dyDescent="0.2">
      <c r="A37" s="26" t="s">
        <v>25</v>
      </c>
      <c r="B37" s="2"/>
      <c r="C37" s="5"/>
      <c r="D37" s="40"/>
      <c r="E37" s="5">
        <f>SUM(E7:E36)</f>
        <v>27.668999999999997</v>
      </c>
      <c r="F37" s="25"/>
      <c r="G37" s="24"/>
      <c r="H37" s="45">
        <f>SUM(H6:H36)</f>
        <v>1571.42617</v>
      </c>
      <c r="I37" s="45">
        <f>SUM(I6:I36)</f>
        <v>218.42823762999996</v>
      </c>
      <c r="J37" s="45">
        <f>SUM(J6:J36)</f>
        <v>1789.85440763</v>
      </c>
      <c r="K37" s="2"/>
    </row>
    <row r="38" spans="1:11" s="29" customFormat="1" x14ac:dyDescent="0.2">
      <c r="A38" s="1" t="s">
        <v>28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29" customFormat="1" x14ac:dyDescent="0.2">
      <c r="A39" s="1" t="s">
        <v>27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29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29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29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29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29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52" spans="1:11" s="1" customFormat="1" x14ac:dyDescent="0.2">
      <c r="A52"/>
      <c r="B52"/>
      <c r="C52"/>
      <c r="D52" s="9"/>
      <c r="E52" s="7"/>
      <c r="F52" s="12"/>
      <c r="G52" s="4"/>
      <c r="H52" s="7"/>
      <c r="I52" s="15"/>
      <c r="J52" s="15"/>
      <c r="K52"/>
    </row>
  </sheetData>
  <customSheetViews>
    <customSheetView guid="{6785950A-C259-4380-911B-6C2D0AA6D2DE}" showPageBreaks="1" printArea="1" view="pageBreakPreview">
      <selection activeCell="F25" sqref="F25"/>
      <pageMargins left="0.25" right="0.25" top="0.25" bottom="0.5" header="0.25" footer="0.25"/>
      <pageSetup orientation="landscape" r:id="rId1"/>
      <headerFooter alignWithMargins="0">
        <oddHeader>&amp;R&amp;8Page &amp;P of &amp;N</oddHeader>
      </headerFooter>
    </customSheetView>
    <customSheetView guid="{516D57CB-3D9C-4E2C-9A89-FFC6491D5E63}">
      <selection activeCell="C21" sqref="C21"/>
      <pageMargins left="0.25" right="0.25" top="0.25" bottom="0.5" header="0.25" footer="0.25"/>
      <pageSetup orientation="landscape" r:id="rId2"/>
      <headerFooter alignWithMargins="0">
        <oddHeader>&amp;R&amp;8Page &amp;P of &amp;N</oddHeader>
      </headerFooter>
    </customSheetView>
    <customSheetView guid="{B655E08E-8997-490A-A8AD-9056BED95B80}">
      <selection activeCell="C6" sqref="C6"/>
      <pageMargins left="0.25" right="0.25" top="0.25" bottom="0.5" header="0.25" footer="0.25"/>
      <pageSetup orientation="landscape" r:id="rId3"/>
      <headerFooter alignWithMargins="0">
        <oddHeader>&amp;R&amp;8Page &amp;P of &amp;N</oddHeader>
      </headerFooter>
    </customSheetView>
  </customSheetViews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4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8"/>
    </row>
  </sheetData>
  <customSheetViews>
    <customSheetView guid="{6785950A-C259-4380-911B-6C2D0AA6D2DE}">
      <selection activeCell="F28" sqref="F28"/>
      <pageMargins left="0.75" right="0.75" top="1" bottom="1" header="0.5" footer="0.5"/>
      <pageSetup orientation="portrait" r:id="rId1"/>
      <headerFooter alignWithMargins="0"/>
    </customSheetView>
    <customSheetView guid="{516D57CB-3D9C-4E2C-9A89-FFC6491D5E63}">
      <selection activeCell="F28" sqref="F28"/>
      <pageMargins left="0.75" right="0.75" top="1" bottom="1" header="0.5" footer="0.5"/>
      <pageSetup orientation="portrait" r:id="rId2"/>
      <headerFooter alignWithMargins="0"/>
    </customSheetView>
    <customSheetView guid="{B655E08E-8997-490A-A8AD-9056BED95B80}">
      <selection activeCell="F28" sqref="F28"/>
      <pageMargins left="0.75" right="0.75" top="1" bottom="1" header="0.5" footer="0.5"/>
      <pageSetup orientation="portrait" r:id="rId3"/>
      <headerFooter alignWithMargins="0"/>
    </customSheetView>
  </customSheetViews>
  <phoneticPr fontId="0" type="noConversion"/>
  <pageMargins left="0.75" right="0.75" top="1" bottom="1" header="0.5" footer="0.5"/>
  <pageSetup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2013-04-17T14:59:28Z</cp:lastPrinted>
  <dcterms:created xsi:type="dcterms:W3CDTF">2001-05-15T11:23:39Z</dcterms:created>
  <dcterms:modified xsi:type="dcterms:W3CDTF">2013-04-17T15:00:01Z</dcterms:modified>
</cp:coreProperties>
</file>