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Area" localSheetId="0">'APHIS Form 79'!$A$2:$K$41</definedName>
    <definedName name="_xlnm.Print_Titles" localSheetId="0">'APHIS Form 79'!$1:$5</definedName>
  </definedNames>
  <calcPr calcId="145621" fullCalcOnLoad="1"/>
</workbook>
</file>

<file path=xl/calcChain.xml><?xml version="1.0" encoding="utf-8"?>
<calcChain xmlns="http://schemas.openxmlformats.org/spreadsheetml/2006/main">
  <c r="E14" i="2" l="1"/>
  <c r="H14" i="2"/>
  <c r="E15" i="2"/>
  <c r="H15" i="2"/>
  <c r="E16" i="2"/>
  <c r="H16" i="2"/>
  <c r="E6" i="2"/>
  <c r="H6" i="2"/>
  <c r="I6" i="2"/>
  <c r="E38" i="2"/>
  <c r="H38" i="2"/>
  <c r="E37" i="2"/>
  <c r="E35" i="2"/>
  <c r="H35" i="2"/>
  <c r="E28" i="2"/>
  <c r="E17" i="2"/>
  <c r="H17" i="2"/>
  <c r="H37" i="2"/>
  <c r="I37" i="2"/>
  <c r="H28" i="2"/>
  <c r="I28" i="2"/>
  <c r="J9" i="2"/>
  <c r="H8" i="2"/>
  <c r="I8" i="2"/>
  <c r="E11" i="2"/>
  <c r="H11" i="2"/>
  <c r="J11" i="2"/>
  <c r="E10" i="2"/>
  <c r="H10" i="2"/>
  <c r="E34" i="2"/>
  <c r="H34" i="2"/>
  <c r="E13" i="2"/>
  <c r="H13" i="2"/>
  <c r="E7" i="2"/>
  <c r="H7" i="2"/>
  <c r="J7" i="2"/>
  <c r="E12" i="2"/>
  <c r="H12" i="2"/>
  <c r="E29" i="2"/>
  <c r="H29" i="2"/>
  <c r="E26" i="2"/>
  <c r="H26" i="2"/>
  <c r="E21" i="2"/>
  <c r="H21" i="2"/>
  <c r="J21" i="2"/>
  <c r="E24" i="2"/>
  <c r="H24" i="2"/>
  <c r="E22" i="2"/>
  <c r="H22" i="2"/>
  <c r="E23" i="2"/>
  <c r="H23" i="2"/>
  <c r="E25" i="2"/>
  <c r="H25" i="2"/>
  <c r="J25" i="2"/>
  <c r="E36" i="2"/>
  <c r="H36" i="2"/>
  <c r="E32" i="2"/>
  <c r="H32" i="2"/>
  <c r="E33" i="2"/>
  <c r="H33" i="2"/>
  <c r="E30" i="2"/>
  <c r="H30" i="2"/>
  <c r="J30" i="2"/>
  <c r="E18" i="2"/>
  <c r="H18" i="2"/>
  <c r="E19" i="2"/>
  <c r="H19" i="2"/>
  <c r="E20" i="2"/>
  <c r="H20" i="2"/>
  <c r="E27" i="2"/>
  <c r="H27" i="2"/>
  <c r="J27" i="2"/>
  <c r="E31" i="2"/>
  <c r="H31" i="2"/>
  <c r="I27" i="2"/>
  <c r="I30" i="2"/>
  <c r="I25" i="2"/>
  <c r="I21" i="2"/>
  <c r="I7" i="2"/>
  <c r="I11" i="2"/>
  <c r="I33" i="2"/>
  <c r="J33" i="2"/>
  <c r="I26" i="2"/>
  <c r="J26" i="2"/>
  <c r="J16" i="2"/>
  <c r="I16" i="2"/>
  <c r="I18" i="2"/>
  <c r="J18" i="2"/>
  <c r="J32" i="2"/>
  <c r="I24" i="2"/>
  <c r="J24" i="2"/>
  <c r="H39" i="2"/>
  <c r="I10" i="2"/>
  <c r="J10" i="2"/>
  <c r="I38" i="2"/>
  <c r="J38" i="2"/>
  <c r="I20" i="2"/>
  <c r="J20" i="2"/>
  <c r="I23" i="2"/>
  <c r="J23" i="2"/>
  <c r="I13" i="2"/>
  <c r="J13" i="2"/>
  <c r="I31" i="2"/>
  <c r="J31" i="2"/>
  <c r="J36" i="2"/>
  <c r="I36" i="2"/>
  <c r="I12" i="2"/>
  <c r="J12" i="2"/>
  <c r="I35" i="2"/>
  <c r="J35" i="2"/>
  <c r="J14" i="2"/>
  <c r="I14" i="2"/>
  <c r="E39" i="2"/>
  <c r="J37" i="2"/>
  <c r="J6" i="2"/>
  <c r="I17" i="2"/>
  <c r="J17" i="2"/>
  <c r="I34" i="2"/>
  <c r="J34" i="2"/>
  <c r="I29" i="2"/>
  <c r="J29" i="2"/>
  <c r="I22" i="2"/>
  <c r="J22" i="2"/>
  <c r="I32" i="2"/>
  <c r="I19" i="2"/>
  <c r="J19" i="2"/>
  <c r="I15" i="2"/>
  <c r="J15" i="2"/>
  <c r="J8" i="2"/>
  <c r="J28" i="2"/>
  <c r="J39" i="2"/>
  <c r="I39" i="2"/>
</calcChain>
</file>

<file path=xl/sharedStrings.xml><?xml version="1.0" encoding="utf-8"?>
<sst xmlns="http://schemas.openxmlformats.org/spreadsheetml/2006/main" count="33" uniqueCount="33">
  <si>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</si>
  <si>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</si>
  <si>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</si>
  <si>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</si>
  <si>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</si>
  <si>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</si>
  <si>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</si>
  <si>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</si>
  <si>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</si>
  <si>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</si>
  <si>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</si>
  <si>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</si>
  <si>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</si>
  <si>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</si>
  <si>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</si>
  <si>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</si>
  <si>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</si>
  <si>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</si>
  <si>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</si>
  <si>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</si>
  <si>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</si>
  <si>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</si>
  <si>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</si>
  <si>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</si>
  <si>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</si>
  <si>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</si>
  <si>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</si>
  <si>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</si>
  <si>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</si>
  <si>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Phytosanitary Certificate w/Declaration</t>
  </si>
  <si>
    <t>11</t>
  </si>
  <si>
    <t>OMB Control No.
0579-0366</t>
  </si>
  <si>
    <t xml:space="preserve">Importation of Shepherd's Purse with Roots From the Republic of Korea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</si>
</sst>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&quot;$&quot;#,##0"/>
    <numFmt numFmtId="167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67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/>
    <xf numFmtId="166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6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F19" sqref="F19:F20"/>
    </sheetView>
  </sheetViews>
  <sheetFormatPr defaultRowHeight="12.75" x14ac:dyDescent="0.2"/>
  <cols>
    <col min="2" max="2" width="41.7109375" customWidth="1"/>
    <col min="4" max="4" width="9.140625" style="9" customWidth="1"/>
    <col min="5" max="5" width="9.140625" style="7" customWidth="1"/>
    <col min="6" max="6" width="9.140625" style="12" customWidth="1"/>
    <col min="7" max="7" width="12.285156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4.95" customHeight="1" x14ac:dyDescent="0.2">
      <c r="A2" s="43" t="s">
        <v>32</v>
      </c>
      <c r="B2" s="44"/>
      <c r="C2" s="44"/>
      <c r="D2" s="44"/>
      <c r="E2" s="44"/>
      <c r="F2" s="44"/>
      <c r="G2" s="44"/>
      <c r="H2" s="50" t="s">
        <v>31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29</v>
      </c>
      <c r="C6" s="5">
        <v>250</v>
      </c>
      <c r="D6" s="29">
        <v>0.25</v>
      </c>
      <c r="E6" s="5">
        <f t="shared" ref="E6:E17" si="0">+C6*D6</f>
        <v>62.5</v>
      </c>
      <c r="F6" s="21" t="s">
        <v>30</v>
      </c>
      <c r="G6" s="25">
        <v>32.92</v>
      </c>
      <c r="H6" s="26">
        <f t="shared" ref="H6:H17" si="1">+E6*G6</f>
        <v>2057.5</v>
      </c>
      <c r="I6" s="26">
        <f t="shared" ref="I6:I17" si="2">+H6*0.139</f>
        <v>285.99250000000001</v>
      </c>
      <c r="J6" s="26">
        <f t="shared" ref="J6:J17" si="3">+H6+I6</f>
        <v>2343.4924999999998</v>
      </c>
      <c r="K6" s="2"/>
    </row>
    <row r="7" spans="1:11" x14ac:dyDescent="0.2">
      <c r="A7" s="2"/>
      <c r="B7" s="2"/>
      <c r="C7" s="5"/>
      <c r="D7" s="29"/>
      <c r="E7" s="5">
        <f t="shared" si="0"/>
        <v>0</v>
      </c>
      <c r="F7" s="21"/>
      <c r="G7" s="25"/>
      <c r="H7" s="26">
        <f t="shared" si="1"/>
        <v>0</v>
      </c>
      <c r="I7" s="26">
        <f t="shared" si="2"/>
        <v>0</v>
      </c>
      <c r="J7" s="26">
        <f t="shared" si="3"/>
        <v>0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8.2672000000000008</v>
      </c>
      <c r="I9" s="36">
        <v>1.1491408000000001</v>
      </c>
      <c r="J9" s="36">
        <f t="shared" si="3"/>
        <v>9.4163408000000004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/>
      <c r="C11" s="5"/>
      <c r="D11" s="29"/>
      <c r="E11" s="5">
        <f t="shared" si="0"/>
        <v>0</v>
      </c>
      <c r="F11" s="21"/>
      <c r="G11" s="25"/>
      <c r="H11" s="26">
        <f t="shared" si="1"/>
        <v>0</v>
      </c>
      <c r="I11" s="26">
        <f t="shared" si="2"/>
        <v>0</v>
      </c>
      <c r="J11" s="26">
        <f t="shared" si="3"/>
        <v>0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/>
      <c r="C14" s="32"/>
      <c r="D14" s="33"/>
      <c r="E14" s="32">
        <f t="shared" si="0"/>
        <v>0</v>
      </c>
      <c r="F14" s="34"/>
      <c r="G14" s="35"/>
      <c r="H14" s="36">
        <f t="shared" si="1"/>
        <v>0</v>
      </c>
      <c r="I14" s="36">
        <f t="shared" si="2"/>
        <v>0</v>
      </c>
      <c r="J14" s="36">
        <f t="shared" si="3"/>
        <v>0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/>
      <c r="C17" s="32"/>
      <c r="D17" s="33"/>
      <c r="E17" s="32">
        <f t="shared" si="0"/>
        <v>0</v>
      </c>
      <c r="F17" s="34"/>
      <c r="G17" s="35"/>
      <c r="H17" s="36">
        <f t="shared" si="1"/>
        <v>0</v>
      </c>
      <c r="I17" s="36">
        <f t="shared" si="2"/>
        <v>0</v>
      </c>
      <c r="J17" s="36">
        <f t="shared" si="3"/>
        <v>0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62.819999999999993</v>
      </c>
      <c r="F39" s="27"/>
      <c r="G39" s="25"/>
      <c r="H39" s="26">
        <f>SUM(H6:H38)</f>
        <v>2065.7671999999998</v>
      </c>
      <c r="I39" s="26">
        <f>SUM(I6:I38)</f>
        <v>287.1416408</v>
      </c>
      <c r="J39" s="26">
        <f>SUM(J6:J38)</f>
        <v>2352.9088407999998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Korea Shepherd's Purse </Project_x0020_Name>
    <OMB_x0020_control_x0020__x0023_ xmlns="64E31D74-685E-46CD-AE51-A264634057B8">0579-0366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79</Document_x0020_type>
    <Prject_x0020_Type xmlns="64E31D74-685E-46CD-AE51-A264634057B8">Imports- Q56 and Q37</Prject_x0020_Type>
  </documentManagement>
</p:properties>
</file>

<file path=customXml/itemProps1.xml><?xml version="1.0" encoding="utf-8"?>
<ds:datastoreItem xmlns:ds="http://schemas.openxmlformats.org/officeDocument/2006/customXml" ds:itemID="{C955AC09-FAF0-4033-BA53-FE5FC79228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93C29-CA38-4568-922C-7FBA80917C0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91901B7-84AE-452C-91FF-DBE35824C04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BBDCCB7-6CAB-4373-A38B-D0523F6C0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ACDE3F6-B543-4FB7-925F-9639E0ED9F25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4E31D74-685E-46CD-AE51-A264634057B8"/>
    <ds:schemaRef ds:uri="http://www.w3.org/XML/1998/namespace"/>
    <ds:schemaRef ds:uri="http://schemas.microsoft.com/office/2006/documentManagement/types"/>
    <ds:schemaRef ds:uri="http://purl.org/dc/terms/"/>
    <ds:schemaRef ds:uri="ed6d8045-9bce-45b8-96e9-ffa15b628da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APHIS Form 79</vt:lpstr>
      <vt:lpstr>Respondents and Record Keepers</vt:lpstr>
      <vt:lpstr>'APHIS Form 79'!Print_Area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smharris</cp:lastModifiedBy>
  <cp:lastPrinted>2010-06-23T12:04:11Z</cp:lastPrinted>
  <dcterms:created xsi:type="dcterms:W3CDTF">2001-05-15T11:23:39Z</dcterms:created>
  <dcterms:modified xsi:type="dcterms:W3CDTF">2013-06-05T15:37:46Z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A7UXA6N55WET-2455-314</vt:lpwstr>
  </property>
  <property fmtid="{D5CDD505-2E9C-101B-9397-08002B2CF9AE}" pid="3" name="_dlc_DocIdItemGuid">
    <vt:lpwstr>7d4f6e66-7386-4292-ac9c-69fd49f0a5be</vt:lpwstr>
  </property>
  <property fmtid="{D5CDD505-2E9C-101B-9397-08002B2CF9AE}" pid="4" name="_dlc_DocIdUrl">
    <vt:lpwstr>http://sp.we.aphis.gov/PPQ/policy/php/rpm/Paperwork Burden/_layouts/DocIdRedir.aspx?ID=A7UXA6N55WET-2455-314, A7UXA6N55WET-2455-314</vt:lpwstr>
  </property>
  <property fmtid="{D5CDD505-2E9C-101B-9397-08002B2CF9AE}" pid="5" name="ContentTypeId">
    <vt:lpwstr>0x0101003D0CEB8B0CBC164FA190FEADAED5600F</vt:lpwstr>
  </property>
</Properties>
</file>