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972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H6"/>
  <c r="F20"/>
  <c r="H20"/>
  <c r="J20"/>
  <c r="F10"/>
  <c r="H10"/>
  <c r="J10"/>
  <c r="F11"/>
  <c r="H11"/>
  <c r="J11"/>
  <c r="F12"/>
  <c r="H12"/>
  <c r="J12"/>
  <c r="F13"/>
  <c r="H13"/>
  <c r="J13"/>
  <c r="F14"/>
  <c r="H14"/>
  <c r="J14"/>
  <c r="F5"/>
  <c r="H5"/>
  <c r="J5"/>
  <c r="F21"/>
  <c r="H21"/>
  <c r="J21"/>
  <c r="F18"/>
  <c r="H18"/>
  <c r="J18"/>
  <c r="F19"/>
  <c r="H19"/>
  <c r="J19"/>
  <c r="J7"/>
  <c r="J15"/>
  <c r="F15"/>
  <c r="H15"/>
  <c r="J6"/>
</calcChain>
</file>

<file path=xl/sharedStrings.xml><?xml version="1.0" encoding="utf-8"?>
<sst xmlns="http://schemas.openxmlformats.org/spreadsheetml/2006/main" count="54" uniqueCount="49">
  <si>
    <t>Section of Regulations</t>
  </si>
  <si>
    <t>Title</t>
  </si>
  <si>
    <t>Form No. (if any)</t>
  </si>
  <si>
    <t>Estimated No. of Respondents</t>
  </si>
  <si>
    <t>Reports Filed Annually</t>
  </si>
  <si>
    <t>Total Annual Responses (D) X (E)</t>
  </si>
  <si>
    <t>Estimated Number of Man Hours per Response</t>
  </si>
  <si>
    <t>Wage Class $/hr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</si>
  <si>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</si>
  <si>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</si>
  <si>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</si>
  <si>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</si>
  <si>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</si>
  <si>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</si>
  <si>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</si>
  <si>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</si>
  <si>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</si>
  <si>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3570.80(a)</t>
  </si>
  <si>
    <t>Community Facilities Grant Agreement</t>
  </si>
  <si>
    <t>3570.61(e)</t>
  </si>
  <si>
    <t>Lease/Management Agreement</t>
  </si>
  <si>
    <t>(0575-0015)</t>
  </si>
  <si>
    <t>3570.62(d)(4)(v)</t>
  </si>
  <si>
    <t>Interim Financing</t>
  </si>
  <si>
    <t>3570.65(a)</t>
  </si>
  <si>
    <t>3570.65(b)(2)</t>
  </si>
  <si>
    <t>Liens on real property</t>
  </si>
  <si>
    <t>3570.83(b)</t>
  </si>
  <si>
    <t>Audits/financial statements</t>
  </si>
  <si>
    <t>Written</t>
  </si>
  <si>
    <t>3570.61(c)</t>
  </si>
  <si>
    <t>3570.80 (c)</t>
  </si>
  <si>
    <t>Estimated Total Man Hours     (F) X (G)</t>
  </si>
  <si>
    <t>Total Cost to the Public  (H)x( (I)</t>
  </si>
  <si>
    <t>(J)</t>
  </si>
  <si>
    <t>Equal Opportunity Agreement</t>
  </si>
  <si>
    <t>Assurance Agreement</t>
  </si>
  <si>
    <t>Financial Feasibility Report</t>
  </si>
  <si>
    <t>Reporting Requirements - Forms Approved With This Docket</t>
  </si>
  <si>
    <t>RD 400-1       (0575-0018)</t>
  </si>
  <si>
    <t>RD 400-4  (0575-0018)</t>
  </si>
  <si>
    <t>Statement of Inability to Obtain Credit Elsewhere</t>
  </si>
  <si>
    <t>Reporting Requirements - No Forms</t>
  </si>
  <si>
    <t>Application for Federal Assistance</t>
  </si>
  <si>
    <t>Reporting Requirements - Forms Approved Under Other OMB</t>
  </si>
  <si>
    <t>Federal Financial Report</t>
  </si>
  <si>
    <t xml:space="preserve">SF 424         (common form)       </t>
  </si>
  <si>
    <t>RD 3570-3</t>
  </si>
  <si>
    <t>SF-425 (4040-0014)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</si>
</sst>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1" applyNumberFormat="1" applyFont="1" applyBorder="1" applyAlignment="1">
      <alignment wrapText="1"/>
    </xf>
    <xf numFmtId="165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Border="1"/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right" wrapText="1"/>
    </xf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165" fontId="0" fillId="0" borderId="0" xfId="1" applyNumberFormat="1" applyFont="1" applyBorder="1" applyAlignment="1">
      <alignment wrapText="1"/>
    </xf>
    <xf numFmtId="165" fontId="0" fillId="0" borderId="0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5" fontId="0" fillId="0" borderId="1" xfId="1" applyNumberFormat="1" applyFon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6" fontId="0" fillId="0" borderId="5" xfId="0" applyNumberFormat="1" applyBorder="1" applyAlignment="1">
      <alignment wrapText="1"/>
    </xf>
    <xf numFmtId="5" fontId="0" fillId="0" borderId="5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wrapText="1"/>
    </xf>
    <xf numFmtId="6" fontId="0" fillId="0" borderId="6" xfId="0" applyNumberFormat="1" applyBorder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view="pageLayout" zoomScaleNormal="100" workbookViewId="0">
      <selection activeCell="D18" sqref="D18"/>
    </sheetView>
  </sheetViews>
  <sheetFormatPr defaultRowHeight="12.75"/>
  <cols>
    <col min="1" max="1" width="14" style="1" customWidth="1"/>
    <col min="2" max="2" width="18.85546875" style="1" customWidth="1"/>
    <col min="3" max="3" width="11.140625" style="1" customWidth="1"/>
    <col min="4" max="4" width="11.7109375" style="1" customWidth="1"/>
    <col min="5" max="5" width="9.140625" style="1"/>
    <col min="6" max="6" width="10.7109375" style="1" customWidth="1"/>
    <col min="7" max="7" width="10.140625" style="1" customWidth="1"/>
    <col min="8" max="8" width="9.140625" style="24"/>
    <col min="9" max="9" width="6.28515625" style="1" bestFit="1" customWidth="1"/>
    <col min="10" max="10" width="9.7109375" style="1" bestFit="1" customWidth="1"/>
  </cols>
  <sheetData>
    <row r="1" spans="1:22" ht="63.75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25" t="s">
        <v>32</v>
      </c>
      <c r="I1" s="12" t="s">
        <v>7</v>
      </c>
      <c r="J1" s="12" t="s">
        <v>33</v>
      </c>
    </row>
    <row r="2" spans="1:22" s="9" customFormat="1">
      <c r="A2" s="5" t="s">
        <v>8</v>
      </c>
      <c r="B2" s="10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26" t="s">
        <v>15</v>
      </c>
      <c r="I2" s="5" t="s">
        <v>16</v>
      </c>
      <c r="J2" s="5" t="s">
        <v>34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1" customFormat="1">
      <c r="A3" s="22"/>
      <c r="B3" s="10"/>
      <c r="C3" s="10"/>
      <c r="D3" s="10"/>
      <c r="E3" s="10"/>
      <c r="F3" s="10"/>
      <c r="G3" s="10"/>
      <c r="H3" s="27"/>
      <c r="I3" s="10"/>
      <c r="J3" s="10"/>
    </row>
    <row r="4" spans="1:22" s="19" customFormat="1">
      <c r="A4" s="41" t="s">
        <v>38</v>
      </c>
      <c r="B4" s="42"/>
      <c r="C4" s="42"/>
      <c r="D4" s="42"/>
      <c r="E4" s="42"/>
      <c r="F4" s="42"/>
      <c r="G4" s="42"/>
      <c r="H4" s="42"/>
      <c r="I4" s="42"/>
      <c r="J4" s="42"/>
    </row>
    <row r="5" spans="1:22" ht="25.5">
      <c r="A5" s="4" t="s">
        <v>17</v>
      </c>
      <c r="B5" s="4" t="s">
        <v>18</v>
      </c>
      <c r="C5" s="4" t="s">
        <v>47</v>
      </c>
      <c r="D5" s="4">
        <v>854</v>
      </c>
      <c r="E5" s="4">
        <v>1</v>
      </c>
      <c r="F5" s="4">
        <f>D5*E5</f>
        <v>854</v>
      </c>
      <c r="G5" s="4">
        <v>0.5</v>
      </c>
      <c r="H5" s="28">
        <f>G5*F5</f>
        <v>427</v>
      </c>
      <c r="I5" s="6">
        <v>100</v>
      </c>
      <c r="J5" s="7">
        <f>H5*I5</f>
        <v>42700</v>
      </c>
    </row>
    <row r="6" spans="1:22" ht="38.25">
      <c r="A6" s="4" t="s">
        <v>24</v>
      </c>
      <c r="B6" s="4" t="s">
        <v>43</v>
      </c>
      <c r="C6" s="4" t="s">
        <v>46</v>
      </c>
      <c r="D6" s="4">
        <v>893</v>
      </c>
      <c r="E6" s="4">
        <v>1</v>
      </c>
      <c r="F6" s="4">
        <f>D6*E6</f>
        <v>893</v>
      </c>
      <c r="G6" s="4">
        <v>0.75</v>
      </c>
      <c r="H6" s="28">
        <f>F6*G6</f>
        <v>669.75</v>
      </c>
      <c r="I6" s="8">
        <v>51</v>
      </c>
      <c r="J6" s="8">
        <f>H6*I6</f>
        <v>34157.25</v>
      </c>
    </row>
    <row r="7" spans="1:22">
      <c r="A7" s="2"/>
      <c r="B7" s="2"/>
      <c r="C7" s="2"/>
      <c r="D7" s="2"/>
      <c r="E7" s="2"/>
      <c r="F7" s="2"/>
      <c r="G7" s="2"/>
      <c r="H7" s="29"/>
      <c r="I7" s="20"/>
      <c r="J7" s="7">
        <f>SUM(J5:J6)</f>
        <v>76857.25</v>
      </c>
    </row>
    <row r="8" spans="1:22" s="11" customFormat="1">
      <c r="A8" s="2"/>
      <c r="B8" s="2"/>
      <c r="C8" s="2"/>
      <c r="D8" s="2"/>
      <c r="E8" s="2"/>
      <c r="F8" s="2"/>
      <c r="G8" s="2"/>
      <c r="H8" s="29"/>
      <c r="I8" s="20"/>
      <c r="J8" s="21"/>
    </row>
    <row r="9" spans="1:22">
      <c r="A9" s="2"/>
      <c r="B9" s="2"/>
      <c r="C9" s="3" t="s">
        <v>42</v>
      </c>
      <c r="D9" s="2"/>
      <c r="E9" s="2"/>
      <c r="F9" s="36"/>
      <c r="G9" s="36"/>
      <c r="H9" s="37"/>
      <c r="I9" s="36"/>
      <c r="J9" s="38"/>
    </row>
    <row r="10" spans="1:22" ht="25.5">
      <c r="A10" s="4" t="s">
        <v>19</v>
      </c>
      <c r="B10" s="4" t="s">
        <v>20</v>
      </c>
      <c r="C10" s="4" t="s">
        <v>29</v>
      </c>
      <c r="D10" s="4">
        <v>89</v>
      </c>
      <c r="E10" s="4">
        <v>1</v>
      </c>
      <c r="F10" s="32">
        <f>D10*E10</f>
        <v>89</v>
      </c>
      <c r="G10" s="32">
        <v>5</v>
      </c>
      <c r="H10" s="33">
        <f>F10*G10</f>
        <v>445</v>
      </c>
      <c r="I10" s="35">
        <v>51</v>
      </c>
      <c r="J10" s="34">
        <f>H10*I10</f>
        <v>22695</v>
      </c>
    </row>
    <row r="11" spans="1:22">
      <c r="A11" s="4" t="s">
        <v>22</v>
      </c>
      <c r="B11" s="4" t="s">
        <v>23</v>
      </c>
      <c r="C11" s="4" t="s">
        <v>29</v>
      </c>
      <c r="D11" s="4">
        <v>200</v>
      </c>
      <c r="E11" s="4">
        <v>1</v>
      </c>
      <c r="F11" s="4">
        <f>D11*E11</f>
        <v>200</v>
      </c>
      <c r="G11" s="4">
        <v>4</v>
      </c>
      <c r="H11" s="28">
        <f>F11*G11</f>
        <v>800</v>
      </c>
      <c r="I11" s="31">
        <v>51</v>
      </c>
      <c r="J11" s="8">
        <f>H11*I11</f>
        <v>40800</v>
      </c>
    </row>
    <row r="12" spans="1:22" ht="38.25">
      <c r="A12" s="4" t="s">
        <v>30</v>
      </c>
      <c r="B12" s="4" t="s">
        <v>41</v>
      </c>
      <c r="C12" s="4" t="s">
        <v>29</v>
      </c>
      <c r="D12" s="4">
        <v>922</v>
      </c>
      <c r="E12" s="4">
        <v>1</v>
      </c>
      <c r="F12" s="4">
        <f>D12*E12</f>
        <v>922</v>
      </c>
      <c r="G12" s="4">
        <v>1</v>
      </c>
      <c r="H12" s="28">
        <f>F12*G12</f>
        <v>922</v>
      </c>
      <c r="I12" s="31">
        <v>51</v>
      </c>
      <c r="J12" s="8">
        <f>H12*I12</f>
        <v>47022</v>
      </c>
    </row>
    <row r="13" spans="1:22" ht="25.5">
      <c r="A13" s="4" t="s">
        <v>25</v>
      </c>
      <c r="B13" s="4" t="s">
        <v>37</v>
      </c>
      <c r="C13" s="4" t="s">
        <v>29</v>
      </c>
      <c r="D13" s="4">
        <v>922</v>
      </c>
      <c r="E13" s="4">
        <v>1</v>
      </c>
      <c r="F13" s="4">
        <f>D13*E13</f>
        <v>922</v>
      </c>
      <c r="G13" s="4">
        <v>4</v>
      </c>
      <c r="H13" s="28">
        <f>F13*G13</f>
        <v>3688</v>
      </c>
      <c r="I13" s="31">
        <v>75</v>
      </c>
      <c r="J13" s="8">
        <f>H13*I13</f>
        <v>276600</v>
      </c>
    </row>
    <row r="14" spans="1:22" ht="25.5">
      <c r="A14" s="4" t="s">
        <v>31</v>
      </c>
      <c r="B14" s="4" t="s">
        <v>26</v>
      </c>
      <c r="C14" s="4" t="s">
        <v>29</v>
      </c>
      <c r="D14" s="4">
        <v>30</v>
      </c>
      <c r="E14" s="4">
        <v>1</v>
      </c>
      <c r="F14" s="4">
        <f>D14*E14</f>
        <v>30</v>
      </c>
      <c r="G14" s="4">
        <v>1</v>
      </c>
      <c r="H14" s="28">
        <f>F14*G14</f>
        <v>30</v>
      </c>
      <c r="I14" s="31">
        <v>51</v>
      </c>
      <c r="J14" s="8">
        <f>H14*I14</f>
        <v>1530</v>
      </c>
    </row>
    <row r="15" spans="1:22">
      <c r="F15" s="39">
        <f>SUM(F5:F14)</f>
        <v>3910</v>
      </c>
      <c r="H15" s="40">
        <f>SUM(H5:H14)</f>
        <v>6981.75</v>
      </c>
      <c r="J15" s="8">
        <f>SUM(J10:J14)+J7</f>
        <v>465504.25</v>
      </c>
    </row>
    <row r="16" spans="1:22">
      <c r="J16" s="18"/>
    </row>
    <row r="17" spans="1:10">
      <c r="A17" s="2"/>
      <c r="B17" s="2"/>
      <c r="C17" s="3" t="s">
        <v>44</v>
      </c>
      <c r="D17" s="2"/>
      <c r="E17" s="2"/>
      <c r="F17" s="2"/>
      <c r="G17" s="2"/>
      <c r="H17" s="29"/>
      <c r="I17" s="2"/>
      <c r="J17" s="2"/>
    </row>
    <row r="18" spans="1:10" ht="25.5">
      <c r="A18" s="4" t="s">
        <v>27</v>
      </c>
      <c r="B18" s="4" t="s">
        <v>28</v>
      </c>
      <c r="C18" s="4" t="s">
        <v>21</v>
      </c>
      <c r="D18" s="4">
        <v>863</v>
      </c>
      <c r="E18" s="4">
        <v>1</v>
      </c>
      <c r="F18" s="4">
        <f>D18*E18</f>
        <v>863</v>
      </c>
      <c r="G18" s="4">
        <v>7</v>
      </c>
      <c r="H18" s="28">
        <f>F18*G18</f>
        <v>6041</v>
      </c>
      <c r="I18" s="8">
        <v>51</v>
      </c>
      <c r="J18" s="8">
        <f>H18*I18</f>
        <v>308091</v>
      </c>
    </row>
    <row r="19" spans="1:10" ht="25.5">
      <c r="A19" s="23">
        <v>3570.92</v>
      </c>
      <c r="B19" s="4" t="s">
        <v>35</v>
      </c>
      <c r="C19" s="4" t="s">
        <v>39</v>
      </c>
      <c r="D19" s="4">
        <v>922</v>
      </c>
      <c r="E19" s="4">
        <v>1</v>
      </c>
      <c r="F19" s="4">
        <f>D19*E19</f>
        <v>922</v>
      </c>
      <c r="G19" s="4">
        <v>0.25</v>
      </c>
      <c r="H19" s="28">
        <f>F19*G19</f>
        <v>230.5</v>
      </c>
      <c r="I19" s="8">
        <v>51</v>
      </c>
      <c r="J19" s="8">
        <f>H19*I19</f>
        <v>11755.5</v>
      </c>
    </row>
    <row r="20" spans="1:10" ht="25.5">
      <c r="A20" s="23">
        <v>3570.92</v>
      </c>
      <c r="B20" s="4" t="s">
        <v>36</v>
      </c>
      <c r="C20" s="4" t="s">
        <v>40</v>
      </c>
      <c r="D20" s="4">
        <v>863</v>
      </c>
      <c r="E20" s="4">
        <v>2</v>
      </c>
      <c r="F20" s="4">
        <f>D20*E20</f>
        <v>1726</v>
      </c>
      <c r="G20" s="4">
        <v>0.25</v>
      </c>
      <c r="H20" s="28">
        <f>F20*G20</f>
        <v>431.5</v>
      </c>
      <c r="I20" s="8">
        <v>51</v>
      </c>
      <c r="J20" s="8">
        <f>H20*I20</f>
        <v>22006.5</v>
      </c>
    </row>
    <row r="21" spans="1:10" ht="25.5">
      <c r="A21" s="4" t="s">
        <v>17</v>
      </c>
      <c r="B21" s="4" t="s">
        <v>45</v>
      </c>
      <c r="C21" s="4" t="s">
        <v>48</v>
      </c>
      <c r="D21" s="4">
        <v>863</v>
      </c>
      <c r="E21" s="4">
        <v>1</v>
      </c>
      <c r="F21" s="4">
        <f>D21*E21</f>
        <v>863</v>
      </c>
      <c r="G21" s="4">
        <v>7.5</v>
      </c>
      <c r="H21" s="28">
        <f>F21*G21</f>
        <v>6472.5</v>
      </c>
      <c r="I21" s="8">
        <v>51</v>
      </c>
      <c r="J21" s="8">
        <f>H21*I21</f>
        <v>330097.5</v>
      </c>
    </row>
    <row r="22" spans="1:10">
      <c r="A22" s="2"/>
      <c r="B22" s="2"/>
      <c r="E22" s="2"/>
      <c r="F22" s="2"/>
      <c r="G22" s="2"/>
      <c r="H22" s="29"/>
      <c r="I22" s="17"/>
      <c r="J22" s="17"/>
    </row>
    <row r="23" spans="1:10" ht="15">
      <c r="A23" s="14"/>
      <c r="B23" s="2"/>
      <c r="C23" s="2"/>
      <c r="D23" s="2"/>
      <c r="E23" s="2"/>
      <c r="F23" s="15"/>
      <c r="G23" s="2"/>
      <c r="H23" s="30"/>
      <c r="I23" s="2"/>
      <c r="J23" s="16"/>
    </row>
    <row r="24" spans="1:10">
      <c r="C24" s="2"/>
      <c r="D24" s="2"/>
    </row>
  </sheetData>
  <mergeCells count="1">
    <mergeCell ref="A4:J4"/>
  </mergeCells>
  <phoneticPr fontId="0" type="noConversion"/>
  <pageMargins left="0.75" right="0.75" top="1" bottom="1" header="0.5" footer="0.5"/>
  <pageSetup orientation="landscape" horizontalDpi="4294967292" r:id="rId1"/>
  <headerFooter alignWithMargins="0">
    <oddHeader>&amp;C2014 0575-0173 7 CFR 3570-B - Community Facilities Grant Program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JBen-Israel</dc:creator>
  <cp:lastModifiedBy>jeanne.jacobs</cp:lastModifiedBy>
  <cp:lastPrinted>2014-01-09T20:40:51Z</cp:lastPrinted>
  <dcterms:created xsi:type="dcterms:W3CDTF">2000-05-09T19:13:02Z</dcterms:created>
  <dcterms:modified xsi:type="dcterms:W3CDTF">2014-01-21T16:27:11Z</dcterms:modified>
</cp:coreProperties>
</file>