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9944" windowHeight="9264" activeTab="6"/>
  </bookViews>
  <sheets>
    <sheet name="NRC rkeeping" sheetId="1" r:id="rId1"/>
    <sheet name="NRC reporting" sheetId="2" r:id="rId2"/>
    <sheet name="NRC 3rdP" sheetId="3" r:id="rId3"/>
    <sheet name="AS rkeeping" sheetId="4" r:id="rId4"/>
    <sheet name="AS reporting" sheetId="5" r:id="rId5"/>
    <sheet name="AS 3rdP" sheetId="6" r:id="rId6"/>
    <sheet name="TOTALS" sheetId="8" r:id="rId7"/>
  </sheets>
  <definedNames>
    <definedName name="_ftn1" localSheetId="0">'NRC rkeeping'!$A$48</definedName>
    <definedName name="_ftn2" localSheetId="0">'NRC rkeeping'!$A$50</definedName>
    <definedName name="_ftnref1" localSheetId="0">'NRC rkeeping'!$E$18</definedName>
    <definedName name="_ftnref2" localSheetId="0">'NRC rkeeping'!$E$27</definedName>
  </definedName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8" i="1"/>
  <c r="D45" i="1" s="1"/>
  <c r="D2" i="1"/>
  <c r="E5" i="8" l="1"/>
  <c r="E3" i="8"/>
  <c r="D5" i="6" l="1"/>
  <c r="C14" i="8" s="1"/>
  <c r="D14" i="8" s="1"/>
  <c r="B14" i="8"/>
  <c r="C13" i="8"/>
  <c r="B13" i="8"/>
  <c r="C12" i="8"/>
  <c r="B12" i="8"/>
  <c r="D3" i="8"/>
  <c r="C5" i="8"/>
  <c r="C3" i="8"/>
  <c r="B5" i="8"/>
  <c r="D5" i="8" s="1"/>
  <c r="B4" i="8"/>
  <c r="B6" i="8" s="1"/>
  <c r="B3" i="8"/>
  <c r="C15" i="8" l="1"/>
  <c r="D13" i="8"/>
  <c r="B15" i="8"/>
  <c r="D12" i="8"/>
  <c r="D15" i="8" s="1"/>
  <c r="F5" i="6"/>
  <c r="F3" i="6"/>
  <c r="F4" i="6"/>
  <c r="F2" i="6"/>
  <c r="D3" i="6"/>
  <c r="D4" i="6"/>
  <c r="D2" i="6"/>
  <c r="B8" i="5"/>
  <c r="D8" i="5"/>
  <c r="F8" i="5"/>
  <c r="F7" i="5"/>
  <c r="F6" i="5"/>
  <c r="D7" i="5"/>
  <c r="D6" i="5"/>
  <c r="F4" i="5"/>
  <c r="D4" i="5"/>
  <c r="D19" i="4"/>
  <c r="D20" i="4"/>
  <c r="D21" i="4"/>
  <c r="D22" i="4"/>
  <c r="D23" i="4"/>
  <c r="D24" i="4"/>
  <c r="D25" i="4"/>
  <c r="D26" i="4"/>
  <c r="D27" i="4"/>
  <c r="D40" i="4" s="1"/>
  <c r="C4" i="8" s="1"/>
  <c r="D4" i="8" s="1"/>
  <c r="G4" i="8" s="1"/>
  <c r="D28" i="4"/>
  <c r="D29" i="4"/>
  <c r="D30" i="4"/>
  <c r="D31" i="4"/>
  <c r="D32" i="4"/>
  <c r="D33" i="4"/>
  <c r="D34" i="4"/>
  <c r="D35" i="4"/>
  <c r="D36" i="4"/>
  <c r="D37" i="4"/>
  <c r="D38" i="4"/>
  <c r="D39" i="4"/>
  <c r="D18" i="4"/>
  <c r="D2" i="4"/>
  <c r="F5" i="3"/>
  <c r="F3" i="3"/>
  <c r="F4" i="3"/>
  <c r="F2" i="3"/>
  <c r="D3" i="3"/>
  <c r="D4" i="3"/>
  <c r="D2" i="3"/>
  <c r="D5" i="3" s="1"/>
  <c r="F10" i="2"/>
  <c r="F9" i="2"/>
  <c r="F7" i="2"/>
  <c r="F6" i="2"/>
  <c r="F4" i="2"/>
  <c r="D10" i="2"/>
  <c r="D9" i="2"/>
  <c r="D7" i="2"/>
  <c r="D6" i="2"/>
  <c r="D4" i="2"/>
  <c r="E4" i="8" l="1"/>
  <c r="D6" i="8"/>
  <c r="E6" i="8" s="1"/>
  <c r="C6" i="8"/>
</calcChain>
</file>

<file path=xl/sharedStrings.xml><?xml version="1.0" encoding="utf-8"?>
<sst xmlns="http://schemas.openxmlformats.org/spreadsheetml/2006/main" count="229" uniqueCount="84">
  <si>
    <t>Section</t>
  </si>
  <si>
    <t>Number of Recordkeepers</t>
  </si>
  <si>
    <t>Burden Hrs Per Recordkeeper</t>
  </si>
  <si>
    <t>Total Hr/Yr</t>
  </si>
  <si>
    <t>Record Retention Period</t>
  </si>
  <si>
    <t>34.20(b)(1)</t>
  </si>
  <si>
    <t>3 Years</t>
  </si>
  <si>
    <t>34.69(a)&amp;(b)</t>
  </si>
  <si>
    <t>34.71(a)&amp;(b)</t>
  </si>
  <si>
    <t>34.73(a)&amp;(b)</t>
  </si>
  <si>
    <t>34.79(a)&amp;(b)</t>
  </si>
  <si>
    <t>34.83(a)</t>
  </si>
  <si>
    <t>34.83(b)</t>
  </si>
  <si>
    <t>34.83(c)&amp;(d)</t>
  </si>
  <si>
    <t>life of program</t>
  </si>
  <si>
    <t>34.89(a)&amp;(b)</t>
  </si>
  <si>
    <t>Appendix A, Part I, item 6</t>
  </si>
  <si>
    <t>Appendix A, Part I, item 9</t>
  </si>
  <si>
    <t>Appendix A, Part I, item 10</t>
  </si>
  <si>
    <t>Appendix A, Part I, item 11</t>
  </si>
  <si>
    <t>Appendix A, Part I, item 13</t>
  </si>
  <si>
    <t>Appendix A, Part II, item 2</t>
  </si>
  <si>
    <t>Appendix A, Part II, item 3</t>
  </si>
  <si>
    <t>Appendix A, Part II, item 4</t>
  </si>
  <si>
    <t>Appendix A, Part II, item 6</t>
  </si>
  <si>
    <t>Appendix A, Part II, item 7</t>
  </si>
  <si>
    <t>Appendix A, Part III, item 3</t>
  </si>
  <si>
    <t>TOTAL</t>
  </si>
  <si>
    <t>Note: Since Appendix A, Part 1 items only apply to an independent certifying entity and there are currently no Agreement State certifying entities, the burden for this entity is only provided in this Table.</t>
  </si>
  <si>
    <t>Included in 34.65</t>
  </si>
  <si>
    <t>Included in 34.67</t>
  </si>
  <si>
    <t>Included in 34.69</t>
  </si>
  <si>
    <t>Included in 34.73</t>
  </si>
  <si>
    <t>Included in 34.75</t>
  </si>
  <si>
    <t>Included in 34.79</t>
  </si>
  <si>
    <t>Included in 34.81</t>
  </si>
  <si>
    <t>Included in 34.83(a)</t>
  </si>
  <si>
    <t>Included in 34.83(d)</t>
  </si>
  <si>
    <t>Included in 34.83(c)</t>
  </si>
  <si>
    <t>Included in 34.83(b)</t>
  </si>
  <si>
    <t>Included in 34.85</t>
  </si>
  <si>
    <t xml:space="preserve">34.31(a)&amp;(b)(1)&amp;(2)&amp;(c) </t>
  </si>
  <si>
    <t xml:space="preserve">34.47(c) </t>
  </si>
  <si>
    <t xml:space="preserve">34.47(g)(4) </t>
  </si>
  <si>
    <t xml:space="preserve">34.47(e) </t>
  </si>
  <si>
    <t xml:space="preserve">34.47(f) </t>
  </si>
  <si>
    <t xml:space="preserve">34.49(c)&amp;(d) </t>
  </si>
  <si>
    <t>Number of Respondents</t>
  </si>
  <si>
    <t>Total Responses/yr</t>
  </si>
  <si>
    <t>Burden Hrs/response</t>
  </si>
  <si>
    <t>Total Burden hr/yr</t>
  </si>
  <si>
    <t>34.27(d)</t>
  </si>
  <si>
    <t>34.101 (a)&amp;(b)</t>
  </si>
  <si>
    <t>34.101 (c)</t>
  </si>
  <si>
    <t>Appendix A, Part I, Item 12</t>
  </si>
  <si>
    <t>Included in OMB Clearance 3150-0120</t>
  </si>
  <si>
    <t xml:space="preserve">34.13(b)-(k) </t>
  </si>
  <si>
    <t xml:space="preserve">34.41(c) </t>
  </si>
  <si>
    <t>Responses Per Respondent</t>
  </si>
  <si>
    <t xml:space="preserve">34.25(b)&amp;(c) </t>
  </si>
  <si>
    <t xml:space="preserve">34.27(c)(1)&amp;(2) </t>
  </si>
  <si>
    <t xml:space="preserve">34.27(e) </t>
  </si>
  <si>
    <t xml:space="preserve">34.29(a)&amp;(b) </t>
  </si>
  <si>
    <t xml:space="preserve">34.33(b) </t>
  </si>
  <si>
    <t xml:space="preserve">34.43(f) </t>
  </si>
  <si>
    <t xml:space="preserve">34.45(a)&amp;(b) </t>
  </si>
  <si>
    <t xml:space="preserve">34.47(b) </t>
  </si>
  <si>
    <t xml:space="preserve">34.47(d) </t>
  </si>
  <si>
    <t>34.35(a)</t>
  </si>
  <si>
    <t>34.35(b)</t>
  </si>
  <si>
    <t>34.43(b)(1)&amp;(c)(1)</t>
  </si>
  <si>
    <t>NOTE:  Appendix A items are applicable to certifying entities.  There is only one NRC certifying entity for Appendix A Part I requirements.  However, there are several Agreement States who are certifying States for Appendix A Part II and III items.</t>
  </si>
  <si>
    <t>license termination</t>
  </si>
  <si>
    <t>Burden Hrs/ Response</t>
  </si>
  <si>
    <t>Included in OMB clearance 3150-0120</t>
  </si>
  <si>
    <t>Reporting</t>
  </si>
  <si>
    <t>Recordkeeping</t>
  </si>
  <si>
    <t>Third-Party Disclosure</t>
  </si>
  <si>
    <t>NRC Licensees</t>
  </si>
  <si>
    <t>Agreement State Licensees</t>
  </si>
  <si>
    <t>TOTAL BURDEN FOR 10 CFR 34</t>
  </si>
  <si>
    <t>TOTAL RESPONSES FOR 10 CFR 34</t>
  </si>
  <si>
    <t>Cost @$272/hr</t>
  </si>
  <si>
    <t>Records Storage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</si>
</sst>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ourier"/>
      <family val="3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2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/>
    <xf numFmtId="165" fontId="0" fillId="0" borderId="0" xfId="1" applyNumberFormat="1" applyFont="1"/>
    <xf numFmtId="165" fontId="4" fillId="0" borderId="4" xfId="1" applyNumberFormat="1" applyFont="1" applyBorder="1" applyAlignment="1">
      <alignment horizontal="right" vertical="center" wrapText="1"/>
    </xf>
    <xf numFmtId="165" fontId="0" fillId="0" borderId="0" xfId="1" applyNumberFormat="1" applyFont="1" applyAlignment="1">
      <alignment horizontal="right"/>
    </xf>
    <xf numFmtId="164" fontId="5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165" fontId="0" fillId="0" borderId="7" xfId="1" applyNumberFormat="1" applyFont="1" applyBorder="1"/>
    <xf numFmtId="165" fontId="2" fillId="0" borderId="7" xfId="1" applyNumberFormat="1" applyFont="1" applyBorder="1"/>
    <xf numFmtId="0" fontId="2" fillId="0" borderId="7" xfId="0" applyFont="1" applyFill="1" applyBorder="1" applyAlignment="1">
      <alignment horizontal="center" wrapText="1"/>
    </xf>
    <xf numFmtId="166" fontId="0" fillId="0" borderId="7" xfId="3" applyNumberFormat="1" applyFont="1" applyBorder="1"/>
    <xf numFmtId="165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2" fontId="5" fillId="0" borderId="4" xfId="0" applyNumberFormat="1" applyFont="1" applyBorder="1" applyAlignment="1">
      <alignment horizontal="right" vertical="center" wrapText="1"/>
    </xf>
    <xf numFmtId="43" fontId="5" fillId="0" borderId="4" xfId="1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2" fontId="0" fillId="0" borderId="0" xfId="1" applyNumberFormat="1" applyFont="1"/>
    <xf numFmtId="2" fontId="4" fillId="0" borderId="2" xfId="1" applyNumberFormat="1" applyFont="1" applyBorder="1" applyAlignment="1">
      <alignment horizontal="right" vertical="center" wrapText="1"/>
    </xf>
    <xf numFmtId="2" fontId="5" fillId="0" borderId="4" xfId="1" applyNumberFormat="1" applyFont="1" applyBorder="1" applyAlignment="1">
      <alignment horizontal="right" vertical="center" wrapText="1"/>
    </xf>
    <xf numFmtId="43" fontId="0" fillId="0" borderId="7" xfId="1" applyNumberFormat="1" applyFont="1" applyBorder="1"/>
    <xf numFmtId="43" fontId="2" fillId="0" borderId="7" xfId="1" applyNumberFormat="1" applyFont="1" applyBorder="1"/>
    <xf numFmtId="43" fontId="4" fillId="0" borderId="4" xfId="1" applyNumberFormat="1" applyFont="1" applyBorder="1" applyAlignment="1">
      <alignment horizontal="right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 indent="1"/>
    </xf>
    <xf numFmtId="2" fontId="4" fillId="0" borderId="1" xfId="1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 vertical="center" wrapText="1" indent="1"/>
    </xf>
    <xf numFmtId="2" fontId="4" fillId="0" borderId="2" xfId="0" applyNumberFormat="1" applyFont="1" applyBorder="1" applyAlignment="1">
      <alignment horizontal="right" vertical="center" wrapText="1" indent="1"/>
    </xf>
    <xf numFmtId="2" fontId="4" fillId="0" borderId="4" xfId="0" applyNumberFormat="1" applyFont="1" applyBorder="1" applyAlignment="1">
      <alignment horizontal="right" vertical="center" wrapText="1" indent="1"/>
    </xf>
    <xf numFmtId="2" fontId="5" fillId="0" borderId="4" xfId="0" applyNumberFormat="1" applyFont="1" applyBorder="1" applyAlignment="1">
      <alignment horizontal="right" vertical="center" wrapText="1" indent="1"/>
    </xf>
    <xf numFmtId="2" fontId="5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indent="1"/>
    </xf>
    <xf numFmtId="2" fontId="0" fillId="0" borderId="0" xfId="0" applyNumberFormat="1" applyFont="1"/>
    <xf numFmtId="2" fontId="0" fillId="0" borderId="0" xfId="0" applyNumberFormat="1" applyAlignment="1">
      <alignment horizontal="right" indent="1"/>
    </xf>
    <xf numFmtId="44" fontId="0" fillId="0" borderId="0" xfId="3" applyFont="1"/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pane ySplit="1" topLeftCell="A2" activePane="bottomLeft" state="frozen"/>
      <selection pane="bottomLeft" sqref="A1:E45"/>
    </sheetView>
  </sheetViews>
  <sheetFormatPr defaultRowHeight="13.8" x14ac:dyDescent="0.25"/>
  <cols>
    <col min="1" max="1" width="21.19921875" style="10" customWidth="1"/>
    <col min="2" max="2" width="13" style="13" customWidth="1"/>
    <col min="3" max="3" width="12.19921875" style="13" customWidth="1"/>
    <col min="4" max="4" width="12.19921875" style="19" customWidth="1"/>
    <col min="5" max="5" width="12.19921875" style="12" customWidth="1"/>
  </cols>
  <sheetData>
    <row r="1" spans="1:5" s="16" customFormat="1" ht="40.200000000000003" thickBot="1" x14ac:dyDescent="0.3">
      <c r="A1" s="21" t="s">
        <v>0</v>
      </c>
      <c r="B1" s="22" t="s">
        <v>1</v>
      </c>
      <c r="C1" s="22" t="s">
        <v>2</v>
      </c>
      <c r="D1" s="23" t="s">
        <v>3</v>
      </c>
      <c r="E1" s="15" t="s">
        <v>4</v>
      </c>
    </row>
    <row r="2" spans="1:5" ht="14.4" hidden="1" thickBot="1" x14ac:dyDescent="0.3">
      <c r="A2" s="5" t="s">
        <v>5</v>
      </c>
      <c r="B2" s="44">
        <v>79</v>
      </c>
      <c r="C2" s="44">
        <v>0.4</v>
      </c>
      <c r="D2" s="18">
        <f>B2*C2</f>
        <v>31.6</v>
      </c>
      <c r="E2" s="3"/>
    </row>
    <row r="3" spans="1:5" ht="14.4" hidden="1" thickBot="1" x14ac:dyDescent="0.3">
      <c r="A3" s="5" t="s">
        <v>59</v>
      </c>
      <c r="B3" s="35" t="s">
        <v>29</v>
      </c>
      <c r="C3" s="36"/>
      <c r="D3" s="36"/>
      <c r="E3" s="37"/>
    </row>
    <row r="4" spans="1:5" ht="14.4" hidden="1" thickBot="1" x14ac:dyDescent="0.3">
      <c r="A4" s="5" t="s">
        <v>60</v>
      </c>
      <c r="B4" s="35" t="s">
        <v>30</v>
      </c>
      <c r="C4" s="36"/>
      <c r="D4" s="36"/>
      <c r="E4" s="37"/>
    </row>
    <row r="5" spans="1:5" ht="14.4" hidden="1" thickBot="1" x14ac:dyDescent="0.3">
      <c r="A5" s="5" t="s">
        <v>61</v>
      </c>
      <c r="B5" s="35" t="s">
        <v>30</v>
      </c>
      <c r="C5" s="36"/>
      <c r="D5" s="36"/>
      <c r="E5" s="37"/>
    </row>
    <row r="6" spans="1:5" ht="14.4" hidden="1" thickBot="1" x14ac:dyDescent="0.3">
      <c r="A6" s="5" t="s">
        <v>62</v>
      </c>
      <c r="B6" s="35" t="s">
        <v>31</v>
      </c>
      <c r="C6" s="36"/>
      <c r="D6" s="36"/>
      <c r="E6" s="37"/>
    </row>
    <row r="7" spans="1:5" ht="14.4" hidden="1" thickBot="1" x14ac:dyDescent="0.3">
      <c r="A7" s="5" t="s">
        <v>41</v>
      </c>
      <c r="B7" s="35" t="s">
        <v>32</v>
      </c>
      <c r="C7" s="36"/>
      <c r="D7" s="36"/>
      <c r="E7" s="37"/>
    </row>
    <row r="8" spans="1:5" ht="14.4" hidden="1" thickBot="1" x14ac:dyDescent="0.3">
      <c r="A8" s="5" t="s">
        <v>63</v>
      </c>
      <c r="B8" s="35" t="s">
        <v>33</v>
      </c>
      <c r="C8" s="36"/>
      <c r="D8" s="36"/>
      <c r="E8" s="37"/>
    </row>
    <row r="9" spans="1:5" ht="14.4" hidden="1" thickBot="1" x14ac:dyDescent="0.3">
      <c r="A9" s="5" t="s">
        <v>64</v>
      </c>
      <c r="B9" s="35" t="s">
        <v>34</v>
      </c>
      <c r="C9" s="36"/>
      <c r="D9" s="36"/>
      <c r="E9" s="37"/>
    </row>
    <row r="10" spans="1:5" ht="14.4" hidden="1" thickBot="1" x14ac:dyDescent="0.3">
      <c r="A10" s="5" t="s">
        <v>65</v>
      </c>
      <c r="B10" s="35" t="s">
        <v>35</v>
      </c>
      <c r="C10" s="36"/>
      <c r="D10" s="36"/>
      <c r="E10" s="37"/>
    </row>
    <row r="11" spans="1:5" ht="14.4" hidden="1" thickBot="1" x14ac:dyDescent="0.3">
      <c r="A11" s="5" t="s">
        <v>66</v>
      </c>
      <c r="B11" s="35" t="s">
        <v>36</v>
      </c>
      <c r="C11" s="36"/>
      <c r="D11" s="36"/>
      <c r="E11" s="37"/>
    </row>
    <row r="12" spans="1:5" ht="14.4" hidden="1" thickBot="1" x14ac:dyDescent="0.3">
      <c r="A12" s="5" t="s">
        <v>42</v>
      </c>
      <c r="B12" s="35" t="s">
        <v>36</v>
      </c>
      <c r="C12" s="36"/>
      <c r="D12" s="36"/>
      <c r="E12" s="37"/>
    </row>
    <row r="13" spans="1:5" ht="14.4" hidden="1" thickBot="1" x14ac:dyDescent="0.3">
      <c r="A13" s="5" t="s">
        <v>67</v>
      </c>
      <c r="B13" s="35" t="s">
        <v>37</v>
      </c>
      <c r="C13" s="36"/>
      <c r="D13" s="36"/>
      <c r="E13" s="37"/>
    </row>
    <row r="14" spans="1:5" ht="14.4" hidden="1" thickBot="1" x14ac:dyDescent="0.3">
      <c r="A14" s="5" t="s">
        <v>44</v>
      </c>
      <c r="B14" s="35" t="s">
        <v>37</v>
      </c>
      <c r="C14" s="36"/>
      <c r="D14" s="36"/>
      <c r="E14" s="37"/>
    </row>
    <row r="15" spans="1:5" ht="14.4" hidden="1" thickBot="1" x14ac:dyDescent="0.3">
      <c r="A15" s="5" t="s">
        <v>45</v>
      </c>
      <c r="B15" s="35" t="s">
        <v>38</v>
      </c>
      <c r="C15" s="36"/>
      <c r="D15" s="36"/>
      <c r="E15" s="37"/>
    </row>
    <row r="16" spans="1:5" ht="14.4" hidden="1" thickBot="1" x14ac:dyDescent="0.3">
      <c r="A16" s="5" t="s">
        <v>43</v>
      </c>
      <c r="B16" s="35" t="s">
        <v>39</v>
      </c>
      <c r="C16" s="36"/>
      <c r="D16" s="36"/>
      <c r="E16" s="37"/>
    </row>
    <row r="17" spans="1:5" ht="14.4" hidden="1" thickBot="1" x14ac:dyDescent="0.3">
      <c r="A17" s="5" t="s">
        <v>46</v>
      </c>
      <c r="B17" s="35" t="s">
        <v>40</v>
      </c>
      <c r="C17" s="36"/>
      <c r="D17" s="36"/>
      <c r="E17" s="37"/>
    </row>
    <row r="18" spans="1:5" ht="27" hidden="1" thickBot="1" x14ac:dyDescent="0.3">
      <c r="A18" s="5">
        <v>34.61</v>
      </c>
      <c r="B18" s="44">
        <v>79</v>
      </c>
      <c r="C18" s="44">
        <v>0.16</v>
      </c>
      <c r="D18" s="51">
        <f>B18*C18</f>
        <v>12.64</v>
      </c>
      <c r="E18" s="3" t="s">
        <v>72</v>
      </c>
    </row>
    <row r="19" spans="1:5" ht="14.4" hidden="1" thickBot="1" x14ac:dyDescent="0.3">
      <c r="A19" s="5">
        <v>34.630000000000003</v>
      </c>
      <c r="B19" s="44">
        <v>79</v>
      </c>
      <c r="C19" s="44">
        <v>1.6</v>
      </c>
      <c r="D19" s="51">
        <f t="shared" ref="D19:D44" si="0">B19*C19</f>
        <v>126.4</v>
      </c>
      <c r="E19" s="3" t="s">
        <v>6</v>
      </c>
    </row>
    <row r="20" spans="1:5" ht="14.4" hidden="1" thickBot="1" x14ac:dyDescent="0.3">
      <c r="A20" s="5">
        <v>34.65</v>
      </c>
      <c r="B20" s="44">
        <v>79</v>
      </c>
      <c r="C20" s="44">
        <v>1.6</v>
      </c>
      <c r="D20" s="51">
        <f t="shared" si="0"/>
        <v>126.4</v>
      </c>
      <c r="E20" s="3" t="s">
        <v>6</v>
      </c>
    </row>
    <row r="21" spans="1:5" ht="14.4" hidden="1" thickBot="1" x14ac:dyDescent="0.3">
      <c r="A21" s="5">
        <v>34.67</v>
      </c>
      <c r="B21" s="44">
        <v>79</v>
      </c>
      <c r="C21" s="44">
        <v>1.2</v>
      </c>
      <c r="D21" s="51">
        <f t="shared" si="0"/>
        <v>94.8</v>
      </c>
      <c r="E21" s="3" t="s">
        <v>6</v>
      </c>
    </row>
    <row r="22" spans="1:5" ht="14.4" hidden="1" thickBot="1" x14ac:dyDescent="0.3">
      <c r="A22" s="5" t="s">
        <v>7</v>
      </c>
      <c r="B22" s="44">
        <v>79</v>
      </c>
      <c r="C22" s="44">
        <v>2</v>
      </c>
      <c r="D22" s="51">
        <f t="shared" si="0"/>
        <v>158</v>
      </c>
      <c r="E22" s="3" t="s">
        <v>6</v>
      </c>
    </row>
    <row r="23" spans="1:5" ht="14.4" hidden="1" thickBot="1" x14ac:dyDescent="0.3">
      <c r="A23" s="5" t="s">
        <v>8</v>
      </c>
      <c r="B23" s="44">
        <v>79</v>
      </c>
      <c r="C23" s="44">
        <v>36</v>
      </c>
      <c r="D23" s="51">
        <f t="shared" si="0"/>
        <v>2844</v>
      </c>
      <c r="E23" s="3" t="s">
        <v>6</v>
      </c>
    </row>
    <row r="24" spans="1:5" ht="14.4" hidden="1" thickBot="1" x14ac:dyDescent="0.3">
      <c r="A24" s="5" t="s">
        <v>9</v>
      </c>
      <c r="B24" s="44">
        <v>79</v>
      </c>
      <c r="C24" s="44">
        <v>27</v>
      </c>
      <c r="D24" s="51">
        <f t="shared" si="0"/>
        <v>2133</v>
      </c>
      <c r="E24" s="3" t="s">
        <v>6</v>
      </c>
    </row>
    <row r="25" spans="1:5" ht="14.4" hidden="1" thickBot="1" x14ac:dyDescent="0.3">
      <c r="A25" s="5">
        <v>34.75</v>
      </c>
      <c r="B25" s="44">
        <v>25</v>
      </c>
      <c r="C25" s="44">
        <v>48.2</v>
      </c>
      <c r="D25" s="51">
        <f t="shared" si="0"/>
        <v>1205</v>
      </c>
      <c r="E25" s="3" t="s">
        <v>6</v>
      </c>
    </row>
    <row r="26" spans="1:5" ht="14.4" hidden="1" thickBot="1" x14ac:dyDescent="0.3">
      <c r="A26" s="5" t="s">
        <v>10</v>
      </c>
      <c r="B26" s="44">
        <v>79</v>
      </c>
      <c r="C26" s="44">
        <v>5</v>
      </c>
      <c r="D26" s="51">
        <f t="shared" si="0"/>
        <v>395</v>
      </c>
      <c r="E26" s="3" t="s">
        <v>6</v>
      </c>
    </row>
    <row r="27" spans="1:5" ht="27" hidden="1" thickBot="1" x14ac:dyDescent="0.3">
      <c r="A27" s="5">
        <v>34.81</v>
      </c>
      <c r="B27" s="44">
        <v>79</v>
      </c>
      <c r="C27" s="44">
        <v>0.08</v>
      </c>
      <c r="D27" s="51">
        <f t="shared" si="0"/>
        <v>6.32</v>
      </c>
      <c r="E27" s="3" t="s">
        <v>72</v>
      </c>
    </row>
    <row r="28" spans="1:5" ht="14.4" hidden="1" thickBot="1" x14ac:dyDescent="0.3">
      <c r="A28" s="5" t="s">
        <v>11</v>
      </c>
      <c r="B28" s="44">
        <v>79</v>
      </c>
      <c r="C28" s="44">
        <v>122.5</v>
      </c>
      <c r="D28" s="51">
        <f t="shared" si="0"/>
        <v>9677.5</v>
      </c>
      <c r="E28" s="3" t="s">
        <v>6</v>
      </c>
    </row>
    <row r="29" spans="1:5" ht="14.4" hidden="1" thickBot="1" x14ac:dyDescent="0.3">
      <c r="A29" s="5" t="s">
        <v>12</v>
      </c>
      <c r="B29" s="44">
        <v>79</v>
      </c>
      <c r="C29" s="44">
        <v>2.5</v>
      </c>
      <c r="D29" s="51">
        <f t="shared" si="0"/>
        <v>197.5</v>
      </c>
      <c r="E29" s="3" t="s">
        <v>6</v>
      </c>
    </row>
    <row r="30" spans="1:5" ht="14.4" hidden="1" thickBot="1" x14ac:dyDescent="0.3">
      <c r="A30" s="5" t="s">
        <v>13</v>
      </c>
      <c r="B30" s="44">
        <v>79</v>
      </c>
      <c r="C30" s="44">
        <v>3.2</v>
      </c>
      <c r="D30" s="51">
        <f t="shared" si="0"/>
        <v>252.8</v>
      </c>
      <c r="E30" s="3" t="s">
        <v>6</v>
      </c>
    </row>
    <row r="31" spans="1:5" ht="14.4" hidden="1" thickBot="1" x14ac:dyDescent="0.3">
      <c r="A31" s="5">
        <v>34.85</v>
      </c>
      <c r="B31" s="44">
        <v>79</v>
      </c>
      <c r="C31" s="44">
        <v>120</v>
      </c>
      <c r="D31" s="51">
        <f t="shared" si="0"/>
        <v>9480</v>
      </c>
      <c r="E31" s="3" t="s">
        <v>6</v>
      </c>
    </row>
    <row r="32" spans="1:5" ht="14.4" hidden="1" thickBot="1" x14ac:dyDescent="0.3">
      <c r="A32" s="5">
        <v>34.869999999999997</v>
      </c>
      <c r="B32" s="44">
        <v>79</v>
      </c>
      <c r="C32" s="44">
        <v>0</v>
      </c>
      <c r="D32" s="51">
        <f t="shared" si="0"/>
        <v>0</v>
      </c>
      <c r="E32" s="3" t="s">
        <v>14</v>
      </c>
    </row>
    <row r="33" spans="1:5" ht="27" hidden="1" thickBot="1" x14ac:dyDescent="0.3">
      <c r="A33" s="5" t="s">
        <v>15</v>
      </c>
      <c r="B33" s="44">
        <v>79</v>
      </c>
      <c r="C33" s="44">
        <v>5.4</v>
      </c>
      <c r="D33" s="51">
        <f t="shared" si="0"/>
        <v>426.6</v>
      </c>
      <c r="E33" s="3" t="s">
        <v>72</v>
      </c>
    </row>
    <row r="34" spans="1:5" ht="14.4" hidden="1" thickBot="1" x14ac:dyDescent="0.3">
      <c r="A34" s="5" t="s">
        <v>16</v>
      </c>
      <c r="B34" s="44">
        <v>1</v>
      </c>
      <c r="C34" s="44">
        <v>10</v>
      </c>
      <c r="D34" s="51">
        <f t="shared" si="0"/>
        <v>10</v>
      </c>
      <c r="E34" s="3" t="s">
        <v>14</v>
      </c>
    </row>
    <row r="35" spans="1:5" ht="14.4" hidden="1" thickBot="1" x14ac:dyDescent="0.3">
      <c r="A35" s="5" t="s">
        <v>17</v>
      </c>
      <c r="B35" s="44">
        <v>1</v>
      </c>
      <c r="C35" s="44">
        <v>70</v>
      </c>
      <c r="D35" s="51">
        <f t="shared" si="0"/>
        <v>70</v>
      </c>
      <c r="E35" s="3" t="s">
        <v>14</v>
      </c>
    </row>
    <row r="36" spans="1:5" ht="14.4" hidden="1" thickBot="1" x14ac:dyDescent="0.3">
      <c r="A36" s="5" t="s">
        <v>18</v>
      </c>
      <c r="B36" s="44">
        <v>1</v>
      </c>
      <c r="C36" s="44">
        <v>10</v>
      </c>
      <c r="D36" s="51">
        <f t="shared" si="0"/>
        <v>10</v>
      </c>
      <c r="E36" s="3" t="s">
        <v>14</v>
      </c>
    </row>
    <row r="37" spans="1:5" ht="14.4" thickBot="1" x14ac:dyDescent="0.3">
      <c r="A37" s="5" t="s">
        <v>19</v>
      </c>
      <c r="B37" s="44">
        <v>1</v>
      </c>
      <c r="C37" s="44">
        <v>10</v>
      </c>
      <c r="D37" s="51">
        <f t="shared" si="0"/>
        <v>10</v>
      </c>
      <c r="E37" s="3" t="s">
        <v>14</v>
      </c>
    </row>
    <row r="38" spans="1:5" ht="14.4" thickBot="1" x14ac:dyDescent="0.3">
      <c r="A38" s="5" t="s">
        <v>20</v>
      </c>
      <c r="B38" s="44">
        <v>1</v>
      </c>
      <c r="C38" s="44">
        <v>10</v>
      </c>
      <c r="D38" s="51">
        <f t="shared" si="0"/>
        <v>10</v>
      </c>
      <c r="E38" s="3" t="s">
        <v>14</v>
      </c>
    </row>
    <row r="39" spans="1:5" ht="14.4" thickBot="1" x14ac:dyDescent="0.3">
      <c r="A39" s="5" t="s">
        <v>21</v>
      </c>
      <c r="B39" s="44">
        <v>1</v>
      </c>
      <c r="C39" s="44">
        <v>38</v>
      </c>
      <c r="D39" s="51">
        <f t="shared" si="0"/>
        <v>38</v>
      </c>
      <c r="E39" s="3" t="s">
        <v>14</v>
      </c>
    </row>
    <row r="40" spans="1:5" ht="14.4" thickBot="1" x14ac:dyDescent="0.3">
      <c r="A40" s="5" t="s">
        <v>22</v>
      </c>
      <c r="B40" s="44">
        <v>1</v>
      </c>
      <c r="C40" s="44">
        <v>10</v>
      </c>
      <c r="D40" s="51">
        <f t="shared" si="0"/>
        <v>10</v>
      </c>
      <c r="E40" s="3" t="s">
        <v>14</v>
      </c>
    </row>
    <row r="41" spans="1:5" ht="14.4" thickBot="1" x14ac:dyDescent="0.3">
      <c r="A41" s="5" t="s">
        <v>23</v>
      </c>
      <c r="B41" s="44">
        <v>1</v>
      </c>
      <c r="C41" s="44">
        <v>10</v>
      </c>
      <c r="D41" s="51">
        <f t="shared" si="0"/>
        <v>10</v>
      </c>
      <c r="E41" s="3" t="s">
        <v>14</v>
      </c>
    </row>
    <row r="42" spans="1:5" ht="14.4" thickBot="1" x14ac:dyDescent="0.3">
      <c r="A42" s="5" t="s">
        <v>24</v>
      </c>
      <c r="B42" s="44">
        <v>1</v>
      </c>
      <c r="C42" s="44">
        <v>10</v>
      </c>
      <c r="D42" s="51">
        <f t="shared" si="0"/>
        <v>10</v>
      </c>
      <c r="E42" s="3" t="s">
        <v>14</v>
      </c>
    </row>
    <row r="43" spans="1:5" ht="14.4" thickBot="1" x14ac:dyDescent="0.3">
      <c r="A43" s="5" t="s">
        <v>25</v>
      </c>
      <c r="B43" s="44">
        <v>1</v>
      </c>
      <c r="C43" s="44">
        <v>50</v>
      </c>
      <c r="D43" s="51">
        <f t="shared" si="0"/>
        <v>50</v>
      </c>
      <c r="E43" s="3" t="s">
        <v>14</v>
      </c>
    </row>
    <row r="44" spans="1:5" ht="14.4" thickBot="1" x14ac:dyDescent="0.3">
      <c r="A44" s="5" t="s">
        <v>26</v>
      </c>
      <c r="B44" s="44">
        <v>1</v>
      </c>
      <c r="C44" s="44">
        <v>120</v>
      </c>
      <c r="D44" s="51">
        <f t="shared" si="0"/>
        <v>120</v>
      </c>
      <c r="E44" s="3" t="s">
        <v>14</v>
      </c>
    </row>
    <row r="45" spans="1:5" s="16" customFormat="1" ht="14.4" thickBot="1" x14ac:dyDescent="0.3">
      <c r="A45" s="6" t="s">
        <v>27</v>
      </c>
      <c r="B45" s="39">
        <v>79</v>
      </c>
      <c r="C45" s="20"/>
      <c r="D45" s="40">
        <f>SUM(D18:D44,D2)</f>
        <v>27515.559999999994</v>
      </c>
      <c r="E45" s="14"/>
    </row>
    <row r="48" spans="1:5" x14ac:dyDescent="0.25">
      <c r="A48" s="7"/>
    </row>
    <row r="49" spans="1:1" ht="15" x14ac:dyDescent="0.25">
      <c r="A49" s="8"/>
    </row>
    <row r="50" spans="1:1" x14ac:dyDescent="0.25">
      <c r="A50" s="7"/>
    </row>
    <row r="51" spans="1:1" x14ac:dyDescent="0.25">
      <c r="A51" s="9"/>
    </row>
    <row r="52" spans="1:1" x14ac:dyDescent="0.25">
      <c r="A52" s="9" t="s">
        <v>28</v>
      </c>
    </row>
  </sheetData>
  <mergeCells count="15">
    <mergeCell ref="B8:E8"/>
    <mergeCell ref="B3:E3"/>
    <mergeCell ref="B4:E4"/>
    <mergeCell ref="B5:E5"/>
    <mergeCell ref="B6:E6"/>
    <mergeCell ref="B7:E7"/>
    <mergeCell ref="B15:E15"/>
    <mergeCell ref="B16:E16"/>
    <mergeCell ref="B17:E17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F10"/>
    </sheetView>
  </sheetViews>
  <sheetFormatPr defaultRowHeight="13.8" x14ac:dyDescent="0.25"/>
  <cols>
    <col min="1" max="1" width="18.796875" style="10" customWidth="1"/>
    <col min="2" max="6" width="11.8984375" style="11" customWidth="1"/>
  </cols>
  <sheetData>
    <row r="1" spans="1:6" s="16" customFormat="1" ht="40.200000000000003" thickBot="1" x14ac:dyDescent="0.3">
      <c r="A1" s="21" t="s">
        <v>0</v>
      </c>
      <c r="B1" s="22" t="s">
        <v>47</v>
      </c>
      <c r="C1" s="22" t="s">
        <v>58</v>
      </c>
      <c r="D1" s="22" t="s">
        <v>48</v>
      </c>
      <c r="E1" s="22" t="s">
        <v>49</v>
      </c>
      <c r="F1" s="22" t="s">
        <v>50</v>
      </c>
    </row>
    <row r="2" spans="1:6" ht="14.4" thickBot="1" x14ac:dyDescent="0.3">
      <c r="A2" s="5">
        <v>34.11</v>
      </c>
      <c r="B2" s="52" t="s">
        <v>55</v>
      </c>
      <c r="C2" s="53"/>
      <c r="D2" s="53"/>
      <c r="E2" s="53"/>
      <c r="F2" s="54"/>
    </row>
    <row r="3" spans="1:6" ht="14.4" thickBot="1" x14ac:dyDescent="0.3">
      <c r="A3" s="5" t="s">
        <v>56</v>
      </c>
      <c r="B3" s="52" t="s">
        <v>55</v>
      </c>
      <c r="C3" s="53"/>
      <c r="D3" s="53"/>
      <c r="E3" s="53"/>
      <c r="F3" s="54"/>
    </row>
    <row r="4" spans="1:6" ht="14.4" thickBot="1" x14ac:dyDescent="0.3">
      <c r="A4" s="5" t="s">
        <v>51</v>
      </c>
      <c r="B4" s="44">
        <v>1</v>
      </c>
      <c r="C4" s="44">
        <v>1</v>
      </c>
      <c r="D4" s="44">
        <f>B4*C4</f>
        <v>1</v>
      </c>
      <c r="E4" s="44">
        <v>4</v>
      </c>
      <c r="F4" s="44">
        <f>D4*E4</f>
        <v>4</v>
      </c>
    </row>
    <row r="5" spans="1:6" ht="14.4" thickBot="1" x14ac:dyDescent="0.3">
      <c r="A5" s="5" t="s">
        <v>57</v>
      </c>
      <c r="B5" s="52" t="s">
        <v>55</v>
      </c>
      <c r="C5" s="53"/>
      <c r="D5" s="53"/>
      <c r="E5" s="53"/>
      <c r="F5" s="54"/>
    </row>
    <row r="6" spans="1:6" ht="14.4" thickBot="1" x14ac:dyDescent="0.3">
      <c r="A6" s="5" t="s">
        <v>52</v>
      </c>
      <c r="B6" s="44">
        <v>4</v>
      </c>
      <c r="C6" s="44">
        <v>1</v>
      </c>
      <c r="D6" s="44">
        <f>B6*C6</f>
        <v>4</v>
      </c>
      <c r="E6" s="44">
        <v>10</v>
      </c>
      <c r="F6" s="44">
        <f>D6*E6</f>
        <v>40</v>
      </c>
    </row>
    <row r="7" spans="1:6" ht="14.4" thickBot="1" x14ac:dyDescent="0.3">
      <c r="A7" s="5" t="s">
        <v>53</v>
      </c>
      <c r="B7" s="44">
        <v>43</v>
      </c>
      <c r="C7" s="44">
        <v>1</v>
      </c>
      <c r="D7" s="44">
        <f>B7*C7</f>
        <v>43</v>
      </c>
      <c r="E7" s="44">
        <v>0.5</v>
      </c>
      <c r="F7" s="44">
        <f>D7*E7</f>
        <v>21.5</v>
      </c>
    </row>
    <row r="8" spans="1:6" ht="14.4" thickBot="1" x14ac:dyDescent="0.3">
      <c r="A8" s="5">
        <v>34.110999999999997</v>
      </c>
      <c r="B8" s="52" t="s">
        <v>55</v>
      </c>
      <c r="C8" s="53"/>
      <c r="D8" s="53"/>
      <c r="E8" s="53"/>
      <c r="F8" s="54"/>
    </row>
    <row r="9" spans="1:6" ht="27" thickBot="1" x14ac:dyDescent="0.3">
      <c r="A9" s="5" t="s">
        <v>54</v>
      </c>
      <c r="B9" s="44">
        <v>1</v>
      </c>
      <c r="C9" s="44">
        <v>6</v>
      </c>
      <c r="D9" s="44">
        <f>B9*C9</f>
        <v>6</v>
      </c>
      <c r="E9" s="44">
        <v>0.5</v>
      </c>
      <c r="F9" s="44">
        <f>D9*E9</f>
        <v>3</v>
      </c>
    </row>
    <row r="10" spans="1:6" s="16" customFormat="1" ht="14.4" thickBot="1" x14ac:dyDescent="0.3">
      <c r="A10" s="6" t="s">
        <v>27</v>
      </c>
      <c r="B10" s="39">
        <v>49</v>
      </c>
      <c r="C10" s="39"/>
      <c r="D10" s="39">
        <f>SUM(D4,D6:D7,D9)</f>
        <v>54</v>
      </c>
      <c r="E10" s="39"/>
      <c r="F10" s="39">
        <f>SUM(F4,F6:F7,F9)</f>
        <v>68.5</v>
      </c>
    </row>
  </sheetData>
  <mergeCells count="4">
    <mergeCell ref="B2:F2"/>
    <mergeCell ref="B3:F3"/>
    <mergeCell ref="B5:F5"/>
    <mergeCell ref="B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RowHeight="13.8" x14ac:dyDescent="0.25"/>
  <cols>
    <col min="1" max="1" width="14.796875" customWidth="1"/>
    <col min="2" max="3" width="11.296875" style="11" customWidth="1"/>
    <col min="4" max="4" width="12.296875" style="11" customWidth="1"/>
    <col min="5" max="5" width="11.296875" style="11" customWidth="1"/>
    <col min="6" max="6" width="11.296875" style="17" customWidth="1"/>
  </cols>
  <sheetData>
    <row r="1" spans="1:6" s="16" customFormat="1" ht="40.200000000000003" thickBot="1" x14ac:dyDescent="0.3">
      <c r="A1" s="24" t="s">
        <v>0</v>
      </c>
      <c r="B1" s="22" t="s">
        <v>47</v>
      </c>
      <c r="C1" s="22" t="s">
        <v>58</v>
      </c>
      <c r="D1" s="22" t="s">
        <v>48</v>
      </c>
      <c r="E1" s="22" t="s">
        <v>49</v>
      </c>
      <c r="F1" s="23" t="s">
        <v>50</v>
      </c>
    </row>
    <row r="2" spans="1:6" ht="14.4" thickBot="1" x14ac:dyDescent="0.3">
      <c r="A2" s="2" t="s">
        <v>68</v>
      </c>
      <c r="B2" s="44">
        <v>79</v>
      </c>
      <c r="C2" s="44">
        <v>1</v>
      </c>
      <c r="D2" s="44">
        <f>B2*C2</f>
        <v>79</v>
      </c>
      <c r="E2" s="44">
        <v>0.8</v>
      </c>
      <c r="F2" s="55">
        <f>D2*E2</f>
        <v>63.2</v>
      </c>
    </row>
    <row r="3" spans="1:6" ht="14.4" thickBot="1" x14ac:dyDescent="0.3">
      <c r="A3" s="2" t="s">
        <v>69</v>
      </c>
      <c r="B3" s="44">
        <v>79</v>
      </c>
      <c r="C3" s="44">
        <v>1</v>
      </c>
      <c r="D3" s="44">
        <f t="shared" ref="D3:D4" si="0">B3*C3</f>
        <v>79</v>
      </c>
      <c r="E3" s="44">
        <v>36</v>
      </c>
      <c r="F3" s="55">
        <f t="shared" ref="F3:F4" si="1">D3*E3</f>
        <v>2844</v>
      </c>
    </row>
    <row r="4" spans="1:6" ht="14.4" thickBot="1" x14ac:dyDescent="0.3">
      <c r="A4" s="2" t="s">
        <v>70</v>
      </c>
      <c r="B4" s="44">
        <v>79</v>
      </c>
      <c r="C4" s="44">
        <v>1</v>
      </c>
      <c r="D4" s="44">
        <f t="shared" si="0"/>
        <v>79</v>
      </c>
      <c r="E4" s="44">
        <v>2.5</v>
      </c>
      <c r="F4" s="55">
        <f t="shared" si="1"/>
        <v>197.5</v>
      </c>
    </row>
    <row r="5" spans="1:6" s="16" customFormat="1" ht="14.4" thickBot="1" x14ac:dyDescent="0.3">
      <c r="A5" s="4" t="s">
        <v>27</v>
      </c>
      <c r="B5" s="39">
        <v>79</v>
      </c>
      <c r="C5" s="39"/>
      <c r="D5" s="39">
        <f>SUM(D2:D4)</f>
        <v>237</v>
      </c>
      <c r="E5" s="39"/>
      <c r="F5" s="48">
        <f>SUM(F2:F4)</f>
        <v>3104.7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sqref="A1:E40"/>
    </sheetView>
  </sheetViews>
  <sheetFormatPr defaultRowHeight="13.8" x14ac:dyDescent="0.25"/>
  <cols>
    <col min="1" max="1" width="20.796875" style="10" customWidth="1"/>
    <col min="2" max="2" width="14.09765625" style="67" customWidth="1"/>
    <col min="3" max="3" width="12.59765625" style="45" customWidth="1"/>
    <col min="4" max="4" width="12.59765625" style="46" customWidth="1"/>
    <col min="5" max="5" width="14.59765625" style="66" customWidth="1"/>
  </cols>
  <sheetData>
    <row r="1" spans="1:5" s="26" customFormat="1" ht="40.200000000000003" thickBot="1" x14ac:dyDescent="0.3">
      <c r="A1" s="25" t="s">
        <v>0</v>
      </c>
      <c r="B1" s="41" t="s">
        <v>1</v>
      </c>
      <c r="C1" s="41" t="s">
        <v>2</v>
      </c>
      <c r="D1" s="42" t="s">
        <v>3</v>
      </c>
      <c r="E1" s="41" t="s">
        <v>4</v>
      </c>
    </row>
    <row r="2" spans="1:5" ht="14.4" hidden="1" thickBot="1" x14ac:dyDescent="0.3">
      <c r="A2" s="5" t="s">
        <v>5</v>
      </c>
      <c r="B2" s="56">
        <v>529</v>
      </c>
      <c r="C2" s="43">
        <v>0.4</v>
      </c>
      <c r="D2" s="57">
        <f>B2*C2</f>
        <v>211.60000000000002</v>
      </c>
      <c r="E2" s="58"/>
    </row>
    <row r="3" spans="1:5" ht="14.4" hidden="1" thickBot="1" x14ac:dyDescent="0.3">
      <c r="A3" s="5" t="s">
        <v>59</v>
      </c>
      <c r="B3" s="52" t="s">
        <v>29</v>
      </c>
      <c r="C3" s="53"/>
      <c r="D3" s="53"/>
      <c r="E3" s="54"/>
    </row>
    <row r="4" spans="1:5" ht="14.4" hidden="1" thickBot="1" x14ac:dyDescent="0.3">
      <c r="A4" s="5" t="s">
        <v>60</v>
      </c>
      <c r="B4" s="52" t="s">
        <v>30</v>
      </c>
      <c r="C4" s="53"/>
      <c r="D4" s="53"/>
      <c r="E4" s="54"/>
    </row>
    <row r="5" spans="1:5" ht="14.4" hidden="1" thickBot="1" x14ac:dyDescent="0.3">
      <c r="A5" s="5" t="s">
        <v>61</v>
      </c>
      <c r="B5" s="52" t="s">
        <v>30</v>
      </c>
      <c r="C5" s="53"/>
      <c r="D5" s="53"/>
      <c r="E5" s="54"/>
    </row>
    <row r="6" spans="1:5" ht="14.4" hidden="1" thickBot="1" x14ac:dyDescent="0.3">
      <c r="A6" s="5" t="s">
        <v>62</v>
      </c>
      <c r="B6" s="52" t="s">
        <v>31</v>
      </c>
      <c r="C6" s="53"/>
      <c r="D6" s="53"/>
      <c r="E6" s="54"/>
    </row>
    <row r="7" spans="1:5" ht="14.4" hidden="1" thickBot="1" x14ac:dyDescent="0.3">
      <c r="A7" s="5" t="s">
        <v>41</v>
      </c>
      <c r="B7" s="52" t="s">
        <v>32</v>
      </c>
      <c r="C7" s="53"/>
      <c r="D7" s="53"/>
      <c r="E7" s="54"/>
    </row>
    <row r="8" spans="1:5" ht="14.4" hidden="1" thickBot="1" x14ac:dyDescent="0.3">
      <c r="A8" s="5" t="s">
        <v>63</v>
      </c>
      <c r="B8" s="52" t="s">
        <v>33</v>
      </c>
      <c r="C8" s="53"/>
      <c r="D8" s="53"/>
      <c r="E8" s="54"/>
    </row>
    <row r="9" spans="1:5" ht="14.4" hidden="1" thickBot="1" x14ac:dyDescent="0.3">
      <c r="A9" s="5" t="s">
        <v>64</v>
      </c>
      <c r="B9" s="52" t="s">
        <v>34</v>
      </c>
      <c r="C9" s="53"/>
      <c r="D9" s="53"/>
      <c r="E9" s="54"/>
    </row>
    <row r="10" spans="1:5" ht="14.4" hidden="1" thickBot="1" x14ac:dyDescent="0.3">
      <c r="A10" s="5" t="s">
        <v>65</v>
      </c>
      <c r="B10" s="52" t="s">
        <v>35</v>
      </c>
      <c r="C10" s="53"/>
      <c r="D10" s="53"/>
      <c r="E10" s="54"/>
    </row>
    <row r="11" spans="1:5" ht="14.4" hidden="1" thickBot="1" x14ac:dyDescent="0.3">
      <c r="A11" s="5" t="s">
        <v>66</v>
      </c>
      <c r="B11" s="52" t="s">
        <v>36</v>
      </c>
      <c r="C11" s="53"/>
      <c r="D11" s="53"/>
      <c r="E11" s="54"/>
    </row>
    <row r="12" spans="1:5" ht="14.4" hidden="1" thickBot="1" x14ac:dyDescent="0.3">
      <c r="A12" s="5" t="s">
        <v>42</v>
      </c>
      <c r="B12" s="52" t="s">
        <v>36</v>
      </c>
      <c r="C12" s="53"/>
      <c r="D12" s="53"/>
      <c r="E12" s="54"/>
    </row>
    <row r="13" spans="1:5" ht="14.4" hidden="1" thickBot="1" x14ac:dyDescent="0.3">
      <c r="A13" s="5" t="s">
        <v>67</v>
      </c>
      <c r="B13" s="52" t="s">
        <v>37</v>
      </c>
      <c r="C13" s="53"/>
      <c r="D13" s="53"/>
      <c r="E13" s="54"/>
    </row>
    <row r="14" spans="1:5" ht="14.4" hidden="1" thickBot="1" x14ac:dyDescent="0.3">
      <c r="A14" s="5" t="s">
        <v>44</v>
      </c>
      <c r="B14" s="52" t="s">
        <v>37</v>
      </c>
      <c r="C14" s="53"/>
      <c r="D14" s="53"/>
      <c r="E14" s="54"/>
    </row>
    <row r="15" spans="1:5" ht="14.4" hidden="1" thickBot="1" x14ac:dyDescent="0.3">
      <c r="A15" s="5" t="s">
        <v>45</v>
      </c>
      <c r="B15" s="52" t="s">
        <v>38</v>
      </c>
      <c r="C15" s="53"/>
      <c r="D15" s="53"/>
      <c r="E15" s="54"/>
    </row>
    <row r="16" spans="1:5" ht="14.4" hidden="1" thickBot="1" x14ac:dyDescent="0.3">
      <c r="A16" s="5" t="s">
        <v>43</v>
      </c>
      <c r="B16" s="52" t="s">
        <v>39</v>
      </c>
      <c r="C16" s="53"/>
      <c r="D16" s="53"/>
      <c r="E16" s="54"/>
    </row>
    <row r="17" spans="1:5" ht="14.4" hidden="1" thickBot="1" x14ac:dyDescent="0.3">
      <c r="A17" s="5" t="s">
        <v>46</v>
      </c>
      <c r="B17" s="52" t="s">
        <v>40</v>
      </c>
      <c r="C17" s="53"/>
      <c r="D17" s="53"/>
      <c r="E17" s="54"/>
    </row>
    <row r="18" spans="1:5" ht="14.4" hidden="1" thickBot="1" x14ac:dyDescent="0.3">
      <c r="A18" s="5">
        <v>34.61</v>
      </c>
      <c r="B18" s="56">
        <v>529</v>
      </c>
      <c r="C18" s="43">
        <v>0.16</v>
      </c>
      <c r="D18" s="47">
        <f>B18*C18</f>
        <v>84.64</v>
      </c>
      <c r="E18" s="59" t="s">
        <v>72</v>
      </c>
    </row>
    <row r="19" spans="1:5" ht="14.4" hidden="1" thickBot="1" x14ac:dyDescent="0.3">
      <c r="A19" s="5">
        <v>34.630000000000003</v>
      </c>
      <c r="B19" s="60">
        <v>529</v>
      </c>
      <c r="C19" s="44">
        <v>1.6</v>
      </c>
      <c r="D19" s="47">
        <f t="shared" ref="D19:D39" si="0">B19*C19</f>
        <v>846.40000000000009</v>
      </c>
      <c r="E19" s="59" t="s">
        <v>6</v>
      </c>
    </row>
    <row r="20" spans="1:5" ht="14.4" hidden="1" thickBot="1" x14ac:dyDescent="0.3">
      <c r="A20" s="5">
        <v>34.65</v>
      </c>
      <c r="B20" s="60">
        <v>529</v>
      </c>
      <c r="C20" s="44">
        <v>1.6</v>
      </c>
      <c r="D20" s="47">
        <f t="shared" si="0"/>
        <v>846.40000000000009</v>
      </c>
      <c r="E20" s="59" t="s">
        <v>6</v>
      </c>
    </row>
    <row r="21" spans="1:5" ht="14.4" hidden="1" thickBot="1" x14ac:dyDescent="0.3">
      <c r="A21" s="5">
        <v>34.67</v>
      </c>
      <c r="B21" s="60">
        <v>529</v>
      </c>
      <c r="C21" s="44">
        <v>1.2</v>
      </c>
      <c r="D21" s="47">
        <f t="shared" si="0"/>
        <v>634.79999999999995</v>
      </c>
      <c r="E21" s="59" t="s">
        <v>6</v>
      </c>
    </row>
    <row r="22" spans="1:5" ht="14.4" hidden="1" thickBot="1" x14ac:dyDescent="0.3">
      <c r="A22" s="5" t="s">
        <v>7</v>
      </c>
      <c r="B22" s="60">
        <v>529</v>
      </c>
      <c r="C22" s="44">
        <v>2</v>
      </c>
      <c r="D22" s="47">
        <f t="shared" si="0"/>
        <v>1058</v>
      </c>
      <c r="E22" s="59" t="s">
        <v>6</v>
      </c>
    </row>
    <row r="23" spans="1:5" ht="14.4" hidden="1" thickBot="1" x14ac:dyDescent="0.3">
      <c r="A23" s="5" t="s">
        <v>8</v>
      </c>
      <c r="B23" s="60">
        <v>529</v>
      </c>
      <c r="C23" s="44">
        <v>36</v>
      </c>
      <c r="D23" s="47">
        <f t="shared" si="0"/>
        <v>19044</v>
      </c>
      <c r="E23" s="59" t="s">
        <v>6</v>
      </c>
    </row>
    <row r="24" spans="1:5" ht="14.4" hidden="1" thickBot="1" x14ac:dyDescent="0.3">
      <c r="A24" s="5" t="s">
        <v>9</v>
      </c>
      <c r="B24" s="60">
        <v>529</v>
      </c>
      <c r="C24" s="44">
        <v>27</v>
      </c>
      <c r="D24" s="47">
        <f t="shared" si="0"/>
        <v>14283</v>
      </c>
      <c r="E24" s="59" t="s">
        <v>6</v>
      </c>
    </row>
    <row r="25" spans="1:5" ht="14.4" hidden="1" thickBot="1" x14ac:dyDescent="0.3">
      <c r="A25" s="5">
        <v>34.75</v>
      </c>
      <c r="B25" s="60">
        <v>165</v>
      </c>
      <c r="C25" s="44">
        <v>48.2</v>
      </c>
      <c r="D25" s="47">
        <f t="shared" si="0"/>
        <v>7953.0000000000009</v>
      </c>
      <c r="E25" s="59" t="s">
        <v>6</v>
      </c>
    </row>
    <row r="26" spans="1:5" ht="14.4" hidden="1" thickBot="1" x14ac:dyDescent="0.3">
      <c r="A26" s="5" t="s">
        <v>10</v>
      </c>
      <c r="B26" s="60">
        <v>529</v>
      </c>
      <c r="C26" s="44">
        <v>5</v>
      </c>
      <c r="D26" s="47">
        <f t="shared" si="0"/>
        <v>2645</v>
      </c>
      <c r="E26" s="59" t="s">
        <v>6</v>
      </c>
    </row>
    <row r="27" spans="1:5" ht="14.4" hidden="1" thickBot="1" x14ac:dyDescent="0.3">
      <c r="A27" s="5">
        <v>34.81</v>
      </c>
      <c r="B27" s="60">
        <v>529</v>
      </c>
      <c r="C27" s="44">
        <v>0.08</v>
      </c>
      <c r="D27" s="47">
        <f t="shared" si="0"/>
        <v>42.32</v>
      </c>
      <c r="E27" s="59" t="s">
        <v>72</v>
      </c>
    </row>
    <row r="28" spans="1:5" ht="14.4" hidden="1" thickBot="1" x14ac:dyDescent="0.3">
      <c r="A28" s="5" t="s">
        <v>11</v>
      </c>
      <c r="B28" s="60">
        <v>529</v>
      </c>
      <c r="C28" s="44">
        <v>122.5</v>
      </c>
      <c r="D28" s="47">
        <f t="shared" si="0"/>
        <v>64802.5</v>
      </c>
      <c r="E28" s="59" t="s">
        <v>6</v>
      </c>
    </row>
    <row r="29" spans="1:5" ht="14.4" hidden="1" thickBot="1" x14ac:dyDescent="0.3">
      <c r="A29" s="5" t="s">
        <v>12</v>
      </c>
      <c r="B29" s="60">
        <v>529</v>
      </c>
      <c r="C29" s="44">
        <v>2.5</v>
      </c>
      <c r="D29" s="47">
        <f t="shared" si="0"/>
        <v>1322.5</v>
      </c>
      <c r="E29" s="59" t="s">
        <v>6</v>
      </c>
    </row>
    <row r="30" spans="1:5" ht="14.4" hidden="1" thickBot="1" x14ac:dyDescent="0.3">
      <c r="A30" s="5" t="s">
        <v>13</v>
      </c>
      <c r="B30" s="60">
        <v>529</v>
      </c>
      <c r="C30" s="44">
        <v>3.2</v>
      </c>
      <c r="D30" s="47">
        <f t="shared" si="0"/>
        <v>1692.8000000000002</v>
      </c>
      <c r="E30" s="59" t="s">
        <v>6</v>
      </c>
    </row>
    <row r="31" spans="1:5" ht="14.4" hidden="1" thickBot="1" x14ac:dyDescent="0.3">
      <c r="A31" s="5">
        <v>34.85</v>
      </c>
      <c r="B31" s="60">
        <v>529</v>
      </c>
      <c r="C31" s="44">
        <v>120</v>
      </c>
      <c r="D31" s="47">
        <f t="shared" si="0"/>
        <v>63480</v>
      </c>
      <c r="E31" s="59" t="s">
        <v>6</v>
      </c>
    </row>
    <row r="32" spans="1:5" ht="14.4" hidden="1" thickBot="1" x14ac:dyDescent="0.3">
      <c r="A32" s="5">
        <v>34.869999999999997</v>
      </c>
      <c r="B32" s="60">
        <v>529</v>
      </c>
      <c r="C32" s="44">
        <v>0</v>
      </c>
      <c r="D32" s="47">
        <f t="shared" si="0"/>
        <v>0</v>
      </c>
      <c r="E32" s="59" t="s">
        <v>14</v>
      </c>
    </row>
    <row r="33" spans="1:5" ht="14.4" hidden="1" thickBot="1" x14ac:dyDescent="0.3">
      <c r="A33" s="5" t="s">
        <v>15</v>
      </c>
      <c r="B33" s="60">
        <v>529</v>
      </c>
      <c r="C33" s="44">
        <v>5.4</v>
      </c>
      <c r="D33" s="47">
        <f t="shared" si="0"/>
        <v>2856.6000000000004</v>
      </c>
      <c r="E33" s="59" t="s">
        <v>72</v>
      </c>
    </row>
    <row r="34" spans="1:5" ht="14.4" thickBot="1" x14ac:dyDescent="0.3">
      <c r="A34" s="1" t="s">
        <v>21</v>
      </c>
      <c r="B34" s="61">
        <v>9</v>
      </c>
      <c r="C34" s="43">
        <v>14</v>
      </c>
      <c r="D34" s="47">
        <f t="shared" si="0"/>
        <v>126</v>
      </c>
      <c r="E34" s="58" t="s">
        <v>14</v>
      </c>
    </row>
    <row r="35" spans="1:5" ht="14.4" thickBot="1" x14ac:dyDescent="0.3">
      <c r="A35" s="2" t="s">
        <v>22</v>
      </c>
      <c r="B35" s="62">
        <v>9</v>
      </c>
      <c r="C35" s="44">
        <v>10</v>
      </c>
      <c r="D35" s="47">
        <f t="shared" si="0"/>
        <v>90</v>
      </c>
      <c r="E35" s="59" t="s">
        <v>14</v>
      </c>
    </row>
    <row r="36" spans="1:5" ht="14.4" thickBot="1" x14ac:dyDescent="0.3">
      <c r="A36" s="2" t="s">
        <v>23</v>
      </c>
      <c r="B36" s="62">
        <v>9</v>
      </c>
      <c r="C36" s="44">
        <v>10</v>
      </c>
      <c r="D36" s="47">
        <f t="shared" si="0"/>
        <v>90</v>
      </c>
      <c r="E36" s="59" t="s">
        <v>14</v>
      </c>
    </row>
    <row r="37" spans="1:5" ht="14.4" thickBot="1" x14ac:dyDescent="0.3">
      <c r="A37" s="2" t="s">
        <v>24</v>
      </c>
      <c r="B37" s="62">
        <v>9</v>
      </c>
      <c r="C37" s="44">
        <v>10</v>
      </c>
      <c r="D37" s="47">
        <f t="shared" si="0"/>
        <v>90</v>
      </c>
      <c r="E37" s="59" t="s">
        <v>14</v>
      </c>
    </row>
    <row r="38" spans="1:5" ht="14.4" thickBot="1" x14ac:dyDescent="0.3">
      <c r="A38" s="2" t="s">
        <v>25</v>
      </c>
      <c r="B38" s="62">
        <v>9</v>
      </c>
      <c r="C38" s="44">
        <v>25</v>
      </c>
      <c r="D38" s="47">
        <f t="shared" si="0"/>
        <v>225</v>
      </c>
      <c r="E38" s="59" t="s">
        <v>14</v>
      </c>
    </row>
    <row r="39" spans="1:5" ht="14.4" thickBot="1" x14ac:dyDescent="0.3">
      <c r="A39" s="2" t="s">
        <v>26</v>
      </c>
      <c r="B39" s="62">
        <v>1</v>
      </c>
      <c r="C39" s="44">
        <v>120</v>
      </c>
      <c r="D39" s="47">
        <f t="shared" si="0"/>
        <v>120</v>
      </c>
      <c r="E39" s="59" t="s">
        <v>14</v>
      </c>
    </row>
    <row r="40" spans="1:5" s="16" customFormat="1" ht="14.4" thickBot="1" x14ac:dyDescent="0.3">
      <c r="A40" s="4" t="s">
        <v>27</v>
      </c>
      <c r="B40" s="63">
        <v>529</v>
      </c>
      <c r="C40" s="39"/>
      <c r="D40" s="48">
        <f>SUM(D18:D39,D2)</f>
        <v>182544.56</v>
      </c>
      <c r="E40" s="64"/>
    </row>
    <row r="41" spans="1:5" x14ac:dyDescent="0.25">
      <c r="B41" s="65" t="s">
        <v>71</v>
      </c>
    </row>
    <row r="42" spans="1:5" x14ac:dyDescent="0.25">
      <c r="A42" s="7"/>
    </row>
    <row r="43" spans="1:5" ht="15" x14ac:dyDescent="0.25">
      <c r="A43" s="8"/>
    </row>
    <row r="44" spans="1:5" x14ac:dyDescent="0.25">
      <c r="A44" s="7"/>
    </row>
    <row r="45" spans="1:5" x14ac:dyDescent="0.25">
      <c r="A45" s="9"/>
    </row>
    <row r="46" spans="1:5" x14ac:dyDescent="0.25">
      <c r="A46" s="9" t="s">
        <v>28</v>
      </c>
    </row>
  </sheetData>
  <mergeCells count="15">
    <mergeCell ref="B8:E8"/>
    <mergeCell ref="B9:E9"/>
    <mergeCell ref="B10:E10"/>
    <mergeCell ref="B3:E3"/>
    <mergeCell ref="B4:E4"/>
    <mergeCell ref="B5:E5"/>
    <mergeCell ref="B6:E6"/>
    <mergeCell ref="B7:E7"/>
    <mergeCell ref="B17:E17"/>
    <mergeCell ref="B11:E11"/>
    <mergeCell ref="B12:E12"/>
    <mergeCell ref="B13:E13"/>
    <mergeCell ref="B14:E14"/>
    <mergeCell ref="B15:E15"/>
    <mergeCell ref="B16:E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8"/>
    </sheetView>
  </sheetViews>
  <sheetFormatPr defaultRowHeight="13.8" x14ac:dyDescent="0.25"/>
  <cols>
    <col min="1" max="1" width="12.19921875" style="10" customWidth="1"/>
    <col min="2" max="3" width="11.09765625" style="45" customWidth="1"/>
    <col min="4" max="4" width="11.796875" style="45" customWidth="1"/>
    <col min="5" max="6" width="11.09765625" style="45" customWidth="1"/>
  </cols>
  <sheetData>
    <row r="1" spans="1:6" ht="40.200000000000003" thickBot="1" x14ac:dyDescent="0.3">
      <c r="A1" s="21" t="s">
        <v>0</v>
      </c>
      <c r="B1" s="41" t="s">
        <v>47</v>
      </c>
      <c r="C1" s="41" t="s">
        <v>58</v>
      </c>
      <c r="D1" s="41" t="s">
        <v>48</v>
      </c>
      <c r="E1" s="41" t="s">
        <v>73</v>
      </c>
      <c r="F1" s="41" t="s">
        <v>50</v>
      </c>
    </row>
    <row r="2" spans="1:6" ht="14.4" thickBot="1" x14ac:dyDescent="0.3">
      <c r="A2" s="5">
        <v>34.11</v>
      </c>
      <c r="B2" s="52" t="s">
        <v>74</v>
      </c>
      <c r="C2" s="53"/>
      <c r="D2" s="53"/>
      <c r="E2" s="53"/>
      <c r="F2" s="54"/>
    </row>
    <row r="3" spans="1:6" ht="14.4" thickBot="1" x14ac:dyDescent="0.3">
      <c r="A3" s="5" t="s">
        <v>56</v>
      </c>
      <c r="B3" s="52" t="s">
        <v>74</v>
      </c>
      <c r="C3" s="53"/>
      <c r="D3" s="53"/>
      <c r="E3" s="53"/>
      <c r="F3" s="54"/>
    </row>
    <row r="4" spans="1:6" ht="14.4" thickBot="1" x14ac:dyDescent="0.3">
      <c r="A4" s="5" t="s">
        <v>51</v>
      </c>
      <c r="B4" s="44">
        <v>8</v>
      </c>
      <c r="C4" s="44">
        <v>1</v>
      </c>
      <c r="D4" s="44">
        <f>B4*C4</f>
        <v>8</v>
      </c>
      <c r="E4" s="44">
        <v>4</v>
      </c>
      <c r="F4" s="44">
        <f>D4*E4</f>
        <v>32</v>
      </c>
    </row>
    <row r="5" spans="1:6" ht="14.4" thickBot="1" x14ac:dyDescent="0.3">
      <c r="A5" s="5" t="s">
        <v>57</v>
      </c>
      <c r="B5" s="52" t="s">
        <v>74</v>
      </c>
      <c r="C5" s="53"/>
      <c r="D5" s="53"/>
      <c r="E5" s="53"/>
      <c r="F5" s="54"/>
    </row>
    <row r="6" spans="1:6" ht="14.4" thickBot="1" x14ac:dyDescent="0.3">
      <c r="A6" s="5" t="s">
        <v>52</v>
      </c>
      <c r="B6" s="44">
        <v>26</v>
      </c>
      <c r="C6" s="44">
        <v>1</v>
      </c>
      <c r="D6" s="44">
        <f>B6*C6</f>
        <v>26</v>
      </c>
      <c r="E6" s="44">
        <v>10</v>
      </c>
      <c r="F6" s="44">
        <f>D6*E6</f>
        <v>260</v>
      </c>
    </row>
    <row r="7" spans="1:6" ht="14.4" thickBot="1" x14ac:dyDescent="0.3">
      <c r="A7" s="5" t="s">
        <v>53</v>
      </c>
      <c r="B7" s="44">
        <v>283</v>
      </c>
      <c r="C7" s="44">
        <v>1</v>
      </c>
      <c r="D7" s="44">
        <f>B7*C7</f>
        <v>283</v>
      </c>
      <c r="E7" s="44">
        <v>0.5</v>
      </c>
      <c r="F7" s="44">
        <f>D7*E7</f>
        <v>141.5</v>
      </c>
    </row>
    <row r="8" spans="1:6" ht="14.4" thickBot="1" x14ac:dyDescent="0.3">
      <c r="A8" s="6" t="s">
        <v>27</v>
      </c>
      <c r="B8" s="39">
        <f>SUM(B6:B7,B4)</f>
        <v>317</v>
      </c>
      <c r="C8" s="39"/>
      <c r="D8" s="39">
        <f>SUM(D6:D7,D4)</f>
        <v>317</v>
      </c>
      <c r="E8" s="39"/>
      <c r="F8" s="39">
        <f>SUM(F6:F7,F4)</f>
        <v>433.5</v>
      </c>
    </row>
  </sheetData>
  <mergeCells count="3">
    <mergeCell ref="B5:F5"/>
    <mergeCell ref="B2:F2"/>
    <mergeCell ref="B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sqref="A1:F5"/>
    </sheetView>
  </sheetViews>
  <sheetFormatPr defaultColWidth="12.3984375" defaultRowHeight="13.8" x14ac:dyDescent="0.25"/>
  <cols>
    <col min="1" max="1" width="14.296875" customWidth="1"/>
  </cols>
  <sheetData>
    <row r="1" spans="1:6" s="16" customFormat="1" ht="40.200000000000003" thickBot="1" x14ac:dyDescent="0.3">
      <c r="A1" s="24" t="s">
        <v>0</v>
      </c>
      <c r="B1" s="15" t="s">
        <v>47</v>
      </c>
      <c r="C1" s="15" t="s">
        <v>58</v>
      </c>
      <c r="D1" s="15" t="s">
        <v>48</v>
      </c>
      <c r="E1" s="15" t="s">
        <v>49</v>
      </c>
      <c r="F1" s="15" t="s">
        <v>50</v>
      </c>
    </row>
    <row r="2" spans="1:6" ht="14.4" thickBot="1" x14ac:dyDescent="0.3">
      <c r="A2" s="2" t="s">
        <v>68</v>
      </c>
      <c r="B2" s="51">
        <v>529</v>
      </c>
      <c r="C2" s="51">
        <v>1</v>
      </c>
      <c r="D2" s="51">
        <f>B2*C2</f>
        <v>529</v>
      </c>
      <c r="E2" s="51">
        <v>0.8</v>
      </c>
      <c r="F2" s="51">
        <f>D2*E2</f>
        <v>423.20000000000005</v>
      </c>
    </row>
    <row r="3" spans="1:6" ht="14.4" thickBot="1" x14ac:dyDescent="0.3">
      <c r="A3" s="2" t="s">
        <v>69</v>
      </c>
      <c r="B3" s="51">
        <v>529</v>
      </c>
      <c r="C3" s="51">
        <v>1</v>
      </c>
      <c r="D3" s="51">
        <f t="shared" ref="D3:D4" si="0">B3*C3</f>
        <v>529</v>
      </c>
      <c r="E3" s="51">
        <v>36</v>
      </c>
      <c r="F3" s="51">
        <f t="shared" ref="F3:F4" si="1">D3*E3</f>
        <v>19044</v>
      </c>
    </row>
    <row r="4" spans="1:6" ht="27" thickBot="1" x14ac:dyDescent="0.3">
      <c r="A4" s="2" t="s">
        <v>70</v>
      </c>
      <c r="B4" s="51">
        <v>529</v>
      </c>
      <c r="C4" s="51">
        <v>1</v>
      </c>
      <c r="D4" s="51">
        <f t="shared" si="0"/>
        <v>529</v>
      </c>
      <c r="E4" s="51">
        <v>2.5</v>
      </c>
      <c r="F4" s="51">
        <f t="shared" si="1"/>
        <v>1322.5</v>
      </c>
    </row>
    <row r="5" spans="1:6" s="16" customFormat="1" ht="14.4" thickBot="1" x14ac:dyDescent="0.3">
      <c r="A5" s="4" t="s">
        <v>27</v>
      </c>
      <c r="B5" s="40">
        <v>529</v>
      </c>
      <c r="C5" s="40"/>
      <c r="D5" s="40">
        <f>SUM(D2:D4)</f>
        <v>1587</v>
      </c>
      <c r="E5" s="40"/>
      <c r="F5" s="40">
        <f>SUM(F2:F4)</f>
        <v>20789.7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9" sqref="H9"/>
    </sheetView>
  </sheetViews>
  <sheetFormatPr defaultColWidth="20.09765625" defaultRowHeight="13.8" x14ac:dyDescent="0.25"/>
  <cols>
    <col min="1" max="1" width="20.09765625" style="10"/>
    <col min="2" max="5" width="16" customWidth="1"/>
  </cols>
  <sheetData>
    <row r="1" spans="1:7" x14ac:dyDescent="0.25">
      <c r="A1" s="38" t="s">
        <v>80</v>
      </c>
      <c r="B1" s="38"/>
      <c r="C1" s="38"/>
      <c r="D1" s="38"/>
      <c r="E1" s="38"/>
    </row>
    <row r="2" spans="1:7" ht="27.6" x14ac:dyDescent="0.25">
      <c r="A2" s="27"/>
      <c r="B2" s="28" t="s">
        <v>78</v>
      </c>
      <c r="C2" s="28" t="s">
        <v>79</v>
      </c>
      <c r="D2" s="28" t="s">
        <v>27</v>
      </c>
      <c r="E2" s="32" t="s">
        <v>82</v>
      </c>
    </row>
    <row r="3" spans="1:7" x14ac:dyDescent="0.25">
      <c r="A3" s="27" t="s">
        <v>75</v>
      </c>
      <c r="B3" s="49">
        <f>'NRC reporting'!F10</f>
        <v>68.5</v>
      </c>
      <c r="C3" s="49">
        <f>'AS reporting'!F8</f>
        <v>433.5</v>
      </c>
      <c r="D3" s="49">
        <f>SUM(B3:C3)</f>
        <v>502</v>
      </c>
      <c r="E3" s="33">
        <f>D3*272</f>
        <v>136544</v>
      </c>
      <c r="G3" t="s">
        <v>83</v>
      </c>
    </row>
    <row r="4" spans="1:7" x14ac:dyDescent="0.25">
      <c r="A4" s="27" t="s">
        <v>76</v>
      </c>
      <c r="B4" s="49">
        <f>'NRC rkeeping'!D45</f>
        <v>27515.559999999994</v>
      </c>
      <c r="C4" s="49">
        <f>'AS rkeeping'!D40</f>
        <v>182544.56</v>
      </c>
      <c r="D4" s="49">
        <f t="shared" ref="D4:D5" si="0">SUM(B4:C4)</f>
        <v>210060.12</v>
      </c>
      <c r="E4" s="33">
        <f t="shared" ref="E4:E6" si="1">D4*272</f>
        <v>57136352.640000001</v>
      </c>
      <c r="G4" s="68">
        <f>D4*0.0004*272</f>
        <v>22854.541056000002</v>
      </c>
    </row>
    <row r="5" spans="1:7" x14ac:dyDescent="0.25">
      <c r="A5" s="27" t="s">
        <v>77</v>
      </c>
      <c r="B5" s="49">
        <f>'NRC 3rdP'!F5</f>
        <v>3104.7</v>
      </c>
      <c r="C5" s="49">
        <f>'AS 3rdP'!F5</f>
        <v>20789.7</v>
      </c>
      <c r="D5" s="49">
        <f t="shared" si="0"/>
        <v>23894.400000000001</v>
      </c>
      <c r="E5" s="33">
        <f t="shared" si="1"/>
        <v>6499276.8000000007</v>
      </c>
    </row>
    <row r="6" spans="1:7" x14ac:dyDescent="0.25">
      <c r="A6" s="29" t="s">
        <v>27</v>
      </c>
      <c r="B6" s="50">
        <f>SUM(B3:B5)</f>
        <v>30688.759999999995</v>
      </c>
      <c r="C6" s="50">
        <f t="shared" ref="C6:D6" si="2">SUM(C3:C5)</f>
        <v>203767.76</v>
      </c>
      <c r="D6" s="50">
        <f t="shared" si="2"/>
        <v>234456.52</v>
      </c>
      <c r="E6" s="33">
        <f t="shared" si="1"/>
        <v>63772173.439999998</v>
      </c>
    </row>
    <row r="10" spans="1:7" x14ac:dyDescent="0.25">
      <c r="A10" s="38" t="s">
        <v>81</v>
      </c>
      <c r="B10" s="38"/>
      <c r="C10" s="38"/>
      <c r="D10" s="38"/>
    </row>
    <row r="11" spans="1:7" ht="27.6" x14ac:dyDescent="0.25">
      <c r="A11" s="27"/>
      <c r="B11" s="28" t="s">
        <v>78</v>
      </c>
      <c r="C11" s="28" t="s">
        <v>79</v>
      </c>
      <c r="D11" s="28" t="s">
        <v>27</v>
      </c>
    </row>
    <row r="12" spans="1:7" x14ac:dyDescent="0.25">
      <c r="A12" s="27" t="s">
        <v>75</v>
      </c>
      <c r="B12" s="30">
        <f>'NRC reporting'!D10</f>
        <v>54</v>
      </c>
      <c r="C12" s="30">
        <f>'AS reporting'!D8</f>
        <v>317</v>
      </c>
      <c r="D12" s="30">
        <f>SUM(B12:C12)</f>
        <v>371</v>
      </c>
    </row>
    <row r="13" spans="1:7" x14ac:dyDescent="0.25">
      <c r="A13" s="27" t="s">
        <v>76</v>
      </c>
      <c r="B13" s="30">
        <f>'NRC rkeeping'!B45</f>
        <v>79</v>
      </c>
      <c r="C13" s="30">
        <f>'AS rkeeping'!B40</f>
        <v>529</v>
      </c>
      <c r="D13" s="30">
        <f t="shared" ref="D13:D14" si="3">SUM(B13:C13)</f>
        <v>608</v>
      </c>
      <c r="E13" s="34"/>
    </row>
    <row r="14" spans="1:7" x14ac:dyDescent="0.25">
      <c r="A14" s="27" t="s">
        <v>77</v>
      </c>
      <c r="B14" s="30">
        <f>'NRC 3rdP'!D5</f>
        <v>237</v>
      </c>
      <c r="C14" s="30">
        <f>'AS 3rdP'!D5</f>
        <v>1587</v>
      </c>
      <c r="D14" s="30">
        <f t="shared" si="3"/>
        <v>1824</v>
      </c>
    </row>
    <row r="15" spans="1:7" x14ac:dyDescent="0.25">
      <c r="A15" s="29" t="s">
        <v>27</v>
      </c>
      <c r="B15" s="31">
        <f>SUM(B12:B14)</f>
        <v>370</v>
      </c>
      <c r="C15" s="31">
        <f t="shared" ref="C15" si="4">SUM(C12:C14)</f>
        <v>2433</v>
      </c>
      <c r="D15" s="31">
        <f t="shared" ref="D15" si="5">SUM(D12:D14)</f>
        <v>2803</v>
      </c>
    </row>
  </sheetData>
  <mergeCells count="2">
    <mergeCell ref="A10:D10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NRC rkeeping</vt:lpstr>
      <vt:lpstr>NRC reporting</vt:lpstr>
      <vt:lpstr>NRC 3rdP</vt:lpstr>
      <vt:lpstr>AS rkeeping</vt:lpstr>
      <vt:lpstr>AS reporting</vt:lpstr>
      <vt:lpstr>AS 3rdP</vt:lpstr>
      <vt:lpstr>TOTALS</vt:lpstr>
      <vt:lpstr>'NRC rkeeping'!_ftn1</vt:lpstr>
      <vt:lpstr>'NRC rkeeping'!_ftn2</vt:lpstr>
      <vt:lpstr>'NRC rkeeping'!_ftnref1</vt:lpstr>
      <vt:lpstr>'NRC rkeeping'!_ftnref2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KEB1</cp:lastModifiedBy>
  <cp:lastPrinted>2014-01-09T15:10:37Z</cp:lastPrinted>
  <dcterms:created xsi:type="dcterms:W3CDTF">2013-10-22T12:25:05Z</dcterms:created>
  <dcterms:modified xsi:type="dcterms:W3CDTF">2014-01-09T19:53:20Z</dcterms:modified>
</cp:coreProperties>
</file>