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4" r:id="rId1"/>
    <sheet name="Attachment" sheetId="1" r:id="rId2"/>
    <sheet name="Instructions" sheetId="5" r:id="rId3"/>
  </sheets>
  <definedNames>
    <definedName name="INPUT">Attachment!$C$19:$H$118</definedName>
    <definedName name="No_of_Columns">Attachment!$AF$19</definedName>
    <definedName name="No_of_Product_Classes">Attachment!$AF$20</definedName>
    <definedName name="_xlnm.Print_Area" localSheetId="1">Attachment!$B:$J</definedName>
    <definedName name="_xlnm.Print_Area" localSheetId="0">Certification!$A$5:$E$79</definedName>
    <definedName name="_xlnm.Print_Titles" localSheetId="1">Attachment!$18:$18</definedName>
  </definedNames>
  <calcPr calcId="145621"/>
</workbook>
</file>

<file path=xl/calcChain.xml><?xml version="1.0" encoding="utf-8"?>
<calcChain xmlns="http://schemas.openxmlformats.org/spreadsheetml/2006/main">
  <c r="A4" i="4" l="1"/>
  <c r="A3" i="4"/>
  <c r="A1" i="5" s="1"/>
  <c r="AU20" i="1"/>
  <c r="AU21" i="1"/>
  <c r="AU22" i="1"/>
  <c r="AU23" i="1"/>
  <c r="AU24" i="1"/>
  <c r="AU25" i="1"/>
  <c r="AU26" i="1"/>
  <c r="AU27" i="1"/>
  <c r="AU28" i="1"/>
  <c r="AU29" i="1"/>
  <c r="AU30" i="1"/>
  <c r="AU31" i="1"/>
  <c r="Z31" i="1" s="1"/>
  <c r="AU32" i="1"/>
  <c r="AU33" i="1"/>
  <c r="AU34" i="1"/>
  <c r="Z34" i="1" s="1"/>
  <c r="AU35" i="1"/>
  <c r="AU36" i="1"/>
  <c r="AU37" i="1"/>
  <c r="AU38" i="1"/>
  <c r="Z38" i="1" s="1"/>
  <c r="AU39" i="1"/>
  <c r="AU40" i="1"/>
  <c r="AU41" i="1"/>
  <c r="AU42" i="1"/>
  <c r="Z42" i="1" s="1"/>
  <c r="AU43" i="1"/>
  <c r="AU44" i="1"/>
  <c r="AU45" i="1"/>
  <c r="AU46" i="1"/>
  <c r="AU47" i="1"/>
  <c r="Z47" i="1" s="1"/>
  <c r="AU48" i="1"/>
  <c r="AU49" i="1"/>
  <c r="AU50" i="1"/>
  <c r="AU51" i="1"/>
  <c r="AU52" i="1"/>
  <c r="AU53" i="1"/>
  <c r="AU54" i="1"/>
  <c r="Z54" i="1" s="1"/>
  <c r="AU55" i="1"/>
  <c r="Z55" i="1" s="1"/>
  <c r="AU56" i="1"/>
  <c r="AU57" i="1"/>
  <c r="AU58" i="1"/>
  <c r="Z58" i="1" s="1"/>
  <c r="AU59" i="1"/>
  <c r="AU60" i="1"/>
  <c r="AU61" i="1"/>
  <c r="AU62" i="1"/>
  <c r="AU63" i="1"/>
  <c r="Z63" i="1" s="1"/>
  <c r="AU64" i="1"/>
  <c r="AU65" i="1"/>
  <c r="AU66" i="1"/>
  <c r="AU67" i="1"/>
  <c r="AU68" i="1"/>
  <c r="AU69" i="1"/>
  <c r="AU70" i="1"/>
  <c r="AU71" i="1"/>
  <c r="AU72" i="1"/>
  <c r="AU73" i="1"/>
  <c r="AU74" i="1"/>
  <c r="AU75" i="1"/>
  <c r="AU76" i="1"/>
  <c r="AU77" i="1"/>
  <c r="AU78" i="1"/>
  <c r="AU79" i="1"/>
  <c r="Z79" i="1" s="1"/>
  <c r="AU80" i="1"/>
  <c r="AU81" i="1"/>
  <c r="AU82" i="1"/>
  <c r="AU83" i="1"/>
  <c r="Z83" i="1" s="1"/>
  <c r="AU84" i="1"/>
  <c r="AU85" i="1"/>
  <c r="AU86" i="1"/>
  <c r="AU87" i="1"/>
  <c r="AU88" i="1"/>
  <c r="AU89" i="1"/>
  <c r="AU90" i="1"/>
  <c r="AU91" i="1"/>
  <c r="AU92" i="1"/>
  <c r="AU93" i="1"/>
  <c r="AU94" i="1"/>
  <c r="AU95" i="1"/>
  <c r="AU96" i="1"/>
  <c r="AU97" i="1"/>
  <c r="AU98" i="1"/>
  <c r="AU99" i="1"/>
  <c r="Z99" i="1" s="1"/>
  <c r="AU100" i="1"/>
  <c r="AU101" i="1"/>
  <c r="AU102" i="1"/>
  <c r="AU103" i="1"/>
  <c r="AU104" i="1"/>
  <c r="AU105" i="1"/>
  <c r="AU106" i="1"/>
  <c r="AU107" i="1"/>
  <c r="AU108" i="1"/>
  <c r="AU109" i="1"/>
  <c r="AU110" i="1"/>
  <c r="AU111" i="1"/>
  <c r="Z111" i="1" s="1"/>
  <c r="AU112" i="1"/>
  <c r="AU113" i="1"/>
  <c r="AU114" i="1"/>
  <c r="AU115" i="1"/>
  <c r="Z115" i="1" s="1"/>
  <c r="AU116" i="1"/>
  <c r="AU117" i="1"/>
  <c r="AU118" i="1"/>
  <c r="AU19" i="1"/>
  <c r="Z19" i="1" s="1"/>
  <c r="L20" i="1"/>
  <c r="L21" i="1"/>
  <c r="U21" i="1" s="1"/>
  <c r="AB21" i="1" s="1"/>
  <c r="L22" i="1"/>
  <c r="L23" i="1"/>
  <c r="L24" i="1"/>
  <c r="U24" i="1" s="1"/>
  <c r="AB24" i="1" s="1"/>
  <c r="L25" i="1"/>
  <c r="L26" i="1"/>
  <c r="L27" i="1"/>
  <c r="U27" i="1" s="1"/>
  <c r="AB27" i="1" s="1"/>
  <c r="L28" i="1"/>
  <c r="U28" i="1" s="1"/>
  <c r="L29" i="1"/>
  <c r="L30" i="1"/>
  <c r="U30" i="1" s="1"/>
  <c r="AB30" i="1" s="1"/>
  <c r="L31" i="1"/>
  <c r="U31" i="1" s="1"/>
  <c r="AB31" i="1" s="1"/>
  <c r="L32" i="1"/>
  <c r="U32" i="1" s="1"/>
  <c r="AB32" i="1" s="1"/>
  <c r="L33" i="1"/>
  <c r="L34" i="1"/>
  <c r="U34" i="1" s="1"/>
  <c r="AB34" i="1" s="1"/>
  <c r="L35" i="1"/>
  <c r="U35" i="1" s="1"/>
  <c r="AB35" i="1" s="1"/>
  <c r="L36" i="1"/>
  <c r="U36" i="1" s="1"/>
  <c r="AB36" i="1" s="1"/>
  <c r="L37" i="1"/>
  <c r="U37" i="1" s="1"/>
  <c r="AB37" i="1" s="1"/>
  <c r="L38" i="1"/>
  <c r="L39" i="1"/>
  <c r="U39" i="1" s="1"/>
  <c r="AB39" i="1" s="1"/>
  <c r="L40" i="1"/>
  <c r="J40" i="1" s="1"/>
  <c r="L41" i="1"/>
  <c r="J41" i="1" s="1"/>
  <c r="L42" i="1"/>
  <c r="U42" i="1" s="1"/>
  <c r="AB42" i="1" s="1"/>
  <c r="L43" i="1"/>
  <c r="U43" i="1" s="1"/>
  <c r="AB43" i="1" s="1"/>
  <c r="L44" i="1"/>
  <c r="L45" i="1"/>
  <c r="U45" i="1" s="1"/>
  <c r="AB45" i="1" s="1"/>
  <c r="L46" i="1"/>
  <c r="L47" i="1"/>
  <c r="L48" i="1"/>
  <c r="U48" i="1" s="1"/>
  <c r="AB48" i="1" s="1"/>
  <c r="L49" i="1"/>
  <c r="U49" i="1" s="1"/>
  <c r="AB49" i="1" s="1"/>
  <c r="L50" i="1"/>
  <c r="U50" i="1" s="1"/>
  <c r="AB50" i="1" s="1"/>
  <c r="L51" i="1"/>
  <c r="L52" i="1"/>
  <c r="U52" i="1" s="1"/>
  <c r="AB52" i="1" s="1"/>
  <c r="L53" i="1"/>
  <c r="U53" i="1" s="1"/>
  <c r="AB53" i="1" s="1"/>
  <c r="L54" i="1"/>
  <c r="U54" i="1" s="1"/>
  <c r="AB54" i="1" s="1"/>
  <c r="L55" i="1"/>
  <c r="U55" i="1" s="1"/>
  <c r="AB55" i="1" s="1"/>
  <c r="L56" i="1"/>
  <c r="U56" i="1" s="1"/>
  <c r="AB56" i="1" s="1"/>
  <c r="L57" i="1"/>
  <c r="U57" i="1" s="1"/>
  <c r="L58" i="1"/>
  <c r="U58" i="1" s="1"/>
  <c r="AB58" i="1" s="1"/>
  <c r="L59" i="1"/>
  <c r="J59" i="1" s="1"/>
  <c r="L60" i="1"/>
  <c r="U60" i="1" s="1"/>
  <c r="AB60" i="1" s="1"/>
  <c r="L61" i="1"/>
  <c r="U61" i="1" s="1"/>
  <c r="AB61" i="1" s="1"/>
  <c r="L62" i="1"/>
  <c r="U62" i="1" s="1"/>
  <c r="L63" i="1"/>
  <c r="U63" i="1" s="1"/>
  <c r="AB63" i="1" s="1"/>
  <c r="L64" i="1"/>
  <c r="U64" i="1" s="1"/>
  <c r="AB64" i="1" s="1"/>
  <c r="L65" i="1"/>
  <c r="U65" i="1" s="1"/>
  <c r="AB65" i="1" s="1"/>
  <c r="L66" i="1"/>
  <c r="U66" i="1" s="1"/>
  <c r="AB66" i="1" s="1"/>
  <c r="L67" i="1"/>
  <c r="U67" i="1" s="1"/>
  <c r="AB67" i="1" s="1"/>
  <c r="L68" i="1"/>
  <c r="U68" i="1" s="1"/>
  <c r="AB68" i="1" s="1"/>
  <c r="L69" i="1"/>
  <c r="L70" i="1"/>
  <c r="L71" i="1"/>
  <c r="L72" i="1"/>
  <c r="U72" i="1" s="1"/>
  <c r="AB72" i="1" s="1"/>
  <c r="L73" i="1"/>
  <c r="U73" i="1" s="1"/>
  <c r="AB73" i="1" s="1"/>
  <c r="L74" i="1"/>
  <c r="U74" i="1" s="1"/>
  <c r="AB74" i="1" s="1"/>
  <c r="L75" i="1"/>
  <c r="U75" i="1" s="1"/>
  <c r="AB75" i="1" s="1"/>
  <c r="L76" i="1"/>
  <c r="L77" i="1"/>
  <c r="L78" i="1"/>
  <c r="U78" i="1" s="1"/>
  <c r="AB78" i="1" s="1"/>
  <c r="L79" i="1"/>
  <c r="U79" i="1" s="1"/>
  <c r="AB79" i="1" s="1"/>
  <c r="L80" i="1"/>
  <c r="U80" i="1" s="1"/>
  <c r="AB80" i="1" s="1"/>
  <c r="L81" i="1"/>
  <c r="L82" i="1"/>
  <c r="L83" i="1"/>
  <c r="U83" i="1" s="1"/>
  <c r="AB83" i="1" s="1"/>
  <c r="L84" i="1"/>
  <c r="L85" i="1"/>
  <c r="U85" i="1" s="1"/>
  <c r="AB85" i="1" s="1"/>
  <c r="L86" i="1"/>
  <c r="L87" i="1"/>
  <c r="U87" i="1" s="1"/>
  <c r="L88" i="1"/>
  <c r="L89" i="1"/>
  <c r="U89" i="1" s="1"/>
  <c r="AB89" i="1" s="1"/>
  <c r="L90" i="1"/>
  <c r="L91" i="1"/>
  <c r="U91" i="1" s="1"/>
  <c r="AB91" i="1" s="1"/>
  <c r="L92" i="1"/>
  <c r="U92" i="1" s="1"/>
  <c r="AB92" i="1" s="1"/>
  <c r="L93" i="1"/>
  <c r="U93" i="1" s="1"/>
  <c r="AB93" i="1" s="1"/>
  <c r="L94" i="1"/>
  <c r="L95" i="1"/>
  <c r="U95" i="1" s="1"/>
  <c r="AB95" i="1" s="1"/>
  <c r="L96" i="1"/>
  <c r="U96" i="1"/>
  <c r="AB96" i="1" s="1"/>
  <c r="L97" i="1"/>
  <c r="U97" i="1" s="1"/>
  <c r="AB97" i="1" s="1"/>
  <c r="L98" i="1"/>
  <c r="L99" i="1"/>
  <c r="U99" i="1" s="1"/>
  <c r="AB99" i="1" s="1"/>
  <c r="L100" i="1"/>
  <c r="U100" i="1" s="1"/>
  <c r="AB100" i="1" s="1"/>
  <c r="L101" i="1"/>
  <c r="L102" i="1"/>
  <c r="U102" i="1" s="1"/>
  <c r="AB102" i="1" s="1"/>
  <c r="L103" i="1"/>
  <c r="U103" i="1" s="1"/>
  <c r="AB103" i="1" s="1"/>
  <c r="L104" i="1"/>
  <c r="U104" i="1"/>
  <c r="AB104" i="1" s="1"/>
  <c r="L105" i="1"/>
  <c r="L106" i="1"/>
  <c r="L107" i="1"/>
  <c r="U107" i="1" s="1"/>
  <c r="AB107" i="1" s="1"/>
  <c r="L108" i="1"/>
  <c r="U108" i="1" s="1"/>
  <c r="AB108" i="1" s="1"/>
  <c r="L109" i="1"/>
  <c r="U109" i="1" s="1"/>
  <c r="AB109" i="1" s="1"/>
  <c r="L110" i="1"/>
  <c r="L111" i="1"/>
  <c r="U111" i="1" s="1"/>
  <c r="AB111" i="1" s="1"/>
  <c r="L112" i="1"/>
  <c r="U112" i="1" s="1"/>
  <c r="AB112" i="1" s="1"/>
  <c r="L113" i="1"/>
  <c r="U113" i="1" s="1"/>
  <c r="AB113" i="1" s="1"/>
  <c r="L114" i="1"/>
  <c r="L115" i="1"/>
  <c r="U115" i="1" s="1"/>
  <c r="AB115" i="1" s="1"/>
  <c r="L116" i="1"/>
  <c r="U116" i="1" s="1"/>
  <c r="AB116" i="1" s="1"/>
  <c r="L117" i="1"/>
  <c r="U117" i="1" s="1"/>
  <c r="AB117" i="1" s="1"/>
  <c r="L118" i="1"/>
  <c r="L19" i="1"/>
  <c r="Z53" i="1"/>
  <c r="N20" i="1"/>
  <c r="W20" i="1" s="1"/>
  <c r="N45" i="1"/>
  <c r="W45" i="1" s="1"/>
  <c r="N46" i="1"/>
  <c r="N47" i="1"/>
  <c r="W47" i="1" s="1"/>
  <c r="N48" i="1"/>
  <c r="W48" i="1" s="1"/>
  <c r="N49" i="1"/>
  <c r="W49" i="1"/>
  <c r="N50" i="1"/>
  <c r="W50" i="1" s="1"/>
  <c r="N51" i="1"/>
  <c r="W51" i="1"/>
  <c r="N52" i="1"/>
  <c r="W52" i="1" s="1"/>
  <c r="N53" i="1"/>
  <c r="W53" i="1" s="1"/>
  <c r="N54" i="1"/>
  <c r="W54" i="1"/>
  <c r="N55" i="1"/>
  <c r="W55" i="1" s="1"/>
  <c r="N56" i="1"/>
  <c r="W56" i="1" s="1"/>
  <c r="N57" i="1"/>
  <c r="N58" i="1"/>
  <c r="W58" i="1" s="1"/>
  <c r="N59" i="1"/>
  <c r="W59" i="1" s="1"/>
  <c r="N60" i="1"/>
  <c r="W60" i="1" s="1"/>
  <c r="N61" i="1"/>
  <c r="W61" i="1"/>
  <c r="N62" i="1"/>
  <c r="W62" i="1" s="1"/>
  <c r="N63" i="1"/>
  <c r="W63" i="1" s="1"/>
  <c r="N64" i="1"/>
  <c r="N65" i="1"/>
  <c r="W65" i="1" s="1"/>
  <c r="N66" i="1"/>
  <c r="W66" i="1" s="1"/>
  <c r="N67" i="1"/>
  <c r="W67" i="1" s="1"/>
  <c r="N68" i="1"/>
  <c r="W68" i="1" s="1"/>
  <c r="N69" i="1"/>
  <c r="N70" i="1"/>
  <c r="W70" i="1" s="1"/>
  <c r="N71" i="1"/>
  <c r="W71" i="1" s="1"/>
  <c r="N72" i="1"/>
  <c r="N73" i="1"/>
  <c r="W73" i="1" s="1"/>
  <c r="N74" i="1"/>
  <c r="W74" i="1" s="1"/>
  <c r="N75" i="1"/>
  <c r="W75" i="1" s="1"/>
  <c r="N76" i="1"/>
  <c r="W76" i="1"/>
  <c r="N77" i="1"/>
  <c r="W77" i="1" s="1"/>
  <c r="N78" i="1"/>
  <c r="N79" i="1"/>
  <c r="W79" i="1"/>
  <c r="N80" i="1"/>
  <c r="W80" i="1" s="1"/>
  <c r="N81" i="1"/>
  <c r="W81" i="1" s="1"/>
  <c r="N82" i="1"/>
  <c r="W82" i="1" s="1"/>
  <c r="N83" i="1"/>
  <c r="W83" i="1" s="1"/>
  <c r="N84" i="1"/>
  <c r="W84" i="1" s="1"/>
  <c r="N85" i="1"/>
  <c r="W85" i="1" s="1"/>
  <c r="N86" i="1"/>
  <c r="N87" i="1"/>
  <c r="W87" i="1"/>
  <c r="N88" i="1"/>
  <c r="N89" i="1"/>
  <c r="W89" i="1" s="1"/>
  <c r="N90" i="1"/>
  <c r="W90" i="1" s="1"/>
  <c r="N91" i="1"/>
  <c r="W91" i="1" s="1"/>
  <c r="N92" i="1"/>
  <c r="W92" i="1" s="1"/>
  <c r="N93" i="1"/>
  <c r="N94" i="1"/>
  <c r="W94" i="1"/>
  <c r="N95" i="1"/>
  <c r="W95" i="1" s="1"/>
  <c r="N96" i="1"/>
  <c r="N97" i="1"/>
  <c r="W97" i="1"/>
  <c r="N98" i="1"/>
  <c r="W98" i="1" s="1"/>
  <c r="N99" i="1"/>
  <c r="N100" i="1"/>
  <c r="N101" i="1"/>
  <c r="W101" i="1" s="1"/>
  <c r="N102" i="1"/>
  <c r="W102" i="1" s="1"/>
  <c r="N103" i="1"/>
  <c r="N104" i="1"/>
  <c r="W104" i="1" s="1"/>
  <c r="N105" i="1"/>
  <c r="W105" i="1" s="1"/>
  <c r="N106" i="1"/>
  <c r="W106" i="1" s="1"/>
  <c r="N107" i="1"/>
  <c r="W107" i="1" s="1"/>
  <c r="N108" i="1"/>
  <c r="N109" i="1"/>
  <c r="N110" i="1"/>
  <c r="N111" i="1"/>
  <c r="W111" i="1" s="1"/>
  <c r="N112" i="1"/>
  <c r="N113" i="1"/>
  <c r="N114" i="1"/>
  <c r="W114" i="1" s="1"/>
  <c r="N115" i="1"/>
  <c r="N116" i="1"/>
  <c r="N117" i="1"/>
  <c r="W117" i="1" s="1"/>
  <c r="N118" i="1"/>
  <c r="W118" i="1" s="1"/>
  <c r="N19" i="1"/>
  <c r="W19" i="1" s="1"/>
  <c r="AB57" i="1"/>
  <c r="U76" i="1"/>
  <c r="AB76" i="1" s="1"/>
  <c r="U77" i="1"/>
  <c r="AB77" i="1" s="1"/>
  <c r="AB87" i="1"/>
  <c r="U101" i="1"/>
  <c r="AB101" i="1" s="1"/>
  <c r="U19" i="1"/>
  <c r="AB19" i="1" s="1"/>
  <c r="E12" i="1"/>
  <c r="E14" i="1"/>
  <c r="M45" i="1"/>
  <c r="V45" i="1"/>
  <c r="M46" i="1"/>
  <c r="V46" i="1" s="1"/>
  <c r="M47" i="1"/>
  <c r="V47" i="1" s="1"/>
  <c r="M48" i="1"/>
  <c r="V48" i="1" s="1"/>
  <c r="M49" i="1"/>
  <c r="V49" i="1" s="1"/>
  <c r="M50" i="1"/>
  <c r="V50" i="1" s="1"/>
  <c r="M51" i="1"/>
  <c r="V51" i="1"/>
  <c r="M52" i="1"/>
  <c r="V52" i="1" s="1"/>
  <c r="M53" i="1"/>
  <c r="M54" i="1"/>
  <c r="V54" i="1" s="1"/>
  <c r="M55" i="1"/>
  <c r="M56" i="1"/>
  <c r="V56" i="1" s="1"/>
  <c r="M57" i="1"/>
  <c r="V57" i="1" s="1"/>
  <c r="M58" i="1"/>
  <c r="V58" i="1" s="1"/>
  <c r="M59" i="1"/>
  <c r="V59" i="1" s="1"/>
  <c r="M60" i="1"/>
  <c r="V60" i="1" s="1"/>
  <c r="M61" i="1"/>
  <c r="V61" i="1" s="1"/>
  <c r="M62" i="1"/>
  <c r="M63" i="1"/>
  <c r="V63" i="1" s="1"/>
  <c r="M64" i="1"/>
  <c r="V64" i="1" s="1"/>
  <c r="M65" i="1"/>
  <c r="M66" i="1"/>
  <c r="V66" i="1" s="1"/>
  <c r="M67" i="1"/>
  <c r="V67" i="1" s="1"/>
  <c r="M68" i="1"/>
  <c r="V68" i="1" s="1"/>
  <c r="M69" i="1"/>
  <c r="V69" i="1" s="1"/>
  <c r="M70" i="1"/>
  <c r="V70" i="1"/>
  <c r="M71" i="1"/>
  <c r="V71" i="1" s="1"/>
  <c r="M72" i="1"/>
  <c r="V72" i="1"/>
  <c r="M73" i="1"/>
  <c r="M74" i="1"/>
  <c r="V74" i="1" s="1"/>
  <c r="M75" i="1"/>
  <c r="V75" i="1" s="1"/>
  <c r="M76" i="1"/>
  <c r="V76" i="1" s="1"/>
  <c r="M77" i="1"/>
  <c r="V77" i="1" s="1"/>
  <c r="M78" i="1"/>
  <c r="V78" i="1" s="1"/>
  <c r="M79" i="1"/>
  <c r="V79" i="1" s="1"/>
  <c r="M80" i="1"/>
  <c r="V80" i="1" s="1"/>
  <c r="M81" i="1"/>
  <c r="V81" i="1" s="1"/>
  <c r="M82" i="1"/>
  <c r="V82" i="1" s="1"/>
  <c r="M83" i="1"/>
  <c r="V83" i="1" s="1"/>
  <c r="M84" i="1"/>
  <c r="V84" i="1" s="1"/>
  <c r="M85" i="1"/>
  <c r="V85" i="1" s="1"/>
  <c r="M86" i="1"/>
  <c r="V86" i="1"/>
  <c r="M87" i="1"/>
  <c r="V87" i="1" s="1"/>
  <c r="M88" i="1"/>
  <c r="V88" i="1"/>
  <c r="M89" i="1"/>
  <c r="V89" i="1" s="1"/>
  <c r="M90" i="1"/>
  <c r="V90" i="1" s="1"/>
  <c r="M91" i="1"/>
  <c r="V91" i="1" s="1"/>
  <c r="M92" i="1"/>
  <c r="V92" i="1" s="1"/>
  <c r="M93" i="1"/>
  <c r="V93" i="1" s="1"/>
  <c r="M94" i="1"/>
  <c r="V94" i="1" s="1"/>
  <c r="M95" i="1"/>
  <c r="V95" i="1"/>
  <c r="M96" i="1"/>
  <c r="V96" i="1" s="1"/>
  <c r="M97" i="1"/>
  <c r="V97" i="1" s="1"/>
  <c r="M98" i="1"/>
  <c r="V98" i="1" s="1"/>
  <c r="M99" i="1"/>
  <c r="V99" i="1" s="1"/>
  <c r="M100" i="1"/>
  <c r="V100" i="1" s="1"/>
  <c r="M101" i="1"/>
  <c r="V101" i="1" s="1"/>
  <c r="M102" i="1"/>
  <c r="V102" i="1" s="1"/>
  <c r="M103" i="1"/>
  <c r="V103" i="1" s="1"/>
  <c r="M104" i="1"/>
  <c r="V104" i="1" s="1"/>
  <c r="M105" i="1"/>
  <c r="V105" i="1" s="1"/>
  <c r="M106" i="1"/>
  <c r="V106" i="1" s="1"/>
  <c r="M107" i="1"/>
  <c r="V107" i="1" s="1"/>
  <c r="M108" i="1"/>
  <c r="V108" i="1" s="1"/>
  <c r="M109" i="1"/>
  <c r="V109" i="1" s="1"/>
  <c r="M110" i="1"/>
  <c r="V110" i="1" s="1"/>
  <c r="M111" i="1"/>
  <c r="V111" i="1"/>
  <c r="M112" i="1"/>
  <c r="V112" i="1" s="1"/>
  <c r="M113" i="1"/>
  <c r="V113" i="1"/>
  <c r="M114" i="1"/>
  <c r="V114" i="1" s="1"/>
  <c r="M115" i="1"/>
  <c r="V115" i="1" s="1"/>
  <c r="M116" i="1"/>
  <c r="V116" i="1" s="1"/>
  <c r="M117" i="1"/>
  <c r="M118" i="1"/>
  <c r="V118" i="1" s="1"/>
  <c r="M19" i="1"/>
  <c r="V19" i="1" s="1"/>
  <c r="U46" i="1"/>
  <c r="AB46" i="1" s="1"/>
  <c r="U51" i="1"/>
  <c r="AB51" i="1" s="1"/>
  <c r="U70" i="1"/>
  <c r="AB70" i="1" s="1"/>
  <c r="U86" i="1"/>
  <c r="AB86" i="1" s="1"/>
  <c r="U90" i="1"/>
  <c r="AB90" i="1" s="1"/>
  <c r="U98" i="1"/>
  <c r="AB98" i="1" s="1"/>
  <c r="U106" i="1"/>
  <c r="AB106" i="1" s="1"/>
  <c r="U110" i="1"/>
  <c r="AB110" i="1"/>
  <c r="U114" i="1"/>
  <c r="AB114" i="1" s="1"/>
  <c r="J1" i="1"/>
  <c r="D1" i="1"/>
  <c r="J8" i="1"/>
  <c r="I9" i="1"/>
  <c r="J9" i="1"/>
  <c r="O19" i="1"/>
  <c r="X19" i="1"/>
  <c r="P19" i="1"/>
  <c r="Y19" i="1" s="1"/>
  <c r="Q19" i="1"/>
  <c r="R19" i="1"/>
  <c r="AA19" i="1" s="1"/>
  <c r="O20" i="1"/>
  <c r="X20" i="1" s="1"/>
  <c r="AG24" i="1"/>
  <c r="AF25" i="1" s="1"/>
  <c r="AK24" i="1"/>
  <c r="AG25" i="1"/>
  <c r="AF26" i="1" s="1"/>
  <c r="AK25" i="1"/>
  <c r="AG26" i="1"/>
  <c r="AF27" i="1" s="1"/>
  <c r="AK26" i="1"/>
  <c r="AG27" i="1"/>
  <c r="AF28" i="1" s="1"/>
  <c r="AK27" i="1"/>
  <c r="AG28" i="1"/>
  <c r="AF29" i="1" s="1"/>
  <c r="AK28" i="1"/>
  <c r="AG29" i="1"/>
  <c r="AF30" i="1" s="1"/>
  <c r="AK29" i="1"/>
  <c r="AG30" i="1"/>
  <c r="AF31" i="1" s="1"/>
  <c r="AK30" i="1"/>
  <c r="AG31" i="1"/>
  <c r="AF32" i="1" s="1"/>
  <c r="AK31" i="1"/>
  <c r="AG32" i="1"/>
  <c r="AF33" i="1" s="1"/>
  <c r="AK32" i="1"/>
  <c r="AG33" i="1"/>
  <c r="AF34" i="1" s="1"/>
  <c r="AK33" i="1"/>
  <c r="AG34" i="1"/>
  <c r="AF35" i="1" s="1"/>
  <c r="AK34" i="1"/>
  <c r="AG35" i="1"/>
  <c r="AF36" i="1" s="1"/>
  <c r="AK35" i="1"/>
  <c r="AG36" i="1"/>
  <c r="AF37" i="1" s="1"/>
  <c r="AK36" i="1"/>
  <c r="AG37" i="1"/>
  <c r="AF38" i="1" s="1"/>
  <c r="AK37" i="1"/>
  <c r="AG38" i="1"/>
  <c r="AF39" i="1" s="1"/>
  <c r="AK38" i="1"/>
  <c r="AG39" i="1"/>
  <c r="AF40" i="1" s="1"/>
  <c r="AK39" i="1"/>
  <c r="AG40" i="1"/>
  <c r="AF41" i="1" s="1"/>
  <c r="AK40" i="1"/>
  <c r="AG41" i="1"/>
  <c r="AF42" i="1" s="1"/>
  <c r="AK41" i="1"/>
  <c r="AK42" i="1"/>
  <c r="O45" i="1"/>
  <c r="X45" i="1" s="1"/>
  <c r="P45" i="1"/>
  <c r="Y45" i="1" s="1"/>
  <c r="Q45" i="1"/>
  <c r="R45" i="1"/>
  <c r="AA45" i="1" s="1"/>
  <c r="W46" i="1"/>
  <c r="O46" i="1"/>
  <c r="X46" i="1" s="1"/>
  <c r="P46" i="1"/>
  <c r="Y46" i="1" s="1"/>
  <c r="Q46" i="1"/>
  <c r="R46" i="1"/>
  <c r="AA46" i="1" s="1"/>
  <c r="O47" i="1"/>
  <c r="X47" i="1" s="1"/>
  <c r="P47" i="1"/>
  <c r="Y47" i="1" s="1"/>
  <c r="Q47" i="1"/>
  <c r="R47" i="1"/>
  <c r="AA47" i="1" s="1"/>
  <c r="O48" i="1"/>
  <c r="X48" i="1" s="1"/>
  <c r="P48" i="1"/>
  <c r="Q48" i="1"/>
  <c r="R48" i="1"/>
  <c r="AA48" i="1" s="1"/>
  <c r="O49" i="1"/>
  <c r="X49" i="1" s="1"/>
  <c r="P49" i="1"/>
  <c r="Y49" i="1" s="1"/>
  <c r="Q49" i="1"/>
  <c r="Z49" i="1" s="1"/>
  <c r="R49" i="1"/>
  <c r="AA49" i="1" s="1"/>
  <c r="O50" i="1"/>
  <c r="X50" i="1" s="1"/>
  <c r="P50" i="1"/>
  <c r="Y50" i="1" s="1"/>
  <c r="Q50" i="1"/>
  <c r="R50" i="1"/>
  <c r="AA50" i="1"/>
  <c r="O51" i="1"/>
  <c r="P51" i="1"/>
  <c r="Y51" i="1" s="1"/>
  <c r="Q51" i="1"/>
  <c r="R51" i="1"/>
  <c r="AA51" i="1" s="1"/>
  <c r="O52" i="1"/>
  <c r="X52" i="1" s="1"/>
  <c r="P52" i="1"/>
  <c r="Y52" i="1" s="1"/>
  <c r="Q52" i="1"/>
  <c r="R52" i="1"/>
  <c r="AA52" i="1" s="1"/>
  <c r="O53" i="1"/>
  <c r="X53" i="1" s="1"/>
  <c r="P53" i="1"/>
  <c r="Y53" i="1" s="1"/>
  <c r="Q53" i="1"/>
  <c r="R53" i="1"/>
  <c r="AA53" i="1" s="1"/>
  <c r="O54" i="1"/>
  <c r="X54" i="1" s="1"/>
  <c r="P54" i="1"/>
  <c r="Y54" i="1" s="1"/>
  <c r="Q54" i="1"/>
  <c r="R54" i="1"/>
  <c r="AA54" i="1"/>
  <c r="O55" i="1"/>
  <c r="X55" i="1" s="1"/>
  <c r="P55" i="1"/>
  <c r="Y55" i="1"/>
  <c r="Q55" i="1"/>
  <c r="R55" i="1"/>
  <c r="AA55" i="1" s="1"/>
  <c r="O56" i="1"/>
  <c r="P56" i="1"/>
  <c r="Y56" i="1" s="1"/>
  <c r="Q56" i="1"/>
  <c r="Z56" i="1" s="1"/>
  <c r="R56" i="1"/>
  <c r="AA56" i="1" s="1"/>
  <c r="W57" i="1"/>
  <c r="O57" i="1"/>
  <c r="X57" i="1"/>
  <c r="P57" i="1"/>
  <c r="Y57" i="1"/>
  <c r="Q57" i="1"/>
  <c r="Z57" i="1"/>
  <c r="R57" i="1"/>
  <c r="AA57" i="1"/>
  <c r="O58" i="1"/>
  <c r="X58" i="1"/>
  <c r="P58" i="1"/>
  <c r="Y58" i="1"/>
  <c r="Q58" i="1"/>
  <c r="R58" i="1"/>
  <c r="AA58" i="1" s="1"/>
  <c r="O59" i="1"/>
  <c r="X59" i="1" s="1"/>
  <c r="P59" i="1"/>
  <c r="Y59" i="1"/>
  <c r="Q59" i="1"/>
  <c r="R59" i="1"/>
  <c r="AA59" i="1" s="1"/>
  <c r="O60" i="1"/>
  <c r="X60" i="1" s="1"/>
  <c r="P60" i="1"/>
  <c r="Y60" i="1" s="1"/>
  <c r="Q60" i="1"/>
  <c r="R60" i="1"/>
  <c r="AA60" i="1" s="1"/>
  <c r="O61" i="1"/>
  <c r="P61" i="1"/>
  <c r="Y61" i="1" s="1"/>
  <c r="Q61" i="1"/>
  <c r="Z61" i="1" s="1"/>
  <c r="R61" i="1"/>
  <c r="AA61" i="1" s="1"/>
  <c r="AB62" i="1"/>
  <c r="O62" i="1"/>
  <c r="X62" i="1" s="1"/>
  <c r="P62" i="1"/>
  <c r="Y62" i="1" s="1"/>
  <c r="Q62" i="1"/>
  <c r="R62" i="1"/>
  <c r="AA62" i="1"/>
  <c r="O63" i="1"/>
  <c r="X63" i="1" s="1"/>
  <c r="P63" i="1"/>
  <c r="Y63" i="1"/>
  <c r="Q63" i="1"/>
  <c r="R63" i="1"/>
  <c r="AA63" i="1" s="1"/>
  <c r="W64" i="1"/>
  <c r="O64" i="1"/>
  <c r="X64" i="1" s="1"/>
  <c r="P64" i="1"/>
  <c r="Y64" i="1" s="1"/>
  <c r="Q64" i="1"/>
  <c r="R64" i="1"/>
  <c r="AA64" i="1"/>
  <c r="O65" i="1"/>
  <c r="X65" i="1" s="1"/>
  <c r="P65" i="1"/>
  <c r="Y65" i="1"/>
  <c r="Q65" i="1"/>
  <c r="Z65" i="1" s="1"/>
  <c r="R65" i="1"/>
  <c r="AA65" i="1" s="1"/>
  <c r="O66" i="1"/>
  <c r="X66" i="1" s="1"/>
  <c r="P66" i="1"/>
  <c r="Y66" i="1" s="1"/>
  <c r="Q66" i="1"/>
  <c r="R66" i="1"/>
  <c r="AA66" i="1" s="1"/>
  <c r="O67" i="1"/>
  <c r="X67" i="1" s="1"/>
  <c r="P67" i="1"/>
  <c r="Q67" i="1"/>
  <c r="R67" i="1"/>
  <c r="O68" i="1"/>
  <c r="X68" i="1" s="1"/>
  <c r="P68" i="1"/>
  <c r="Y68" i="1" s="1"/>
  <c r="Q68" i="1"/>
  <c r="Z68" i="1" s="1"/>
  <c r="R68" i="1"/>
  <c r="AA68" i="1" s="1"/>
  <c r="W69" i="1"/>
  <c r="O69" i="1"/>
  <c r="X69" i="1" s="1"/>
  <c r="P69" i="1"/>
  <c r="Y69" i="1" s="1"/>
  <c r="Q69" i="1"/>
  <c r="R69" i="1"/>
  <c r="AA69" i="1" s="1"/>
  <c r="O70" i="1"/>
  <c r="X70" i="1" s="1"/>
  <c r="P70" i="1"/>
  <c r="Y70" i="1" s="1"/>
  <c r="Q70" i="1"/>
  <c r="R70" i="1"/>
  <c r="AA70" i="1" s="1"/>
  <c r="O71" i="1"/>
  <c r="P71" i="1"/>
  <c r="Y71" i="1"/>
  <c r="Q71" i="1"/>
  <c r="R71" i="1"/>
  <c r="AA71" i="1" s="1"/>
  <c r="O72" i="1"/>
  <c r="X72" i="1" s="1"/>
  <c r="P72" i="1"/>
  <c r="Y72" i="1" s="1"/>
  <c r="Q72" i="1"/>
  <c r="Z72" i="1" s="1"/>
  <c r="R72" i="1"/>
  <c r="AA72" i="1" s="1"/>
  <c r="O73" i="1"/>
  <c r="X73" i="1" s="1"/>
  <c r="P73" i="1"/>
  <c r="Y73" i="1" s="1"/>
  <c r="Q73" i="1"/>
  <c r="R73" i="1"/>
  <c r="AA73" i="1" s="1"/>
  <c r="O74" i="1"/>
  <c r="X74" i="1" s="1"/>
  <c r="P74" i="1"/>
  <c r="Y74" i="1" s="1"/>
  <c r="Q74" i="1"/>
  <c r="R74" i="1"/>
  <c r="AA74" i="1" s="1"/>
  <c r="O75" i="1"/>
  <c r="X75" i="1" s="1"/>
  <c r="P75" i="1"/>
  <c r="Y75" i="1" s="1"/>
  <c r="Q75" i="1"/>
  <c r="R75" i="1"/>
  <c r="AA75" i="1" s="1"/>
  <c r="O76" i="1"/>
  <c r="P76" i="1"/>
  <c r="Y76" i="1" s="1"/>
  <c r="Q76" i="1"/>
  <c r="Z76" i="1" s="1"/>
  <c r="R76" i="1"/>
  <c r="O77" i="1"/>
  <c r="X77" i="1" s="1"/>
  <c r="P77" i="1"/>
  <c r="Y77" i="1" s="1"/>
  <c r="Q77" i="1"/>
  <c r="Z77" i="1" s="1"/>
  <c r="R77" i="1"/>
  <c r="AA77" i="1"/>
  <c r="W78" i="1"/>
  <c r="O78" i="1"/>
  <c r="X78" i="1" s="1"/>
  <c r="P78" i="1"/>
  <c r="Y78" i="1" s="1"/>
  <c r="Q78" i="1"/>
  <c r="R78" i="1"/>
  <c r="AA78" i="1" s="1"/>
  <c r="O79" i="1"/>
  <c r="X79" i="1" s="1"/>
  <c r="P79" i="1"/>
  <c r="Y79" i="1" s="1"/>
  <c r="Q79" i="1"/>
  <c r="R79" i="1"/>
  <c r="AA79" i="1" s="1"/>
  <c r="O80" i="1"/>
  <c r="X80" i="1" s="1"/>
  <c r="P80" i="1"/>
  <c r="Y80" i="1" s="1"/>
  <c r="Q80" i="1"/>
  <c r="Z80" i="1" s="1"/>
  <c r="R80" i="1"/>
  <c r="AA80" i="1" s="1"/>
  <c r="O81" i="1"/>
  <c r="P81" i="1"/>
  <c r="Y81" i="1" s="1"/>
  <c r="Q81" i="1"/>
  <c r="Z81" i="1" s="1"/>
  <c r="R81" i="1"/>
  <c r="AA81" i="1" s="1"/>
  <c r="O82" i="1"/>
  <c r="X82" i="1" s="1"/>
  <c r="P82" i="1"/>
  <c r="Y82" i="1" s="1"/>
  <c r="Q82" i="1"/>
  <c r="R82" i="1"/>
  <c r="AA82" i="1" s="1"/>
  <c r="O83" i="1"/>
  <c r="X83" i="1" s="1"/>
  <c r="P83" i="1"/>
  <c r="Y83" i="1" s="1"/>
  <c r="Q83" i="1"/>
  <c r="R83" i="1"/>
  <c r="O84" i="1"/>
  <c r="X84" i="1" s="1"/>
  <c r="P84" i="1"/>
  <c r="Y84" i="1" s="1"/>
  <c r="Q84" i="1"/>
  <c r="Z84" i="1" s="1"/>
  <c r="R84" i="1"/>
  <c r="O85" i="1"/>
  <c r="X85" i="1" s="1"/>
  <c r="P85" i="1"/>
  <c r="Y85" i="1" s="1"/>
  <c r="Q85" i="1"/>
  <c r="R85" i="1"/>
  <c r="AA85" i="1" s="1"/>
  <c r="W86" i="1"/>
  <c r="O86" i="1"/>
  <c r="X86" i="1" s="1"/>
  <c r="P86" i="1"/>
  <c r="Y86" i="1" s="1"/>
  <c r="Q86" i="1"/>
  <c r="R86" i="1"/>
  <c r="AA86" i="1" s="1"/>
  <c r="O87" i="1"/>
  <c r="X87" i="1" s="1"/>
  <c r="P87" i="1"/>
  <c r="Q87" i="1"/>
  <c r="R87" i="1"/>
  <c r="AA87" i="1" s="1"/>
  <c r="O88" i="1"/>
  <c r="X88" i="1" s="1"/>
  <c r="P88" i="1"/>
  <c r="Y88" i="1" s="1"/>
  <c r="Q88" i="1"/>
  <c r="Z88" i="1" s="1"/>
  <c r="R88" i="1"/>
  <c r="AA88" i="1" s="1"/>
  <c r="O89" i="1"/>
  <c r="X89" i="1" s="1"/>
  <c r="P89" i="1"/>
  <c r="Y89" i="1" s="1"/>
  <c r="Q89" i="1"/>
  <c r="Z89" i="1" s="1"/>
  <c r="R89" i="1"/>
  <c r="AA89" i="1" s="1"/>
  <c r="O90" i="1"/>
  <c r="X90" i="1" s="1"/>
  <c r="P90" i="1"/>
  <c r="Y90" i="1" s="1"/>
  <c r="Q90" i="1"/>
  <c r="R90" i="1"/>
  <c r="AA90" i="1"/>
  <c r="O91" i="1"/>
  <c r="X91" i="1" s="1"/>
  <c r="P91" i="1"/>
  <c r="Y91" i="1" s="1"/>
  <c r="Q91" i="1"/>
  <c r="R91" i="1"/>
  <c r="AA91" i="1"/>
  <c r="O92" i="1"/>
  <c r="X92" i="1" s="1"/>
  <c r="P92" i="1"/>
  <c r="Y92" i="1" s="1"/>
  <c r="Q92" i="1"/>
  <c r="Z92" i="1" s="1"/>
  <c r="R92" i="1"/>
  <c r="AA92" i="1" s="1"/>
  <c r="O93" i="1"/>
  <c r="X93" i="1"/>
  <c r="P93" i="1"/>
  <c r="Y93" i="1" s="1"/>
  <c r="Q93" i="1"/>
  <c r="Z93" i="1" s="1"/>
  <c r="R93" i="1"/>
  <c r="AA93" i="1" s="1"/>
  <c r="W93" i="1"/>
  <c r="O94" i="1"/>
  <c r="X94" i="1" s="1"/>
  <c r="P94" i="1"/>
  <c r="Y94" i="1" s="1"/>
  <c r="Q94" i="1"/>
  <c r="R94" i="1"/>
  <c r="AA94" i="1" s="1"/>
  <c r="O95" i="1"/>
  <c r="X95" i="1" s="1"/>
  <c r="P95" i="1"/>
  <c r="Y95" i="1"/>
  <c r="Q95" i="1"/>
  <c r="R95" i="1"/>
  <c r="AA95" i="1" s="1"/>
  <c r="W96" i="1"/>
  <c r="O96" i="1"/>
  <c r="X96" i="1" s="1"/>
  <c r="P96" i="1"/>
  <c r="Y96" i="1" s="1"/>
  <c r="Q96" i="1"/>
  <c r="Z96" i="1" s="1"/>
  <c r="R96" i="1"/>
  <c r="AA96" i="1" s="1"/>
  <c r="O97" i="1"/>
  <c r="P97" i="1"/>
  <c r="Y97" i="1" s="1"/>
  <c r="Q97" i="1"/>
  <c r="Z97" i="1" s="1"/>
  <c r="R97" i="1"/>
  <c r="AA97" i="1" s="1"/>
  <c r="O98" i="1"/>
  <c r="X98" i="1" s="1"/>
  <c r="P98" i="1"/>
  <c r="Y98" i="1" s="1"/>
  <c r="Q98" i="1"/>
  <c r="R98" i="1"/>
  <c r="AA98" i="1" s="1"/>
  <c r="W99" i="1"/>
  <c r="O99" i="1"/>
  <c r="X99" i="1"/>
  <c r="P99" i="1"/>
  <c r="Y99" i="1" s="1"/>
  <c r="Q99" i="1"/>
  <c r="R99" i="1"/>
  <c r="AA99" i="1" s="1"/>
  <c r="W100" i="1"/>
  <c r="O100" i="1"/>
  <c r="X100" i="1" s="1"/>
  <c r="P100" i="1"/>
  <c r="Y100" i="1" s="1"/>
  <c r="Q100" i="1"/>
  <c r="Z100" i="1" s="1"/>
  <c r="R100" i="1"/>
  <c r="AA100" i="1" s="1"/>
  <c r="O101" i="1"/>
  <c r="X101" i="1" s="1"/>
  <c r="P101" i="1"/>
  <c r="Y101" i="1"/>
  <c r="Q101" i="1"/>
  <c r="Z101" i="1" s="1"/>
  <c r="R101" i="1"/>
  <c r="AA101" i="1"/>
  <c r="O102" i="1"/>
  <c r="X102" i="1" s="1"/>
  <c r="P102" i="1"/>
  <c r="Y102" i="1"/>
  <c r="Q102" i="1"/>
  <c r="R102" i="1"/>
  <c r="AA102" i="1" s="1"/>
  <c r="W103" i="1"/>
  <c r="O103" i="1"/>
  <c r="X103" i="1" s="1"/>
  <c r="P103" i="1"/>
  <c r="Y103" i="1" s="1"/>
  <c r="Q103" i="1"/>
  <c r="R103" i="1"/>
  <c r="O104" i="1"/>
  <c r="X104" i="1" s="1"/>
  <c r="P104" i="1"/>
  <c r="Y104" i="1" s="1"/>
  <c r="Q104" i="1"/>
  <c r="Z104" i="1" s="1"/>
  <c r="R104" i="1"/>
  <c r="AA104" i="1" s="1"/>
  <c r="U105" i="1"/>
  <c r="AB105" i="1" s="1"/>
  <c r="O105" i="1"/>
  <c r="P105" i="1"/>
  <c r="Y105" i="1"/>
  <c r="Q105" i="1"/>
  <c r="Z105" i="1" s="1"/>
  <c r="R105" i="1"/>
  <c r="AA105" i="1"/>
  <c r="O106" i="1"/>
  <c r="X106" i="1" s="1"/>
  <c r="P106" i="1"/>
  <c r="Q106" i="1"/>
  <c r="R106" i="1"/>
  <c r="AA106" i="1" s="1"/>
  <c r="O107" i="1"/>
  <c r="X107" i="1" s="1"/>
  <c r="P107" i="1"/>
  <c r="Q107" i="1"/>
  <c r="R107" i="1"/>
  <c r="AA107" i="1"/>
  <c r="W108" i="1"/>
  <c r="O108" i="1"/>
  <c r="X108" i="1" s="1"/>
  <c r="P108" i="1"/>
  <c r="Y108" i="1" s="1"/>
  <c r="Q108" i="1"/>
  <c r="R108" i="1"/>
  <c r="AA108" i="1" s="1"/>
  <c r="W109" i="1"/>
  <c r="O109" i="1"/>
  <c r="P109" i="1"/>
  <c r="Y109" i="1" s="1"/>
  <c r="Q109" i="1"/>
  <c r="Z109" i="1" s="1"/>
  <c r="R109" i="1"/>
  <c r="AA109" i="1" s="1"/>
  <c r="O110" i="1"/>
  <c r="X110" i="1" s="1"/>
  <c r="P110" i="1"/>
  <c r="Y110" i="1" s="1"/>
  <c r="Q110" i="1"/>
  <c r="R110" i="1"/>
  <c r="AA110" i="1" s="1"/>
  <c r="O111" i="1"/>
  <c r="X111" i="1" s="1"/>
  <c r="P111" i="1"/>
  <c r="Y111" i="1" s="1"/>
  <c r="Q111" i="1"/>
  <c r="R111" i="1"/>
  <c r="AA111" i="1" s="1"/>
  <c r="O112" i="1"/>
  <c r="X112" i="1"/>
  <c r="P112" i="1"/>
  <c r="Y112" i="1" s="1"/>
  <c r="Q112" i="1"/>
  <c r="R112" i="1"/>
  <c r="AA112" i="1" s="1"/>
  <c r="W113" i="1"/>
  <c r="O113" i="1"/>
  <c r="X113" i="1" s="1"/>
  <c r="P113" i="1"/>
  <c r="Y113" i="1"/>
  <c r="Q113" i="1"/>
  <c r="Z113" i="1" s="1"/>
  <c r="R113" i="1"/>
  <c r="AA113" i="1" s="1"/>
  <c r="O114" i="1"/>
  <c r="X114" i="1" s="1"/>
  <c r="P114" i="1"/>
  <c r="Y114" i="1" s="1"/>
  <c r="Q114" i="1"/>
  <c r="R114" i="1"/>
  <c r="AA114" i="1" s="1"/>
  <c r="W115" i="1"/>
  <c r="O115" i="1"/>
  <c r="X115" i="1" s="1"/>
  <c r="P115" i="1"/>
  <c r="Y115" i="1"/>
  <c r="Q115" i="1"/>
  <c r="R115" i="1"/>
  <c r="AA115" i="1" s="1"/>
  <c r="W116" i="1"/>
  <c r="O116" i="1"/>
  <c r="X116" i="1" s="1"/>
  <c r="P116" i="1"/>
  <c r="Y116" i="1" s="1"/>
  <c r="Q116" i="1"/>
  <c r="Z116" i="1" s="1"/>
  <c r="R116" i="1"/>
  <c r="AA116" i="1" s="1"/>
  <c r="O117" i="1"/>
  <c r="X117" i="1" s="1"/>
  <c r="P117" i="1"/>
  <c r="Y117" i="1" s="1"/>
  <c r="Q117" i="1"/>
  <c r="R117" i="1"/>
  <c r="AA117" i="1"/>
  <c r="O118" i="1"/>
  <c r="X118" i="1" s="1"/>
  <c r="P118" i="1"/>
  <c r="Y118" i="1" s="1"/>
  <c r="Q118" i="1"/>
  <c r="R118" i="1"/>
  <c r="AA118" i="1" s="1"/>
  <c r="E16" i="4"/>
  <c r="C8" i="4" s="1"/>
  <c r="E17" i="4"/>
  <c r="E19" i="4"/>
  <c r="E23" i="4"/>
  <c r="E53" i="4"/>
  <c r="E54" i="4"/>
  <c r="E55" i="4"/>
  <c r="E56" i="4"/>
  <c r="E72" i="4"/>
  <c r="E73" i="4"/>
  <c r="E74" i="4"/>
  <c r="E75" i="4"/>
  <c r="U82" i="1"/>
  <c r="AB82" i="1" s="1"/>
  <c r="W110" i="1"/>
  <c r="U94" i="1"/>
  <c r="AB94" i="1" s="1"/>
  <c r="Y106" i="1"/>
  <c r="N21" i="1"/>
  <c r="W21" i="1" s="1"/>
  <c r="P21" i="1"/>
  <c r="Q21" i="1"/>
  <c r="Q22" i="1"/>
  <c r="Z22" i="1" s="1"/>
  <c r="R21" i="1"/>
  <c r="AA21" i="1" s="1"/>
  <c r="M21" i="1"/>
  <c r="O21" i="1"/>
  <c r="X21" i="1" s="1"/>
  <c r="R20" i="1"/>
  <c r="AA20" i="1" s="1"/>
  <c r="Q20" i="1"/>
  <c r="Z20" i="1"/>
  <c r="M20" i="1"/>
  <c r="V20" i="1" s="1"/>
  <c r="P20" i="1"/>
  <c r="Y20" i="1"/>
  <c r="U22" i="1"/>
  <c r="AB22" i="1" s="1"/>
  <c r="P22" i="1"/>
  <c r="Y22" i="1" s="1"/>
  <c r="O22" i="1"/>
  <c r="X22" i="1" s="1"/>
  <c r="W88" i="1"/>
  <c r="W112" i="1"/>
  <c r="M22" i="1"/>
  <c r="V22" i="1" s="1"/>
  <c r="O23" i="1"/>
  <c r="X23" i="1" s="1"/>
  <c r="N22" i="1"/>
  <c r="W22" i="1" s="1"/>
  <c r="R22" i="1"/>
  <c r="AA22" i="1" s="1"/>
  <c r="Q23" i="1"/>
  <c r="Z23" i="1" s="1"/>
  <c r="P23" i="1"/>
  <c r="Y23" i="1" s="1"/>
  <c r="N23" i="1"/>
  <c r="W23" i="1"/>
  <c r="M24" i="1"/>
  <c r="V24" i="1" s="1"/>
  <c r="O24" i="1"/>
  <c r="X24" i="1" s="1"/>
  <c r="N24" i="1"/>
  <c r="W24" i="1" s="1"/>
  <c r="M23" i="1"/>
  <c r="V23" i="1" s="1"/>
  <c r="R23" i="1"/>
  <c r="AA23" i="1" s="1"/>
  <c r="Q24" i="1"/>
  <c r="Z24" i="1" s="1"/>
  <c r="U23" i="1"/>
  <c r="AB23" i="1" s="1"/>
  <c r="R24" i="1"/>
  <c r="AA24" i="1" s="1"/>
  <c r="M25" i="1"/>
  <c r="Q25" i="1"/>
  <c r="U25" i="1"/>
  <c r="AB25" i="1" s="1"/>
  <c r="R25" i="1"/>
  <c r="AA25" i="1" s="1"/>
  <c r="O25" i="1"/>
  <c r="X25" i="1" s="1"/>
  <c r="P25" i="1"/>
  <c r="Y25" i="1" s="1"/>
  <c r="N25" i="1"/>
  <c r="W25" i="1" s="1"/>
  <c r="P24" i="1"/>
  <c r="Y24" i="1" s="1"/>
  <c r="N26" i="1"/>
  <c r="W26" i="1" s="1"/>
  <c r="Q26" i="1"/>
  <c r="Z26" i="1" s="1"/>
  <c r="M26" i="1"/>
  <c r="V26" i="1" s="1"/>
  <c r="R26" i="1"/>
  <c r="AA26" i="1" s="1"/>
  <c r="O26" i="1"/>
  <c r="X26" i="1" s="1"/>
  <c r="P26" i="1"/>
  <c r="Y26" i="1" s="1"/>
  <c r="R27" i="1"/>
  <c r="AA27" i="1" s="1"/>
  <c r="N27" i="1"/>
  <c r="W27" i="1" s="1"/>
  <c r="O27" i="1"/>
  <c r="M27" i="1"/>
  <c r="V27" i="1" s="1"/>
  <c r="P27" i="1"/>
  <c r="Y27" i="1" s="1"/>
  <c r="Q27" i="1"/>
  <c r="R28" i="1"/>
  <c r="AA28" i="1" s="1"/>
  <c r="N28" i="1"/>
  <c r="W28" i="1" s="1"/>
  <c r="O28" i="1"/>
  <c r="X28" i="1"/>
  <c r="M28" i="1"/>
  <c r="V28" i="1" s="1"/>
  <c r="P28" i="1"/>
  <c r="Y28" i="1"/>
  <c r="Q28" i="1"/>
  <c r="Z28" i="1" s="1"/>
  <c r="M29" i="1"/>
  <c r="V29" i="1" s="1"/>
  <c r="O29" i="1"/>
  <c r="X29" i="1" s="1"/>
  <c r="P29" i="1"/>
  <c r="Y29" i="1" s="1"/>
  <c r="N29" i="1"/>
  <c r="W29" i="1" s="1"/>
  <c r="R29" i="1"/>
  <c r="AA29" i="1"/>
  <c r="Q29" i="1"/>
  <c r="N30" i="1"/>
  <c r="W30" i="1" s="1"/>
  <c r="O30" i="1"/>
  <c r="X30" i="1" s="1"/>
  <c r="M30" i="1"/>
  <c r="V30" i="1" s="1"/>
  <c r="P30" i="1"/>
  <c r="Y30" i="1" s="1"/>
  <c r="Q30" i="1"/>
  <c r="R30" i="1"/>
  <c r="AA30" i="1"/>
  <c r="U29" i="1"/>
  <c r="AB29" i="1" s="1"/>
  <c r="Q31" i="1"/>
  <c r="N31" i="1"/>
  <c r="W31" i="1" s="1"/>
  <c r="R31" i="1"/>
  <c r="AA31" i="1" s="1"/>
  <c r="M31" i="1"/>
  <c r="V31" i="1" s="1"/>
  <c r="P31" i="1"/>
  <c r="Y31" i="1" s="1"/>
  <c r="O31" i="1"/>
  <c r="X31" i="1" s="1"/>
  <c r="R32" i="1"/>
  <c r="AA32" i="1" s="1"/>
  <c r="O32" i="1"/>
  <c r="X32" i="1" s="1"/>
  <c r="N32" i="1"/>
  <c r="P32" i="1"/>
  <c r="Y32" i="1" s="1"/>
  <c r="Q32" i="1"/>
  <c r="Z32" i="1" s="1"/>
  <c r="M32" i="1"/>
  <c r="M33" i="1"/>
  <c r="V33" i="1" s="1"/>
  <c r="P33" i="1"/>
  <c r="Y33" i="1" s="1"/>
  <c r="Q33" i="1"/>
  <c r="Z33" i="1" s="1"/>
  <c r="O33" i="1"/>
  <c r="X33" i="1" s="1"/>
  <c r="N33" i="1"/>
  <c r="W33" i="1" s="1"/>
  <c r="R33" i="1"/>
  <c r="AA33" i="1"/>
  <c r="N34" i="1"/>
  <c r="W34" i="1" s="1"/>
  <c r="Q34" i="1"/>
  <c r="M34" i="1"/>
  <c r="V34" i="1" s="1"/>
  <c r="R34" i="1"/>
  <c r="AA34" i="1" s="1"/>
  <c r="O34" i="1"/>
  <c r="X34" i="1" s="1"/>
  <c r="P34" i="1"/>
  <c r="Q35" i="1"/>
  <c r="N35" i="1"/>
  <c r="W35" i="1" s="1"/>
  <c r="R35" i="1"/>
  <c r="AA35" i="1" s="1"/>
  <c r="M35" i="1"/>
  <c r="V35" i="1" s="1"/>
  <c r="O35" i="1"/>
  <c r="X35" i="1" s="1"/>
  <c r="P35" i="1"/>
  <c r="Y35" i="1" s="1"/>
  <c r="P36" i="1"/>
  <c r="Y36" i="1" s="1"/>
  <c r="N36" i="1"/>
  <c r="W36" i="1" s="1"/>
  <c r="Q36" i="1"/>
  <c r="Z36" i="1" s="1"/>
  <c r="M36" i="1"/>
  <c r="V36" i="1" s="1"/>
  <c r="R36" i="1"/>
  <c r="AA36" i="1" s="1"/>
  <c r="O36" i="1"/>
  <c r="X36" i="1" s="1"/>
  <c r="M37" i="1"/>
  <c r="P37" i="1"/>
  <c r="Y37" i="1"/>
  <c r="Q37" i="1"/>
  <c r="Z37" i="1" s="1"/>
  <c r="N37" i="1"/>
  <c r="W37" i="1" s="1"/>
  <c r="O37" i="1"/>
  <c r="X37" i="1" s="1"/>
  <c r="R37" i="1"/>
  <c r="AA37" i="1" s="1"/>
  <c r="N38" i="1"/>
  <c r="W38" i="1" s="1"/>
  <c r="O38" i="1"/>
  <c r="X38" i="1" s="1"/>
  <c r="R38" i="1"/>
  <c r="AA38" i="1" s="1"/>
  <c r="M38" i="1"/>
  <c r="V38" i="1" s="1"/>
  <c r="P38" i="1"/>
  <c r="Y38" i="1" s="1"/>
  <c r="Q38" i="1"/>
  <c r="P39" i="1"/>
  <c r="Y39" i="1" s="1"/>
  <c r="N39" i="1"/>
  <c r="W39" i="1"/>
  <c r="Q39" i="1"/>
  <c r="Z39" i="1" s="1"/>
  <c r="M39" i="1"/>
  <c r="V39" i="1" s="1"/>
  <c r="O39" i="1"/>
  <c r="X39" i="1" s="1"/>
  <c r="R39" i="1"/>
  <c r="AA39" i="1" s="1"/>
  <c r="U40" i="1"/>
  <c r="AB40" i="1" s="1"/>
  <c r="O40" i="1"/>
  <c r="X40" i="1" s="1"/>
  <c r="P40" i="1"/>
  <c r="Y40" i="1" s="1"/>
  <c r="N40" i="1"/>
  <c r="W40" i="1" s="1"/>
  <c r="M40" i="1"/>
  <c r="V40" i="1" s="1"/>
  <c r="Q40" i="1"/>
  <c r="Z40" i="1" s="1"/>
  <c r="R40" i="1"/>
  <c r="AA40" i="1" s="1"/>
  <c r="M41" i="1"/>
  <c r="V41" i="1" s="1"/>
  <c r="P41" i="1"/>
  <c r="Y41" i="1" s="1"/>
  <c r="Q41" i="1"/>
  <c r="Z41" i="1" s="1"/>
  <c r="O41" i="1"/>
  <c r="X41" i="1"/>
  <c r="R41" i="1"/>
  <c r="AA41" i="1" s="1"/>
  <c r="N41" i="1"/>
  <c r="W41" i="1"/>
  <c r="U41" i="1"/>
  <c r="AB41" i="1" s="1"/>
  <c r="N42" i="1"/>
  <c r="W42" i="1" s="1"/>
  <c r="P42" i="1"/>
  <c r="Y42" i="1" s="1"/>
  <c r="M42" i="1"/>
  <c r="V42" i="1" s="1"/>
  <c r="Q42" i="1"/>
  <c r="R42" i="1"/>
  <c r="AA42" i="1" s="1"/>
  <c r="O42" i="1"/>
  <c r="X42" i="1" s="1"/>
  <c r="Q43" i="1"/>
  <c r="M43" i="1"/>
  <c r="V43" i="1" s="1"/>
  <c r="N43" i="1"/>
  <c r="W43" i="1"/>
  <c r="R43" i="1"/>
  <c r="AA43" i="1" s="1"/>
  <c r="P43" i="1"/>
  <c r="Y43" i="1"/>
  <c r="O43" i="1"/>
  <c r="X43" i="1" s="1"/>
  <c r="N44" i="1"/>
  <c r="W44" i="1" s="1"/>
  <c r="P44" i="1"/>
  <c r="Y44" i="1" s="1"/>
  <c r="R44" i="1"/>
  <c r="AA44" i="1" s="1"/>
  <c r="M44" i="1"/>
  <c r="V44" i="1" s="1"/>
  <c r="O44" i="1"/>
  <c r="X44" i="1" s="1"/>
  <c r="Q44" i="1"/>
  <c r="Z44" i="1" s="1"/>
  <c r="U44" i="1"/>
  <c r="AB44" i="1" s="1"/>
  <c r="U26" i="1"/>
  <c r="AB26" i="1" s="1"/>
  <c r="Y34" i="1"/>
  <c r="Z73" i="1"/>
  <c r="J29" i="1"/>
  <c r="AA83" i="1"/>
  <c r="X56" i="1"/>
  <c r="X51" i="1"/>
  <c r="J49" i="1"/>
  <c r="Y48" i="1"/>
  <c r="X81" i="1"/>
  <c r="U71" i="1"/>
  <c r="AB71" i="1" s="1"/>
  <c r="X109" i="1"/>
  <c r="Y87" i="1"/>
  <c r="V65" i="1"/>
  <c r="V117" i="1"/>
  <c r="V53" i="1"/>
  <c r="Z112" i="1"/>
  <c r="Z108" i="1"/>
  <c r="Z64" i="1"/>
  <c r="U59" i="1"/>
  <c r="AB59" i="1" s="1"/>
  <c r="Z87" i="1"/>
  <c r="Z59" i="1"/>
  <c r="Z90" i="1"/>
  <c r="U118" i="1"/>
  <c r="AB118" i="1" s="1"/>
  <c r="U20" i="1"/>
  <c r="AB20" i="1" s="1"/>
  <c r="X61" i="1"/>
  <c r="V32" i="1"/>
  <c r="J64" i="1"/>
  <c r="W72" i="1"/>
  <c r="U47" i="1"/>
  <c r="AB47" i="1"/>
  <c r="AB28" i="1"/>
  <c r="AB16" i="1"/>
  <c r="J28" i="1"/>
  <c r="X97" i="1"/>
  <c r="X27" i="1"/>
  <c r="J89" i="1"/>
  <c r="Y21" i="1"/>
  <c r="J45" i="1"/>
  <c r="Y107" i="1"/>
  <c r="X105" i="1"/>
  <c r="AA103" i="1"/>
  <c r="AA84" i="1"/>
  <c r="AA76" i="1"/>
  <c r="X71" i="1"/>
  <c r="AA67" i="1"/>
  <c r="V37" i="1"/>
  <c r="Z85" i="1"/>
  <c r="I8" i="1"/>
  <c r="J3" i="4" s="1"/>
  <c r="Z43" i="1" l="1"/>
  <c r="J32" i="1"/>
  <c r="J21" i="1"/>
  <c r="Z82" i="1"/>
  <c r="J72" i="1"/>
  <c r="J50" i="1"/>
  <c r="J53" i="1"/>
  <c r="Z103" i="1"/>
  <c r="J97" i="1"/>
  <c r="Z95" i="1"/>
  <c r="Z75" i="1"/>
  <c r="J60" i="1"/>
  <c r="J96" i="1"/>
  <c r="Z35" i="1"/>
  <c r="Z27" i="1"/>
  <c r="J117" i="1"/>
  <c r="J113" i="1"/>
  <c r="Z30" i="1"/>
  <c r="J25" i="1"/>
  <c r="Z118" i="1"/>
  <c r="Z107" i="1"/>
  <c r="Z91" i="1"/>
  <c r="Z62" i="1"/>
  <c r="Z46" i="1"/>
  <c r="Z117" i="1"/>
  <c r="A1" i="1"/>
  <c r="J109" i="1"/>
  <c r="J75" i="1"/>
  <c r="J66" i="1"/>
  <c r="J46" i="1"/>
  <c r="J39" i="1"/>
  <c r="W32" i="1"/>
  <c r="J105" i="1"/>
  <c r="V73" i="1"/>
  <c r="J73" i="1"/>
  <c r="V55" i="1"/>
  <c r="J55" i="1"/>
  <c r="J20" i="1"/>
  <c r="J79" i="1"/>
  <c r="J37" i="1"/>
  <c r="J104" i="1"/>
  <c r="J76" i="1"/>
  <c r="X76" i="1"/>
  <c r="Z50" i="1"/>
  <c r="Y67" i="1"/>
  <c r="J67" i="1"/>
  <c r="J77" i="1"/>
  <c r="J98" i="1"/>
  <c r="J95" i="1"/>
  <c r="J102" i="1"/>
  <c r="V21" i="1"/>
  <c r="J88" i="1"/>
  <c r="J84" i="1"/>
  <c r="J81" i="1"/>
  <c r="J33" i="1"/>
  <c r="U88" i="1"/>
  <c r="AB88" i="1" s="1"/>
  <c r="Z48" i="1"/>
  <c r="J19" i="1"/>
  <c r="J51" i="1"/>
  <c r="J44" i="1"/>
  <c r="J38" i="1"/>
  <c r="J23" i="1"/>
  <c r="Z69" i="1"/>
  <c r="J24" i="1"/>
  <c r="J108" i="1"/>
  <c r="Z78" i="1"/>
  <c r="J93" i="1"/>
  <c r="J43" i="1"/>
  <c r="Z74" i="1"/>
  <c r="Z70" i="1"/>
  <c r="Z66" i="1"/>
  <c r="Z51" i="1"/>
  <c r="J71" i="1"/>
  <c r="J69" i="1"/>
  <c r="Z114" i="1"/>
  <c r="Z110" i="1"/>
  <c r="Z106" i="1"/>
  <c r="Z102" i="1"/>
  <c r="Z98" i="1"/>
  <c r="Z94" i="1"/>
  <c r="Z86" i="1"/>
  <c r="Z71" i="1"/>
  <c r="Z67" i="1"/>
  <c r="Z60" i="1"/>
  <c r="Z52" i="1"/>
  <c r="Z45" i="1"/>
  <c r="Z29" i="1"/>
  <c r="Z25" i="1"/>
  <c r="Z21" i="1"/>
  <c r="J22" i="1"/>
  <c r="J54" i="1"/>
  <c r="J100" i="1"/>
  <c r="J110" i="1"/>
  <c r="J48" i="1"/>
  <c r="J26" i="1"/>
  <c r="J34" i="1"/>
  <c r="V25" i="1"/>
  <c r="J80" i="1"/>
  <c r="J78" i="1"/>
  <c r="U81" i="1"/>
  <c r="AB81" i="1" s="1"/>
  <c r="J114" i="1"/>
  <c r="J107" i="1"/>
  <c r="J94" i="1"/>
  <c r="J90" i="1"/>
  <c r="J74" i="1"/>
  <c r="U84" i="1"/>
  <c r="AB84" i="1" s="1"/>
  <c r="J65" i="1"/>
  <c r="J35" i="1"/>
  <c r="J106" i="1"/>
  <c r="J118" i="1"/>
  <c r="J70" i="1"/>
  <c r="J58" i="1"/>
  <c r="J82" i="1"/>
  <c r="J116" i="1"/>
  <c r="J91" i="1"/>
  <c r="U33" i="1"/>
  <c r="AB33" i="1" s="1"/>
  <c r="J83" i="1"/>
  <c r="J99" i="1"/>
  <c r="J36" i="1"/>
  <c r="J27" i="1"/>
  <c r="J103" i="1"/>
  <c r="J85" i="1"/>
  <c r="U69" i="1"/>
  <c r="AB69" i="1" s="1"/>
  <c r="V62" i="1"/>
  <c r="J62" i="1"/>
  <c r="J63" i="1"/>
  <c r="J92" i="1"/>
  <c r="J61" i="1"/>
  <c r="J31" i="1"/>
  <c r="J112" i="1"/>
  <c r="J42" i="1"/>
  <c r="J52" i="1"/>
  <c r="J57" i="1"/>
  <c r="J101" i="1"/>
  <c r="J115" i="1"/>
  <c r="J86" i="1"/>
  <c r="J47" i="1"/>
  <c r="J30" i="1"/>
  <c r="J87" i="1"/>
  <c r="J68" i="1"/>
  <c r="J56" i="1"/>
  <c r="U38" i="1"/>
  <c r="AB38" i="1" s="1"/>
  <c r="J111" i="1"/>
  <c r="A2" i="5"/>
  <c r="A2" i="1"/>
</calcChain>
</file>

<file path=xl/sharedStrings.xml><?xml version="1.0" encoding="utf-8"?>
<sst xmlns="http://schemas.openxmlformats.org/spreadsheetml/2006/main" count="268" uniqueCount="130">
  <si>
    <t></t>
  </si>
  <si>
    <t>Line No.</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</si>
  <si>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</si>
  <si>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</si>
  <si>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</si>
  <si>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</si>
  <si>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</si>
  <si>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</si>
  <si>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</si>
  <si>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Rigorous</t>
  </si>
  <si>
    <t>Overall</t>
  </si>
  <si>
    <t>These columns will be hidden in the final sheet.  They provide a rigorous assessment of the entries versus the energy efficiency requirements.  If the "Overall Status" is GREEN, but there are problems with the entries versus the detailed standards, the "ok" will appear in lower case.  If there are no problems, the "OK" will appear in uppercase.  The DOE will be able to unhide theses cells to see the detailed explanation of any issues.</t>
  </si>
  <si>
    <t>Rigorous Status</t>
  </si>
  <si>
    <t></t>
  </si>
  <si>
    <t></t>
  </si>
  <si>
    <t></t>
  </si>
  <si>
    <t>The cells below provide an explanation for "Errors".</t>
  </si>
  <si>
    <t xml:space="preserve">APPENDIX C TO SUBPART B OF PART 431—COMPLIANCE CERTIFICATION </t>
  </si>
  <si>
    <t>1.</t>
  </si>
  <si>
    <t xml:space="preserve">Name and Address of Company (the ‘‘company’’): </t>
  </si>
  <si>
    <t>2.</t>
  </si>
  <si>
    <t xml:space="preserve">Name(s) to be Marked on Electric Motors to Which this Compliance Certification Applies: </t>
  </si>
  <si>
    <t>3.</t>
  </si>
  <si>
    <t xml:space="preserve">If manufacturer or private labeler wishes to receive a unique Compliance Certification number for use with any particular brand name, trademark, or other label name, fill out the following two items: </t>
  </si>
  <si>
    <t>A.</t>
  </si>
  <si>
    <t>List each brand name, trademark, or other label name for which the company requests a Compliance Certification number:</t>
  </si>
  <si>
    <t>B.</t>
  </si>
  <si>
    <t>List other name(s), if any, under which the company sells electric motors (if not listed in item 2 above):</t>
  </si>
  <si>
    <t>4.</t>
  </si>
  <si>
    <t xml:space="preserve">Person to Contact for Further Information: </t>
  </si>
  <si>
    <t>Name:</t>
  </si>
  <si>
    <t>Address:</t>
  </si>
  <si>
    <t>Telephone Number:</t>
  </si>
  <si>
    <t>Facsimile Number:</t>
  </si>
  <si>
    <t>If any part of this Compliance Certification, including the Attachment, was prepared by a third party organization under the provisions of 10 CFR 431.36, the company official authorizing third party representations:</t>
  </si>
  <si>
    <t>Third Party Organization:</t>
  </si>
  <si>
    <t>Responsible Person at that Organization:</t>
  </si>
  <si>
    <t>All required determinations on which this Compliance Certification is based were made in conformance with the applicable requirements in 10 CFR Part 431, subpart B. All information reported in this Compliance Certification is true, accurate, and complete.  The company is aware of the penalties associated with violations of the Act and the regulations thereunder, and is also aware of the provisions contained in 18 U.S.C. 1001, which prohibits knowingly making false statements to the Federal Government.</t>
  </si>
  <si>
    <t>Date:</t>
  </si>
  <si>
    <t>Name of Company:</t>
  </si>
  <si>
    <t>ATTACHMENT TO CERTIFICATION OF COMPLIANCE WITH ENERGY EFFICIENCY STANDARDS FOR ELECTRIC MOTORS: LISTING OF ELECTRIC MOTOR EFFICIENCIES</t>
  </si>
  <si>
    <t>Motor Horsepower</t>
  </si>
  <si>
    <t>Number of Poles</t>
  </si>
  <si>
    <t>Number of Poles Status</t>
  </si>
  <si>
    <t>Open or Enclosed Motor Status</t>
  </si>
  <si>
    <t>Least Efficient Basic Model Status</t>
  </si>
  <si>
    <t>Nominal Full Load Efficiency Status</t>
  </si>
  <si>
    <t>Standard</t>
  </si>
  <si>
    <t>Low End of Range, &gt;=</t>
  </si>
  <si>
    <t>Upper End of Range, &lt;</t>
  </si>
  <si>
    <t>Nominal Full Load Efficiency Standard, %</t>
  </si>
  <si>
    <t>Open Motors - Number of Poles</t>
  </si>
  <si>
    <t>Enclosed Motors - Number of Poles</t>
  </si>
  <si>
    <t xml:space="preserve">Company Name (required):  </t>
  </si>
  <si>
    <t xml:space="preserve">Address 2:  </t>
  </si>
  <si>
    <t xml:space="preserve">Address 1 (required):  </t>
  </si>
  <si>
    <t xml:space="preserve">City, State ZIP (required):  </t>
  </si>
  <si>
    <r>
      <t xml:space="preserve">This Compliance Certification reports on  </t>
    </r>
    <r>
      <rPr>
        <sz val="10"/>
        <rFont val="Arial"/>
        <family val="2"/>
      </rPr>
      <t>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above named company.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t>
    </r>
  </si>
  <si>
    <t>Name (required):</t>
  </si>
  <si>
    <t>Address (required):</t>
  </si>
  <si>
    <t>Telephone Number (required):</t>
  </si>
  <si>
    <t>Facsimile Number (required):</t>
  </si>
  <si>
    <t>Date (required):</t>
  </si>
  <si>
    <t>Title (required):</t>
  </si>
  <si>
    <t>Firm or Organization (required):</t>
  </si>
  <si>
    <t xml:space="preserve">Please also complete the </t>
  </si>
  <si>
    <t>"ATTACHMENT TO CERTIFICATION OF COMPLIANCE WITH ENERGY EFFICIENCY STANDARDS FOR ELECTRIC MOTORS: LISTING OF ELECTRIC MOTOR EFFICIENCIES"</t>
  </si>
  <si>
    <t>in the worksheet "Attachment"</t>
  </si>
  <si>
    <t xml:space="preserve">1 (required):  </t>
  </si>
  <si>
    <t xml:space="preserve">2:  </t>
  </si>
  <si>
    <t xml:space="preserve">3:  </t>
  </si>
  <si>
    <t xml:space="preserve">4:  </t>
  </si>
  <si>
    <t xml:space="preserve">5:  </t>
  </si>
  <si>
    <t xml:space="preserve">1:  </t>
  </si>
  <si>
    <t>Please complete both this "Certification" worksheet and the "Attachment" worksheet</t>
  </si>
  <si>
    <t xml:space="preserve"> Open or Enclosed Motor</t>
  </si>
  <si>
    <t xml:space="preserve">  Status of Certification worksheet</t>
  </si>
  <si>
    <t>Please complete both this "Attachment" worksheet and the "Certification" worksheet</t>
  </si>
  <si>
    <t>Overall Status of Attachment worksheet</t>
  </si>
  <si>
    <t>Worksheet</t>
  </si>
  <si>
    <t>Attachment</t>
  </si>
  <si>
    <t>Standard Kilowatt Equivalent</t>
  </si>
  <si>
    <t>Notes:</t>
  </si>
  <si>
    <t>A horsepower at or above the midpoint between the two consecutive horsepowers shall be rounded up to the higher of the two horsepowers.</t>
  </si>
  <si>
    <t xml:space="preserve">1)  </t>
  </si>
  <si>
    <t xml:space="preserve">2)  </t>
  </si>
  <si>
    <t>Least Efficient Basic Model - (Model Number(s))</t>
  </si>
  <si>
    <t>Nominal Full Load Efficiency</t>
  </si>
  <si>
    <r>
      <t>·</t>
    </r>
    <r>
      <rPr>
        <b/>
        <sz val="10"/>
        <rFont val="Arial"/>
        <family val="2"/>
      </rPr>
      <t xml:space="preserve"> Please enter your data in the columns shaded in gray below, using a separate line for each basic model.                                                                                                                                         </t>
    </r>
    <r>
      <rPr>
        <b/>
        <sz val="10"/>
        <rFont val="Symbol"/>
        <family val="1"/>
        <charset val="2"/>
      </rPr>
      <t>·</t>
    </r>
    <r>
      <rPr>
        <b/>
        <sz val="10"/>
        <rFont val="Arial"/>
        <family val="2"/>
      </rPr>
      <t xml:space="preserve"> Click on the column heading or any cell for instructions on how to complete that cell.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</si>
  <si>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t>
  </si>
  <si>
    <t>Motor Horsepower Status</t>
  </si>
  <si>
    <r>
      <t>*</t>
    </r>
    <r>
      <rPr>
        <b/>
        <sz val="10"/>
        <rFont val="Arial"/>
        <family val="2"/>
      </rPr>
      <t xml:space="preserve"> Status</t>
    </r>
  </si>
  <si>
    <t>Enter One Only On Each Row</t>
  </si>
  <si>
    <t>(See the "Instructions" worksheet for assistance in completing this form)</t>
  </si>
  <si>
    <r>
      <t></t>
    </r>
    <r>
      <rPr>
        <b/>
        <sz val="10"/>
        <rFont val="Arial"/>
        <family val="2"/>
      </rPr>
      <t xml:space="preserve"> </t>
    </r>
    <r>
      <rPr>
        <b/>
        <sz val="14"/>
        <rFont val="Arial"/>
        <family val="2"/>
      </rPr>
      <t>Listing of Electric Motor Efficiencies</t>
    </r>
  </si>
  <si>
    <t>Instructions for CCMS Certification</t>
  </si>
  <si>
    <t>Use the "Tab" key and arrows on your keyboard to navigate through the fillable fields in the template. If all required fields have been completed the "Overall Status" indicator on the top left of the form will show "ok."    Call 505-412-4120 for additional assistance.</t>
  </si>
  <si>
    <t>Step 1</t>
  </si>
  <si>
    <r>
      <t xml:space="preserve">On the </t>
    </r>
    <r>
      <rPr>
        <b/>
        <sz val="10"/>
        <rFont val="Arial"/>
        <family val="2"/>
      </rPr>
      <t>Certification Sheet</t>
    </r>
    <r>
      <rPr>
        <sz val="10"/>
        <rFont val="Arial"/>
      </rPr>
      <t xml:space="preserve"> - Complete all appropriate fields. "Pink" fields indicate required data entry.</t>
    </r>
  </si>
  <si>
    <t>Step 2</t>
  </si>
  <si>
    <r>
      <t xml:space="preserve">On the </t>
    </r>
    <r>
      <rPr>
        <b/>
        <sz val="10"/>
        <rFont val="Arial"/>
        <family val="2"/>
      </rPr>
      <t>Certification Sheet</t>
    </r>
    <r>
      <rPr>
        <sz val="10"/>
        <rFont val="Arial"/>
      </rPr>
      <t xml:space="preserve"> - Insure all required fields are completed via the Status indicator</t>
    </r>
  </si>
  <si>
    <t>Instructions for CCMS Attachment</t>
  </si>
  <si>
    <t>Use your mouse, the "Tab" key and arrows on your keyboard to navigate through the fillable fields in the template. If all fields have been completed correctly the "Overall Status" indicator on the top right corner of the template will show "ok."  If this indicator reads "Error," look for incomplete/incorrect field entry explanations by comparing the mirrored cells on the right of your template screen with your report entries.  Call 505-412-4120 for additional assistance.</t>
  </si>
  <si>
    <t>Step 3</t>
  </si>
  <si>
    <t>Enter today's date</t>
  </si>
  <si>
    <t xml:space="preserve"> </t>
  </si>
  <si>
    <t>Step 4</t>
  </si>
  <si>
    <t>Enter your company name in the cell above "Type name of company in the box above."</t>
  </si>
  <si>
    <t></t>
  </si>
  <si>
    <t>Step 5</t>
  </si>
  <si>
    <t>Starting on line No. 1, begin entering applicable data in each field.  When you have chosen a field, an instruction box will display.  Each template has different product type standards.  Although all product template instructions are similar, your product template may display different data entry fields from the examples below. If the status at the end of the line reads "Error," review your data to verify entries. Lines with an "ok" status have been completed correctly.</t>
  </si>
  <si>
    <t>open</t>
  </si>
  <si>
    <t>123ABC</t>
  </si>
  <si>
    <t>ok</t>
  </si>
  <si>
    <t>345ABC</t>
  </si>
  <si>
    <t>Error</t>
  </si>
  <si>
    <t></t>
  </si>
  <si>
    <t>Step 6</t>
  </si>
  <si>
    <t>Save the template to a local drive for safekeeping. You will upload this template later to DOE via the CCMS application.</t>
  </si>
  <si>
    <t>Overall Status</t>
  </si>
  <si>
    <t>Product Type:</t>
  </si>
  <si>
    <t>Basic Model means all units of a given type of electric motor (or class thereof) manufactured by a single manufacturer, and which (i) have the same rating, (ii) have electrical design characteristics that are essentially identical, and (iii) do not have any differing physical or functional characteristics that affect energy consumption or efficiency.</t>
  </si>
  <si>
    <t>Rating means one of the combinations of an electric motor’s horsepower (or standard kilowatt equivalent), number of poles, and open or enclosed construction, with respect to which §431.25 of 10 CFR Part 431 prescribes nominal full load efficiency standards.</t>
  </si>
  <si>
    <t>A horsepower below the midpoint between the two consecutive horsepowers shall be rounded down to the lower of the two horsepowers.</t>
  </si>
  <si>
    <t>General Purpose Electric Motors (Subtype II) (Manufactured on or after December 19, 2010)</t>
  </si>
  <si>
    <t>Allowable HP Range</t>
  </si>
  <si>
    <t>*For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</si>
  <si>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Certification of Compliance With Energy Efficiency Standards for Electric Motors (Office of Management and Budget Control Number: 1910–1400).</t>
  </si>
  <si>
    <t>DOE F 220.64 (Expiration Date:  February 3, 2014)</t>
  </si>
  <si>
    <t>Version 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</si>
</sst>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37"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sz val="20"/>
      <color indexed="10"/>
      <name val="Wingdings"/>
      <charset val="2"/>
    </font>
    <font>
      <b/>
      <sz val="20"/>
      <color indexed="17"/>
      <name val="Wingdings"/>
      <charset val="2"/>
    </font>
    <font>
      <sz val="10"/>
      <color indexed="8"/>
      <name val="Arial"/>
      <family val="2"/>
    </font>
    <font>
      <b/>
      <sz val="10"/>
      <color indexed="10"/>
      <name val="Arial"/>
      <family val="2"/>
    </font>
    <font>
      <b/>
      <sz val="14"/>
      <color indexed="10"/>
      <name val="Arial"/>
      <family val="2"/>
    </font>
    <font>
      <sz val="8"/>
      <name val="Arial"/>
      <family val="2"/>
    </font>
    <font>
      <b/>
      <sz val="11"/>
      <color indexed="10"/>
      <name val="Arial"/>
      <family val="2"/>
    </font>
    <font>
      <b/>
      <sz val="18"/>
      <name val="Arial"/>
      <family val="2"/>
    </font>
    <font>
      <sz val="11"/>
      <name val="Arial"/>
      <family val="2"/>
    </font>
    <font>
      <b/>
      <sz val="16"/>
      <color indexed="10"/>
      <name val="Wingdings"/>
      <charset val="2"/>
    </font>
    <font>
      <b/>
      <sz val="16"/>
      <color indexed="12"/>
      <name val="Wingdings"/>
      <charset val="2"/>
    </font>
    <font>
      <sz val="16"/>
      <color indexed="53"/>
      <name val="Wingdings"/>
      <charset val="2"/>
    </font>
    <font>
      <b/>
      <sz val="20"/>
      <name val="Wingdings"/>
      <charset val="2"/>
    </font>
    <font>
      <sz val="20"/>
      <color indexed="53"/>
      <name val="Wingdings"/>
      <charset val="2"/>
    </font>
    <font>
      <sz val="20"/>
      <color indexed="17"/>
      <name val="Wingdings"/>
      <charset val="2"/>
    </font>
    <font>
      <sz val="24"/>
      <color indexed="10"/>
      <name val="Wingdings"/>
      <charset val="2"/>
    </font>
    <font>
      <sz val="24"/>
      <color indexed="12"/>
      <name val="Wingdings"/>
      <charset val="2"/>
    </font>
    <font>
      <sz val="24"/>
      <color indexed="17"/>
      <name val="Wingdings"/>
      <charset val="2"/>
    </font>
    <font>
      <sz val="24"/>
      <color indexed="17"/>
      <name val="Arial"/>
      <family val="2"/>
    </font>
    <font>
      <sz val="24"/>
      <color indexed="53"/>
      <name val="Wingdings"/>
      <charset val="2"/>
    </font>
    <font>
      <sz val="24"/>
      <name val="Wingdings"/>
      <charset val="2"/>
    </font>
    <font>
      <sz val="24"/>
      <color indexed="28"/>
      <name val="Wingdings"/>
      <charset val="2"/>
    </font>
    <font>
      <sz val="24"/>
      <color indexed="36"/>
      <name val="Wingdings"/>
      <charset val="2"/>
    </font>
    <font>
      <sz val="10"/>
      <color theme="0"/>
      <name val="Arial"/>
      <family val="2"/>
    </font>
    <font>
      <sz val="9"/>
      <color theme="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n">
        <color indexed="12"/>
      </left>
      <right style="thick">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ck">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thin">
        <color indexed="12"/>
      </left>
      <right style="thick">
        <color indexed="12"/>
      </right>
      <top style="thin">
        <color indexed="12"/>
      </top>
      <bottom style="thick">
        <color indexed="12"/>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s>
  <cellStyleXfs count="1">
    <xf numFmtId="0" fontId="0" fillId="0" borderId="0"/>
  </cellStyleXfs>
  <cellXfs count="243">
    <xf numFmtId="0" fontId="0" fillId="0" borderId="0" xfId="0"/>
    <xf numFmtId="0" fontId="8" fillId="0" borderId="0" xfId="0" applyFont="1" applyAlignment="1" applyProtection="1">
      <protection hidden="1"/>
    </xf>
    <xf numFmtId="0" fontId="2" fillId="0" borderId="0" xfId="0" applyFont="1" applyAlignment="1" applyProtection="1">
      <alignment horizontal="center"/>
      <protection hidden="1"/>
    </xf>
    <xf numFmtId="0" fontId="2" fillId="0" borderId="0" xfId="0" applyFont="1" applyAlignment="1" applyProtection="1">
      <protection hidden="1"/>
    </xf>
    <xf numFmtId="0" fontId="2" fillId="0" borderId="0" xfId="0" applyNumberFormat="1" applyFont="1" applyAlignment="1" applyProtection="1">
      <alignment horizontal="center" vertical="center"/>
      <protection hidden="1"/>
    </xf>
    <xf numFmtId="0" fontId="2" fillId="0" borderId="0" xfId="0" applyFont="1" applyBorder="1" applyAlignment="1" applyProtection="1">
      <alignment horizontal="center"/>
      <protection hidden="1"/>
    </xf>
    <xf numFmtId="0" fontId="2" fillId="0" borderId="0" xfId="0" applyFont="1" applyFill="1" applyAlignment="1" applyProtection="1">
      <alignment horizontal="center" wrapText="1"/>
      <protection hidden="1"/>
    </xf>
    <xf numFmtId="0" fontId="1" fillId="0" borderId="0" xfId="0" applyFont="1" applyAlignment="1" applyProtection="1">
      <protection hidden="1"/>
    </xf>
    <xf numFmtId="0" fontId="1" fillId="0" borderId="0" xfId="0" applyFont="1" applyAlignment="1" applyProtection="1">
      <alignment horizontal="left"/>
      <protection hidden="1"/>
    </xf>
    <xf numFmtId="0" fontId="8" fillId="0" borderId="0" xfId="0" applyFont="1" applyFill="1" applyBorder="1" applyAlignment="1" applyProtection="1">
      <alignment horizontal="left" vertical="center"/>
      <protection hidden="1"/>
    </xf>
    <xf numFmtId="0" fontId="1"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wrapText="1"/>
      <protection hidden="1"/>
    </xf>
    <xf numFmtId="0" fontId="8" fillId="0" borderId="0" xfId="0" applyFont="1" applyAlignment="1" applyProtection="1">
      <alignment horizontal="center" wrapText="1"/>
      <protection hidden="1"/>
    </xf>
    <xf numFmtId="0" fontId="8" fillId="0" borderId="0" xfId="0" applyFont="1" applyAlignment="1" applyProtection="1">
      <alignment horizontal="center"/>
      <protection hidden="1"/>
    </xf>
    <xf numFmtId="0" fontId="1" fillId="0" borderId="0" xfId="0" applyFont="1" applyFill="1" applyBorder="1" applyAlignment="1" applyProtection="1">
      <alignment horizontal="center"/>
      <protection hidden="1"/>
    </xf>
    <xf numFmtId="0" fontId="1" fillId="0" borderId="0" xfId="0" applyNumberFormat="1" applyFont="1" applyFill="1" applyBorder="1" applyAlignment="1" applyProtection="1">
      <alignment horizontal="center"/>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9" fillId="0" borderId="0" xfId="0" applyFont="1" applyFill="1" applyBorder="1" applyAlignment="1" applyProtection="1">
      <alignment horizontal="center" vertical="center" wrapText="1"/>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5" fillId="0" borderId="1" xfId="0" applyFont="1" applyBorder="1" applyAlignment="1" applyProtection="1">
      <alignment horizontal="center" wrapText="1"/>
      <protection hidden="1"/>
    </xf>
    <xf numFmtId="0" fontId="5" fillId="0" borderId="2" xfId="0" applyFont="1" applyFill="1" applyBorder="1" applyAlignment="1" applyProtection="1">
      <alignment horizontal="center" wrapText="1"/>
      <protection hidden="1"/>
    </xf>
    <xf numFmtId="0" fontId="5" fillId="0" borderId="2" xfId="0" applyFont="1" applyBorder="1" applyAlignment="1" applyProtection="1">
      <alignment horizontal="center" wrapText="1"/>
      <protection hidden="1"/>
    </xf>
    <xf numFmtId="0" fontId="5" fillId="0" borderId="3" xfId="0" applyFont="1" applyBorder="1" applyAlignment="1" applyProtection="1">
      <alignment horizontal="center" wrapText="1"/>
      <protection hidden="1"/>
    </xf>
    <xf numFmtId="0" fontId="5" fillId="0" borderId="0" xfId="0" applyFont="1" applyFill="1" applyBorder="1" applyAlignment="1" applyProtection="1">
      <alignment horizontal="center" wrapText="1"/>
      <protection hidden="1"/>
    </xf>
    <xf numFmtId="0" fontId="5" fillId="0" borderId="0" xfId="0" applyFont="1" applyAlignment="1" applyProtection="1">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0" fillId="2" borderId="1" xfId="0"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4" fillId="3" borderId="0" xfId="0" applyFont="1" applyFill="1" applyAlignment="1" applyProtection="1">
      <protection hidden="1"/>
    </xf>
    <xf numFmtId="0" fontId="2" fillId="0" borderId="0" xfId="0" applyFont="1" applyAlignment="1" applyProtection="1">
      <alignment horizontal="left"/>
      <protection hidden="1"/>
    </xf>
    <xf numFmtId="0" fontId="5" fillId="0" borderId="6" xfId="0" applyFont="1" applyBorder="1" applyAlignment="1" applyProtection="1">
      <alignment horizontal="center" vertical="center" wrapText="1"/>
      <protection hidden="1"/>
    </xf>
    <xf numFmtId="0" fontId="1" fillId="0" borderId="0" xfId="0" applyNumberFormat="1" applyFont="1" applyFill="1" applyAlignment="1" applyProtection="1">
      <alignment horizontal="center" vertical="center"/>
      <protection hidden="1"/>
    </xf>
    <xf numFmtId="0" fontId="1" fillId="0" borderId="0" xfId="0" applyFont="1" applyAlignment="1" applyProtection="1">
      <alignment horizontal="center" wrapText="1"/>
      <protection hidden="1"/>
    </xf>
    <xf numFmtId="0" fontId="4" fillId="4" borderId="1" xfId="0" applyFont="1" applyFill="1" applyBorder="1" applyAlignment="1" applyProtection="1">
      <alignment horizontal="center" vertical="center"/>
      <protection hidden="1"/>
    </xf>
    <xf numFmtId="0" fontId="5" fillId="5" borderId="7" xfId="0" applyFont="1" applyFill="1" applyBorder="1" applyAlignment="1" applyProtection="1">
      <alignment horizontal="left" vertical="top" wrapText="1"/>
      <protection locked="0"/>
    </xf>
    <xf numFmtId="0" fontId="3" fillId="0" borderId="0" xfId="0" applyFont="1" applyAlignment="1" applyProtection="1">
      <alignment horizontal="left"/>
      <protection hidden="1"/>
    </xf>
    <xf numFmtId="0" fontId="5" fillId="0" borderId="8" xfId="0" applyFont="1" applyFill="1" applyBorder="1" applyAlignment="1" applyProtection="1">
      <alignment horizontal="center" wrapText="1"/>
      <protection hidden="1"/>
    </xf>
    <xf numFmtId="0" fontId="0" fillId="0" borderId="0" xfId="0" applyAlignment="1">
      <alignment horizontal="right" vertical="top"/>
    </xf>
    <xf numFmtId="0" fontId="4" fillId="0" borderId="1" xfId="0" applyNumberFormat="1" applyFont="1" applyFill="1" applyBorder="1" applyAlignment="1" applyProtection="1">
      <alignment horizontal="center" vertical="center"/>
      <protection hidden="1"/>
    </xf>
    <xf numFmtId="0" fontId="4" fillId="0" borderId="1" xfId="0" applyNumberFormat="1" applyFont="1" applyBorder="1" applyAlignment="1" applyProtection="1">
      <alignment horizontal="center" vertical="center"/>
      <protection hidden="1"/>
    </xf>
    <xf numFmtId="0" fontId="13" fillId="0" borderId="0" xfId="0" applyFont="1" applyFill="1" applyBorder="1" applyAlignment="1" applyProtection="1">
      <alignment horizontal="center"/>
      <protection hidden="1"/>
    </xf>
    <xf numFmtId="0" fontId="19" fillId="0" borderId="8" xfId="0" applyFont="1" applyFill="1" applyBorder="1" applyAlignment="1" applyProtection="1">
      <alignment horizontal="center" wrapText="1"/>
      <protection hidden="1"/>
    </xf>
    <xf numFmtId="0" fontId="19" fillId="0" borderId="1" xfId="0" applyFont="1" applyFill="1" applyBorder="1" applyAlignment="1" applyProtection="1">
      <alignment horizontal="center" wrapText="1"/>
      <protection hidden="1"/>
    </xf>
    <xf numFmtId="0" fontId="20" fillId="0" borderId="1" xfId="0" applyFont="1" applyBorder="1" applyAlignment="1" applyProtection="1">
      <alignment horizontal="center" vertical="center"/>
      <protection hidden="1"/>
    </xf>
    <xf numFmtId="0" fontId="12" fillId="0" borderId="0" xfId="0" applyFont="1" applyAlignment="1" applyProtection="1">
      <alignment horizontal="center"/>
      <protection hidden="1"/>
    </xf>
    <xf numFmtId="0" fontId="23" fillId="0" borderId="9" xfId="0" applyFont="1" applyBorder="1" applyAlignment="1" applyProtection="1">
      <alignment horizontal="left"/>
      <protection hidden="1"/>
    </xf>
    <xf numFmtId="0" fontId="26" fillId="0" borderId="0" xfId="0" applyFont="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4" fillId="2" borderId="10" xfId="0" applyFont="1" applyFill="1" applyBorder="1" applyAlignment="1" applyProtection="1">
      <alignment vertical="center"/>
      <protection hidden="1"/>
    </xf>
    <xf numFmtId="0" fontId="0" fillId="2" borderId="10" xfId="0" applyFill="1" applyBorder="1" applyAlignment="1" applyProtection="1">
      <alignment vertical="center"/>
      <protection hidden="1"/>
    </xf>
    <xf numFmtId="0" fontId="0" fillId="0" borderId="0" xfId="0" applyAlignment="1" applyProtection="1">
      <alignment vertical="center" wrapText="1"/>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0" fillId="0" borderId="10" xfId="0" applyBorder="1" applyProtection="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0" xfId="0" applyBorder="1" applyProtection="1">
      <protection hidden="1"/>
    </xf>
    <xf numFmtId="0" fontId="4" fillId="0" borderId="0" xfId="0" applyFont="1" applyFill="1" applyBorder="1" applyAlignment="1" applyProtection="1">
      <protection hidden="1"/>
    </xf>
    <xf numFmtId="0" fontId="0" fillId="0" borderId="0" xfId="0" applyFill="1" applyBorder="1" applyAlignment="1" applyProtection="1">
      <protection hidden="1"/>
    </xf>
    <xf numFmtId="0" fontId="0" fillId="0" borderId="12" xfId="0" applyBorder="1" applyProtection="1">
      <protection hidden="1"/>
    </xf>
    <xf numFmtId="0" fontId="1" fillId="0" borderId="0" xfId="0" applyFont="1" applyFill="1" applyBorder="1" applyAlignment="1" applyProtection="1">
      <protection hidden="1"/>
    </xf>
    <xf numFmtId="0" fontId="0" fillId="0" borderId="13" xfId="0" applyBorder="1" applyProtection="1">
      <protection hidden="1"/>
    </xf>
    <xf numFmtId="0" fontId="0" fillId="0" borderId="14" xfId="0" applyBorder="1" applyProtection="1">
      <protection hidden="1"/>
    </xf>
    <xf numFmtId="0" fontId="1" fillId="0" borderId="14" xfId="0" applyFont="1" applyFill="1" applyBorder="1" applyAlignment="1" applyProtection="1">
      <protection hidden="1"/>
    </xf>
    <xf numFmtId="0" fontId="0" fillId="0" borderId="15" xfId="0" applyBorder="1" applyProtection="1">
      <protection hidden="1"/>
    </xf>
    <xf numFmtId="0" fontId="5" fillId="2" borderId="10" xfId="0" applyFont="1" applyFill="1" applyBorder="1" applyAlignment="1" applyProtection="1">
      <alignment vertical="center"/>
      <protection hidden="1"/>
    </xf>
    <xf numFmtId="0" fontId="0" fillId="2" borderId="11" xfId="0"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0" fillId="0" borderId="12" xfId="0" applyFill="1" applyBorder="1" applyAlignment="1" applyProtection="1">
      <alignment vertical="center"/>
      <protection hidden="1"/>
    </xf>
    <xf numFmtId="0" fontId="3" fillId="0" borderId="0" xfId="0" applyFont="1" applyBorder="1" applyAlignment="1" applyProtection="1">
      <alignment vertical="top"/>
      <protection hidden="1"/>
    </xf>
    <xf numFmtId="0" fontId="0" fillId="0" borderId="0" xfId="0" applyBorder="1" applyAlignment="1" applyProtection="1">
      <alignment vertical="top"/>
      <protection hidden="1"/>
    </xf>
    <xf numFmtId="0" fontId="0" fillId="0" borderId="12" xfId="0" applyFill="1" applyBorder="1" applyAlignment="1" applyProtection="1">
      <protection hidden="1"/>
    </xf>
    <xf numFmtId="0" fontId="2" fillId="0" borderId="0" xfId="0" applyFont="1" applyBorder="1" applyAlignment="1" applyProtection="1">
      <protection hidden="1"/>
    </xf>
    <xf numFmtId="0" fontId="1" fillId="0" borderId="12" xfId="0" applyFont="1" applyFill="1" applyBorder="1" applyAlignment="1" applyProtection="1">
      <protection hidden="1"/>
    </xf>
    <xf numFmtId="0" fontId="32" fillId="0" borderId="16" xfId="0" applyFont="1" applyBorder="1" applyAlignment="1" applyProtection="1">
      <protection hidden="1"/>
    </xf>
    <xf numFmtId="0" fontId="4" fillId="2" borderId="11" xfId="0" applyFont="1" applyFill="1" applyBorder="1" applyAlignment="1" applyProtection="1">
      <alignment vertical="center" wrapText="1"/>
      <protection hidden="1"/>
    </xf>
    <xf numFmtId="0" fontId="0" fillId="0" borderId="0" xfId="0" applyAlignment="1" applyProtection="1">
      <alignment vertical="center"/>
      <protection hidden="1"/>
    </xf>
    <xf numFmtId="0" fontId="33" fillId="0" borderId="9" xfId="0" applyFont="1" applyBorder="1" applyAlignment="1" applyProtection="1">
      <protection hidden="1"/>
    </xf>
    <xf numFmtId="0" fontId="4" fillId="2" borderId="12" xfId="0" applyFont="1" applyFill="1" applyBorder="1" applyAlignment="1" applyProtection="1">
      <alignment vertical="center" wrapText="1"/>
      <protection hidden="1"/>
    </xf>
    <xf numFmtId="0" fontId="5" fillId="2" borderId="0" xfId="0" applyFont="1" applyFill="1" applyBorder="1" applyAlignment="1" applyProtection="1">
      <alignment horizontal="center" wrapText="1"/>
      <protection hidden="1"/>
    </xf>
    <xf numFmtId="0" fontId="0" fillId="0" borderId="9" xfId="0" applyBorder="1" applyProtection="1">
      <protection hidden="1"/>
    </xf>
    <xf numFmtId="0" fontId="4" fillId="0" borderId="0" xfId="0" applyFont="1" applyFill="1" applyBorder="1" applyAlignment="1" applyProtection="1">
      <alignment horizontal="center" vertical="center"/>
      <protection hidden="1"/>
    </xf>
    <xf numFmtId="0" fontId="4" fillId="0" borderId="0" xfId="0" applyNumberFormat="1"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protection hidden="1"/>
    </xf>
    <xf numFmtId="0" fontId="5" fillId="0" borderId="4" xfId="0" applyFont="1" applyBorder="1" applyAlignment="1" applyProtection="1">
      <protection hidden="1"/>
    </xf>
    <xf numFmtId="0" fontId="5" fillId="0" borderId="5" xfId="0" applyFont="1" applyBorder="1" applyAlignment="1" applyProtection="1">
      <protection hidden="1"/>
    </xf>
    <xf numFmtId="0" fontId="4" fillId="2" borderId="17"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4" fillId="2" borderId="18" xfId="0" applyNumberFormat="1" applyFont="1" applyFill="1" applyBorder="1" applyAlignment="1" applyProtection="1">
      <alignment horizontal="center" vertical="center" wrapText="1"/>
      <protection hidden="1"/>
    </xf>
    <xf numFmtId="0" fontId="19" fillId="2" borderId="19" xfId="0" applyFont="1" applyFill="1" applyBorder="1" applyAlignment="1" applyProtection="1">
      <alignment horizontal="center" vertical="center" wrapText="1"/>
      <protection hidden="1"/>
    </xf>
    <xf numFmtId="0" fontId="4" fillId="2" borderId="20" xfId="0" applyFont="1" applyFill="1" applyBorder="1" applyAlignment="1" applyProtection="1">
      <alignment horizontal="center" vertical="center" wrapText="1"/>
      <protection hidden="1"/>
    </xf>
    <xf numFmtId="0" fontId="4" fillId="2" borderId="21" xfId="0" applyFont="1" applyFill="1" applyBorder="1" applyAlignment="1" applyProtection="1">
      <alignment horizontal="center" vertical="center" wrapText="1"/>
      <protection hidden="1"/>
    </xf>
    <xf numFmtId="0" fontId="4" fillId="2" borderId="21" xfId="0" applyNumberFormat="1" applyFont="1" applyFill="1" applyBorder="1" applyAlignment="1" applyProtection="1">
      <alignment horizontal="center" vertical="center" wrapText="1"/>
      <protection hidden="1"/>
    </xf>
    <xf numFmtId="0" fontId="19" fillId="2" borderId="22" xfId="0" applyFont="1" applyFill="1" applyBorder="1" applyAlignment="1" applyProtection="1">
      <alignment horizontal="center" vertical="center" wrapText="1"/>
      <protection hidden="1"/>
    </xf>
    <xf numFmtId="0" fontId="0" fillId="0" borderId="0" xfId="0" applyFill="1" applyBorder="1" applyProtection="1">
      <protection hidden="1"/>
    </xf>
    <xf numFmtId="0" fontId="0" fillId="2" borderId="10" xfId="0" applyFill="1" applyBorder="1" applyProtection="1">
      <protection hidden="1"/>
    </xf>
    <xf numFmtId="0" fontId="0" fillId="0" borderId="11" xfId="0" applyFill="1" applyBorder="1" applyProtection="1">
      <protection hidden="1"/>
    </xf>
    <xf numFmtId="0" fontId="0" fillId="0" borderId="12" xfId="0" applyFill="1" applyBorder="1" applyProtection="1">
      <protection hidden="1"/>
    </xf>
    <xf numFmtId="0" fontId="0" fillId="0" borderId="9" xfId="0" applyFill="1" applyBorder="1" applyProtection="1">
      <protection hidden="1"/>
    </xf>
    <xf numFmtId="0" fontId="0" fillId="0" borderId="13" xfId="0" applyFill="1" applyBorder="1" applyProtection="1">
      <protection hidden="1"/>
    </xf>
    <xf numFmtId="0" fontId="0" fillId="0" borderId="14" xfId="0" applyFill="1" applyBorder="1" applyProtection="1">
      <protection hidden="1"/>
    </xf>
    <xf numFmtId="0" fontId="0" fillId="0" borderId="15" xfId="0" applyFill="1" applyBorder="1" applyProtection="1">
      <protection hidden="1"/>
    </xf>
    <xf numFmtId="0" fontId="0" fillId="0" borderId="11" xfId="0" applyBorder="1" applyProtection="1">
      <protection hidden="1"/>
    </xf>
    <xf numFmtId="0" fontId="8" fillId="0" borderId="0" xfId="0" applyFont="1" applyAlignment="1" applyProtection="1">
      <alignment horizontal="center" vertical="top"/>
      <protection hidden="1"/>
    </xf>
    <xf numFmtId="0" fontId="4" fillId="0" borderId="1" xfId="0" applyFont="1" applyFill="1" applyBorder="1" applyAlignment="1" applyProtection="1">
      <alignment horizontal="center" vertical="center" wrapText="1"/>
      <protection hidden="1"/>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19"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4" fillId="0" borderId="0" xfId="0" applyFont="1" applyAlignment="1" applyProtection="1">
      <alignment vertical="top"/>
      <protection hidden="1"/>
    </xf>
    <xf numFmtId="0" fontId="15" fillId="0" borderId="0" xfId="0" applyFont="1" applyAlignment="1" applyProtection="1">
      <alignment horizontal="center" vertical="top"/>
      <protection hidden="1"/>
    </xf>
    <xf numFmtId="0" fontId="22" fillId="0" borderId="0" xfId="0" applyFont="1" applyAlignment="1" applyProtection="1">
      <alignment horizontal="center" vertical="top"/>
      <protection hidden="1"/>
    </xf>
    <xf numFmtId="0" fontId="5" fillId="6" borderId="7" xfId="0" applyFont="1" applyFill="1" applyBorder="1" applyAlignment="1" applyProtection="1">
      <alignment horizontal="center" vertical="center" wrapText="1"/>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left" vertical="top" wrapText="1"/>
      <protection hidden="1"/>
    </xf>
    <xf numFmtId="0" fontId="21" fillId="0" borderId="0" xfId="0" applyFont="1" applyAlignment="1" applyProtection="1">
      <alignment horizontal="center"/>
      <protection hidden="1"/>
    </xf>
    <xf numFmtId="0" fontId="5" fillId="0" borderId="0" xfId="0" applyFont="1" applyAlignment="1" applyProtection="1">
      <alignment vertical="top"/>
      <protection hidden="1"/>
    </xf>
    <xf numFmtId="0" fontId="4" fillId="0" borderId="0" xfId="0" applyFont="1" applyAlignment="1" applyProtection="1">
      <alignment vertical="top" wrapText="1"/>
      <protection hidden="1"/>
    </xf>
    <xf numFmtId="0" fontId="5" fillId="0" borderId="0" xfId="0" quotePrefix="1" applyFont="1" applyAlignment="1" applyProtection="1">
      <alignment vertical="top"/>
      <protection hidden="1"/>
    </xf>
    <xf numFmtId="0" fontId="17" fillId="0" borderId="0" xfId="0" applyFont="1" applyAlignment="1" applyProtection="1">
      <alignment horizontal="right" vertical="top"/>
      <protection hidden="1"/>
    </xf>
    <xf numFmtId="0" fontId="4" fillId="0" borderId="0" xfId="0" applyFont="1" applyAlignment="1" applyProtection="1">
      <alignment horizontal="left" vertical="top"/>
      <protection hidden="1"/>
    </xf>
    <xf numFmtId="20" fontId="17" fillId="0" borderId="0" xfId="0" quotePrefix="1" applyNumberFormat="1" applyFont="1" applyAlignment="1" applyProtection="1">
      <alignment horizontal="right" vertical="top"/>
      <protection hidden="1"/>
    </xf>
    <xf numFmtId="0" fontId="17" fillId="0" borderId="0" xfId="0" quotePrefix="1" applyFont="1" applyAlignment="1" applyProtection="1">
      <alignment horizontal="right" vertical="top"/>
      <protection hidden="1"/>
    </xf>
    <xf numFmtId="0" fontId="5" fillId="0" borderId="0" xfId="0" applyFont="1" applyFill="1" applyBorder="1" applyAlignment="1" applyProtection="1">
      <alignment horizontal="left" vertical="top" wrapText="1"/>
      <protection hidden="1"/>
    </xf>
    <xf numFmtId="0" fontId="5" fillId="0" borderId="0" xfId="0" applyFont="1" applyFill="1" applyAlignment="1" applyProtection="1">
      <alignment vertical="top"/>
      <protection hidden="1"/>
    </xf>
    <xf numFmtId="0" fontId="4" fillId="0" borderId="0" xfId="0" applyFont="1" applyFill="1" applyAlignment="1" applyProtection="1">
      <alignment vertical="top"/>
      <protection hidden="1"/>
    </xf>
    <xf numFmtId="0" fontId="5" fillId="0" borderId="0" xfId="0" quotePrefix="1" applyFont="1" applyFill="1" applyAlignment="1" applyProtection="1">
      <alignment vertical="top"/>
      <protection hidden="1"/>
    </xf>
    <xf numFmtId="0" fontId="17" fillId="0" borderId="0" xfId="0" applyFont="1" applyAlignment="1" applyProtection="1">
      <alignment horizontal="right" vertical="top" wrapText="1"/>
      <protection hidden="1"/>
    </xf>
    <xf numFmtId="0" fontId="17" fillId="0" borderId="0" xfId="0" applyNumberFormat="1" applyFont="1" applyFill="1" applyBorder="1" applyAlignment="1" applyProtection="1">
      <alignment horizontal="right" vertical="top" wrapText="1"/>
      <protection hidden="1"/>
    </xf>
    <xf numFmtId="0" fontId="4" fillId="0" borderId="0" xfId="0" applyFont="1" applyAlignment="1" applyProtection="1">
      <alignment horizontal="right" vertical="top"/>
      <protection hidden="1"/>
    </xf>
    <xf numFmtId="0" fontId="4" fillId="0" borderId="0" xfId="0" applyFont="1" applyAlignment="1" applyProtection="1">
      <alignment horizontal="center" vertical="top"/>
      <protection hidden="1"/>
    </xf>
    <xf numFmtId="0" fontId="9" fillId="0" borderId="0" xfId="0" applyFont="1" applyAlignment="1" applyProtection="1">
      <alignment horizontal="right"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8" fillId="0" borderId="0" xfId="0" applyFont="1" applyAlignment="1" applyProtection="1">
      <alignment horizontal="right" vertical="center"/>
      <protection hidden="1"/>
    </xf>
    <xf numFmtId="0" fontId="4" fillId="0" borderId="1" xfId="0" applyFont="1" applyFill="1" applyBorder="1" applyAlignment="1" applyProtection="1">
      <alignment horizontal="center" vertical="center"/>
      <protection hidden="1"/>
    </xf>
    <xf numFmtId="0" fontId="3" fillId="0" borderId="0" xfId="0" applyFont="1" applyFill="1" applyAlignment="1" applyProtection="1">
      <alignment horizontal="right" vertical="center"/>
      <protection hidden="1"/>
    </xf>
    <xf numFmtId="14" fontId="1" fillId="0" borderId="26" xfId="0" applyNumberFormat="1" applyFont="1" applyBorder="1" applyAlignment="1" applyProtection="1">
      <protection locked="0"/>
    </xf>
    <xf numFmtId="0" fontId="4" fillId="0" borderId="0" xfId="0" applyFont="1" applyFill="1" applyBorder="1" applyProtection="1">
      <protection hidden="1"/>
    </xf>
    <xf numFmtId="0" fontId="5" fillId="0" borderId="0" xfId="0" applyFont="1"/>
    <xf numFmtId="0" fontId="4" fillId="0" borderId="0" xfId="0" applyFont="1" applyProtection="1">
      <protection hidden="1"/>
    </xf>
    <xf numFmtId="164" fontId="5" fillId="5" borderId="7" xfId="0" applyNumberFormat="1" applyFont="1" applyFill="1" applyBorder="1" applyAlignment="1" applyProtection="1">
      <alignment horizontal="left" vertical="top" wrapText="1"/>
      <protection locked="0"/>
    </xf>
    <xf numFmtId="0" fontId="10" fillId="0" borderId="0" xfId="0" applyFont="1" applyAlignment="1" applyProtection="1">
      <alignment horizontal="left" vertical="center"/>
      <protection hidden="1"/>
    </xf>
    <xf numFmtId="0" fontId="36" fillId="0" borderId="0" xfId="0" applyFont="1" applyFill="1" applyAlignment="1" applyProtection="1">
      <alignment horizontal="left" vertical="center"/>
      <protection hidden="1"/>
    </xf>
    <xf numFmtId="0" fontId="35" fillId="0" borderId="0" xfId="0" applyFont="1" applyAlignment="1" applyProtection="1">
      <protection hidden="1"/>
    </xf>
    <xf numFmtId="49" fontId="4" fillId="2" borderId="18"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35" fillId="0" borderId="0" xfId="0" applyFont="1" applyProtection="1">
      <protection hidden="1"/>
    </xf>
    <xf numFmtId="0" fontId="18" fillId="0" borderId="0" xfId="0" applyFont="1" applyAlignment="1" applyProtection="1">
      <alignment horizontal="center" vertical="top"/>
      <protection hidden="1"/>
    </xf>
    <xf numFmtId="0" fontId="4" fillId="0" borderId="0" xfId="0" applyFont="1" applyAlignment="1" applyProtection="1">
      <alignment horizontal="left" vertical="top" wrapText="1"/>
      <protection hidden="1"/>
    </xf>
    <xf numFmtId="0" fontId="5" fillId="0" borderId="0" xfId="0" applyFont="1" applyAlignment="1" applyProtection="1">
      <alignment horizontal="center" vertical="top"/>
      <protection hidden="1"/>
    </xf>
    <xf numFmtId="0" fontId="8" fillId="0" borderId="0" xfId="0" applyFont="1" applyAlignment="1" applyProtection="1">
      <alignment horizontal="center" vertical="top" wrapText="1"/>
      <protection hidden="1"/>
    </xf>
    <xf numFmtId="0" fontId="16" fillId="0" borderId="0" xfId="0" applyFont="1" applyAlignment="1" applyProtection="1">
      <alignment horizontal="center" vertical="top" wrapText="1"/>
      <protection hidden="1"/>
    </xf>
    <xf numFmtId="0" fontId="17" fillId="0" borderId="0" xfId="0" applyFont="1" applyAlignment="1" applyProtection="1">
      <alignment horizontal="right" vertical="top" wrapText="1"/>
      <protection hidden="1"/>
    </xf>
    <xf numFmtId="0" fontId="17" fillId="0" borderId="26" xfId="0" applyFont="1" applyBorder="1" applyAlignment="1" applyProtection="1">
      <alignment horizontal="right" vertical="top" wrapText="1"/>
      <protection hidden="1"/>
    </xf>
    <xf numFmtId="0" fontId="14" fillId="0" borderId="0" xfId="0" applyFont="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left" vertical="top" wrapText="1" indent="3"/>
      <protection hidden="1"/>
    </xf>
    <xf numFmtId="0" fontId="4" fillId="0" borderId="0" xfId="0" applyNumberFormat="1" applyFont="1" applyAlignment="1" applyProtection="1">
      <alignment horizontal="left" vertical="top" wrapText="1"/>
      <protection hidden="1"/>
    </xf>
    <xf numFmtId="0" fontId="9" fillId="7" borderId="27" xfId="0" applyFont="1" applyFill="1" applyBorder="1" applyAlignment="1" applyProtection="1">
      <alignment horizontal="center" vertical="center" wrapText="1"/>
      <protection hidden="1"/>
    </xf>
    <xf numFmtId="0" fontId="9" fillId="7" borderId="28" xfId="0" applyFont="1" applyFill="1" applyBorder="1" applyAlignment="1" applyProtection="1">
      <alignment horizontal="center" vertical="center" wrapText="1"/>
      <protection hidden="1"/>
    </xf>
    <xf numFmtId="0" fontId="9" fillId="7" borderId="29" xfId="0" applyFont="1" applyFill="1" applyBorder="1" applyAlignment="1" applyProtection="1">
      <alignment horizontal="center" vertical="center" wrapText="1"/>
      <protection hidden="1"/>
    </xf>
    <xf numFmtId="0" fontId="10" fillId="7" borderId="30" xfId="0" applyFont="1" applyFill="1" applyBorder="1" applyAlignment="1" applyProtection="1">
      <alignment horizontal="center" wrapText="1"/>
      <protection hidden="1"/>
    </xf>
    <xf numFmtId="0" fontId="10" fillId="7" borderId="31" xfId="0" applyFont="1" applyFill="1" applyBorder="1" applyAlignment="1" applyProtection="1">
      <alignment horizontal="center" wrapText="1"/>
      <protection hidden="1"/>
    </xf>
    <xf numFmtId="0" fontId="10" fillId="7" borderId="32" xfId="0" applyFont="1" applyFill="1" applyBorder="1" applyAlignment="1" applyProtection="1">
      <alignment horizontal="center" wrapText="1"/>
      <protection hidden="1"/>
    </xf>
    <xf numFmtId="0" fontId="5" fillId="0" borderId="4"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11" fillId="8" borderId="27" xfId="0" applyFont="1" applyFill="1" applyBorder="1" applyAlignment="1" applyProtection="1">
      <alignment horizontal="left" vertical="top" wrapText="1"/>
      <protection hidden="1"/>
    </xf>
    <xf numFmtId="0" fontId="11" fillId="8" borderId="28" xfId="0" applyFont="1" applyFill="1" applyBorder="1" applyAlignment="1" applyProtection="1">
      <alignment horizontal="left" vertical="top" wrapText="1"/>
      <protection hidden="1"/>
    </xf>
    <xf numFmtId="0" fontId="11" fillId="8" borderId="29" xfId="0" applyFont="1" applyFill="1" applyBorder="1" applyAlignment="1" applyProtection="1">
      <alignment horizontal="left" vertical="top" wrapText="1"/>
      <protection hidden="1"/>
    </xf>
    <xf numFmtId="0" fontId="7" fillId="0" borderId="0" xfId="0" applyFont="1" applyFill="1" applyAlignment="1" applyProtection="1">
      <alignment horizontal="left" vertical="center" wrapText="1"/>
      <protection hidden="1"/>
    </xf>
    <xf numFmtId="164" fontId="1" fillId="0" borderId="27" xfId="0" applyNumberFormat="1" applyFont="1" applyBorder="1" applyAlignment="1" applyProtection="1">
      <alignment horizontal="left" indent="1"/>
      <protection locked="0"/>
    </xf>
    <xf numFmtId="164" fontId="0" fillId="0" borderId="28" xfId="0" applyNumberFormat="1" applyBorder="1" applyAlignment="1" applyProtection="1">
      <alignment horizontal="left" indent="1"/>
      <protection locked="0"/>
    </xf>
    <xf numFmtId="164" fontId="0" fillId="0" borderId="29" xfId="0" applyNumberFormat="1" applyBorder="1" applyAlignment="1" applyProtection="1">
      <alignment horizontal="left" indent="1"/>
      <protection locked="0"/>
    </xf>
    <xf numFmtId="0" fontId="8" fillId="0" borderId="28" xfId="0" applyNumberFormat="1" applyFont="1" applyFill="1" applyBorder="1" applyAlignment="1" applyProtection="1">
      <alignment horizontal="left"/>
      <protection hidden="1"/>
    </xf>
    <xf numFmtId="0" fontId="9" fillId="3" borderId="0" xfId="0" applyFont="1" applyFill="1" applyBorder="1" applyAlignment="1" applyProtection="1">
      <alignment horizontal="center" vertical="center" wrapText="1"/>
      <protection hidden="1"/>
    </xf>
    <xf numFmtId="0" fontId="16" fillId="0" borderId="0" xfId="0" applyFont="1" applyAlignment="1" applyProtection="1">
      <alignment horizontal="center" vertical="top"/>
      <protection hidden="1"/>
    </xf>
    <xf numFmtId="0" fontId="8" fillId="0" borderId="0" xfId="0" applyFont="1" applyAlignment="1" applyProtection="1">
      <alignment horizontal="center" vertical="top"/>
      <protection hidden="1"/>
    </xf>
    <xf numFmtId="0" fontId="24" fillId="0" borderId="0" xfId="0" applyFont="1" applyFill="1" applyBorder="1" applyAlignment="1" applyProtection="1">
      <alignment horizontal="center"/>
      <protection hidden="1"/>
    </xf>
    <xf numFmtId="0" fontId="1" fillId="0" borderId="0" xfId="0" applyFont="1" applyFill="1" applyBorder="1" applyAlignment="1" applyProtection="1">
      <alignment horizontal="center"/>
      <protection hidden="1"/>
    </xf>
    <xf numFmtId="0" fontId="13" fillId="0" borderId="0" xfId="0" applyFont="1" applyFill="1" applyBorder="1" applyAlignment="1" applyProtection="1">
      <alignment horizontal="center"/>
      <protection hidden="1"/>
    </xf>
    <xf numFmtId="0" fontId="7" fillId="0" borderId="0" xfId="0" applyFont="1" applyAlignment="1" applyProtection="1">
      <alignment horizontal="center" wrapText="1"/>
      <protection hidden="1"/>
    </xf>
    <xf numFmtId="0" fontId="1" fillId="5" borderId="0" xfId="0" applyNumberFormat="1" applyFont="1" applyFill="1" applyAlignment="1" applyProtection="1">
      <alignment horizontal="center" vertical="center"/>
      <protection hidden="1"/>
    </xf>
    <xf numFmtId="0" fontId="8" fillId="0" borderId="0" xfId="0" applyFont="1" applyAlignment="1" applyProtection="1">
      <alignment horizontal="right" vertical="center" wrapText="1"/>
      <protection hidden="1"/>
    </xf>
    <xf numFmtId="0" fontId="1" fillId="0" borderId="27" xfId="0" applyFont="1" applyBorder="1" applyAlignment="1" applyProtection="1">
      <alignment horizontal="left" indent="1"/>
      <protection locked="0"/>
    </xf>
    <xf numFmtId="0" fontId="1" fillId="0" borderId="28" xfId="0" applyFont="1" applyBorder="1" applyAlignment="1" applyProtection="1">
      <alignment horizontal="left" indent="1"/>
      <protection locked="0"/>
    </xf>
    <xf numFmtId="0" fontId="1" fillId="0" borderId="29" xfId="0" applyFont="1" applyBorder="1" applyAlignment="1" applyProtection="1">
      <alignment horizontal="left" indent="1"/>
      <protection locked="0"/>
    </xf>
    <xf numFmtId="0" fontId="8" fillId="0" borderId="31" xfId="0" applyNumberFormat="1" applyFont="1" applyFill="1" applyBorder="1" applyAlignment="1" applyProtection="1">
      <alignment horizontal="left"/>
      <protection hidden="1"/>
    </xf>
    <xf numFmtId="0" fontId="0" fillId="0" borderId="0" xfId="0" applyAlignment="1" applyProtection="1">
      <alignment horizontal="left" wrapText="1"/>
      <protection hidden="1"/>
    </xf>
    <xf numFmtId="0" fontId="4" fillId="0" borderId="0" xfId="0" applyFont="1" applyFill="1" applyBorder="1" applyAlignment="1" applyProtection="1">
      <alignment horizontal="left" vertical="center" wrapText="1"/>
      <protection hidden="1"/>
    </xf>
    <xf numFmtId="0" fontId="31" fillId="0" borderId="16" xfId="0" applyFont="1" applyBorder="1" applyAlignment="1" applyProtection="1">
      <alignment horizontal="left"/>
      <protection hidden="1"/>
    </xf>
    <xf numFmtId="0" fontId="31" fillId="0" borderId="9" xfId="0" applyFont="1" applyBorder="1" applyAlignment="1" applyProtection="1">
      <alignment horizontal="left"/>
      <protection hidden="1"/>
    </xf>
    <xf numFmtId="0" fontId="5" fillId="2" borderId="10"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left" vertical="center" wrapText="1"/>
      <protection hidden="1"/>
    </xf>
    <xf numFmtId="0" fontId="34" fillId="0" borderId="16" xfId="0" applyFont="1" applyBorder="1" applyAlignment="1" applyProtection="1">
      <alignment horizontal="center"/>
      <protection hidden="1"/>
    </xf>
    <xf numFmtId="0" fontId="34" fillId="0" borderId="9" xfId="0" applyFont="1" applyBorder="1" applyAlignment="1" applyProtection="1">
      <alignment horizontal="center"/>
      <protection hidden="1"/>
    </xf>
    <xf numFmtId="0" fontId="5" fillId="2" borderId="1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0" fillId="2" borderId="10" xfId="0" applyFill="1" applyBorder="1" applyAlignment="1" applyProtection="1">
      <alignment horizontal="left" vertical="center"/>
      <protection hidden="1"/>
    </xf>
    <xf numFmtId="0" fontId="0" fillId="2" borderId="11" xfId="0" applyFill="1" applyBorder="1" applyAlignment="1" applyProtection="1">
      <alignment horizontal="left" vertical="center"/>
      <protection hidden="1"/>
    </xf>
    <xf numFmtId="0" fontId="0" fillId="2" borderId="0" xfId="0" applyFill="1" applyBorder="1" applyAlignment="1" applyProtection="1">
      <alignment horizontal="left" vertical="center"/>
      <protection hidden="1"/>
    </xf>
    <xf numFmtId="0" fontId="0" fillId="2" borderId="12" xfId="0" applyFill="1" applyBorder="1" applyAlignment="1" applyProtection="1">
      <alignment horizontal="left" vertical="center"/>
      <protection hidden="1"/>
    </xf>
    <xf numFmtId="0" fontId="8" fillId="0" borderId="0" xfId="0" applyFont="1" applyAlignment="1" applyProtection="1">
      <alignment horizontal="center"/>
      <protection hidden="1"/>
    </xf>
    <xf numFmtId="0" fontId="4" fillId="0" borderId="0" xfId="0" applyFont="1" applyAlignment="1" applyProtection="1">
      <alignment horizontal="left" vertical="center" wrapText="1"/>
      <protection hidden="1"/>
    </xf>
    <xf numFmtId="0" fontId="29" fillId="0" borderId="16" xfId="0" applyFont="1" applyBorder="1" applyAlignment="1" applyProtection="1">
      <alignment horizontal="left"/>
      <protection hidden="1"/>
    </xf>
    <xf numFmtId="0" fontId="30" fillId="0" borderId="9" xfId="0" applyFont="1" applyBorder="1" applyAlignment="1" applyProtection="1">
      <alignment horizontal="left"/>
      <protection hidden="1"/>
    </xf>
    <xf numFmtId="0" fontId="4" fillId="2" borderId="10" xfId="0" applyFont="1" applyFill="1" applyBorder="1" applyAlignment="1" applyProtection="1">
      <alignment horizontal="left" vertical="center"/>
      <protection hidden="1"/>
    </xf>
    <xf numFmtId="0" fontId="4" fillId="0" borderId="0" xfId="0" applyFont="1" applyAlignment="1" applyProtection="1">
      <alignment horizontal="left" wrapText="1"/>
      <protection hidden="1"/>
    </xf>
    <xf numFmtId="0" fontId="27" fillId="0" borderId="16" xfId="0" applyFont="1" applyFill="1" applyBorder="1" applyAlignment="1" applyProtection="1">
      <alignment horizontal="left"/>
      <protection hidden="1"/>
    </xf>
    <xf numFmtId="0" fontId="27" fillId="0" borderId="9" xfId="0" applyFont="1" applyFill="1" applyBorder="1" applyAlignment="1" applyProtection="1">
      <alignment horizontal="left"/>
      <protection hidden="1"/>
    </xf>
    <xf numFmtId="0" fontId="28" fillId="0" borderId="16" xfId="0" applyFont="1" applyBorder="1" applyAlignment="1" applyProtection="1">
      <alignment horizontal="left"/>
      <protection hidden="1"/>
    </xf>
    <xf numFmtId="0" fontId="28" fillId="0" borderId="9" xfId="0" applyFont="1" applyBorder="1" applyAlignment="1" applyProtection="1">
      <alignment horizontal="left"/>
      <protection hidden="1"/>
    </xf>
  </cellXfs>
  <cellStyles count="1">
    <cellStyle name="Normal" xfId="0" builtinId="0"/>
  </cellStyles>
  <dxfs count="39">
    <dxf>
      <font>
        <condense val="0"/>
        <extend val="0"/>
        <color auto="1"/>
      </font>
      <fill>
        <patternFill>
          <bgColor indexed="10"/>
        </patternFill>
      </fill>
    </dxf>
    <dxf>
      <font>
        <condense val="0"/>
        <extend val="0"/>
        <color auto="1"/>
      </font>
      <fill>
        <patternFill>
          <bgColor indexed="11"/>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indexed="22"/>
        </patternFill>
      </fill>
    </dxf>
    <dxf>
      <font>
        <b/>
        <i val="0"/>
        <condense val="0"/>
        <extend val="0"/>
      </font>
      <fill>
        <patternFill>
          <bgColor indexed="10"/>
        </patternFill>
      </fill>
    </dxf>
    <dxf>
      <fill>
        <patternFill>
          <bgColor indexed="52"/>
        </patternFill>
      </fill>
    </dxf>
    <dxf>
      <fill>
        <patternFill patternType="none">
          <bgColor indexed="65"/>
        </patternFill>
      </fill>
    </dxf>
    <dxf>
      <fill>
        <patternFill patternType="none">
          <bgColor indexed="65"/>
        </patternFill>
      </fill>
    </dxf>
    <dxf>
      <fill>
        <patternFill>
          <bgColor indexed="22"/>
        </patternFill>
      </fill>
    </dxf>
    <dxf>
      <fill>
        <patternFill>
          <bgColor indexed="10"/>
        </patternFill>
      </fill>
    </dxf>
    <dxf>
      <fill>
        <patternFill>
          <bgColor indexed="22"/>
        </patternFill>
      </fill>
    </dxf>
    <dxf>
      <fill>
        <patternFill>
          <bgColor indexed="10"/>
        </patternFill>
      </fill>
    </dxf>
    <dxf>
      <font>
        <b/>
        <i val="0"/>
        <condense val="0"/>
        <extend val="0"/>
      </font>
      <fill>
        <patternFill>
          <bgColor indexed="22"/>
        </patternFill>
      </fill>
    </dxf>
    <dxf>
      <font>
        <b/>
        <i val="0"/>
        <condense val="0"/>
        <extend val="0"/>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bgColor indexed="52"/>
        </patternFill>
      </fill>
    </dxf>
    <dxf>
      <font>
        <condense val="0"/>
        <extend val="0"/>
        <color auto="1"/>
      </font>
      <fill>
        <patternFill>
          <bgColor indexed="10"/>
        </patternFill>
      </fill>
    </dxf>
    <dxf>
      <font>
        <condense val="0"/>
        <extend val="0"/>
        <color auto="1"/>
      </font>
      <fill>
        <patternFill>
          <bgColor indexed="11"/>
        </patternFill>
      </fill>
    </dxf>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patternType="none">
          <bgColor indexed="65"/>
        </patternFill>
      </fill>
    </dxf>
    <dxf>
      <fill>
        <patternFill patternType="none">
          <bgColor indexed="65"/>
        </patternFill>
      </fill>
    </dxf>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bgColor indexed="10"/>
        </patternFill>
      </fill>
    </dxf>
    <dxf>
      <fill>
        <patternFill>
          <bgColor indexed="57"/>
        </patternFill>
      </fill>
    </dxf>
    <dxf>
      <fill>
        <patternFill>
          <bgColor indexed="11"/>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7</xdr:row>
      <xdr:rowOff>85725</xdr:rowOff>
    </xdr:from>
    <xdr:to>
      <xdr:col>8</xdr:col>
      <xdr:colOff>381000</xdr:colOff>
      <xdr:row>14</xdr:row>
      <xdr:rowOff>133350</xdr:rowOff>
    </xdr:to>
    <xdr:pic>
      <xdr:nvPicPr>
        <xdr:cNvPr id="127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01"/>
        <a:stretch>
          <a:fillRect/>
        </a:stretch>
      </xdr:blipFill>
      <xdr:spPr bwMode="auto">
        <a:xfrm>
          <a:off x="990600" y="1257300"/>
          <a:ext cx="7524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409575</xdr:colOff>
      <xdr:row>19</xdr:row>
      <xdr:rowOff>38100</xdr:rowOff>
    </xdr:from>
    <xdr:to>
      <xdr:col>7</xdr:col>
      <xdr:colOff>1609725</xdr:colOff>
      <xdr:row>25</xdr:row>
      <xdr:rowOff>66675</xdr:rowOff>
    </xdr:to>
    <xdr:pic>
      <xdr:nvPicPr>
        <xdr:cNvPr id="1272"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8775" y="3133725"/>
          <a:ext cx="61817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381000</xdr:colOff>
      <xdr:row>7</xdr:row>
      <xdr:rowOff>85725</xdr:rowOff>
    </xdr:from>
    <xdr:to>
      <xdr:col>8</xdr:col>
      <xdr:colOff>381000</xdr:colOff>
      <xdr:row>14</xdr:row>
      <xdr:rowOff>133350</xdr:rowOff>
    </xdr:to>
    <xdr:pic>
      <xdr:nvPicPr>
        <xdr:cNvPr id="127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01"/>
        <a:stretch>
          <a:fillRect/>
        </a:stretch>
      </xdr:blipFill>
      <xdr:spPr bwMode="auto">
        <a:xfrm>
          <a:off x="990600" y="1257300"/>
          <a:ext cx="7524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571500</xdr:colOff>
      <xdr:row>36</xdr:row>
      <xdr:rowOff>57150</xdr:rowOff>
    </xdr:from>
    <xdr:to>
      <xdr:col>7</xdr:col>
      <xdr:colOff>333375</xdr:colOff>
      <xdr:row>38</xdr:row>
      <xdr:rowOff>85725</xdr:rowOff>
    </xdr:to>
    <xdr:pic>
      <xdr:nvPicPr>
        <xdr:cNvPr id="1274"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6604"/>
        <a:stretch>
          <a:fillRect/>
        </a:stretch>
      </xdr:blipFill>
      <xdr:spPr bwMode="auto">
        <a:xfrm>
          <a:off x="1181100" y="5953125"/>
          <a:ext cx="53530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600075</xdr:colOff>
      <xdr:row>44</xdr:row>
      <xdr:rowOff>47625</xdr:rowOff>
    </xdr:from>
    <xdr:to>
      <xdr:col>7</xdr:col>
      <xdr:colOff>285750</xdr:colOff>
      <xdr:row>45</xdr:row>
      <xdr:rowOff>180975</xdr:rowOff>
    </xdr:to>
    <xdr:pic>
      <xdr:nvPicPr>
        <xdr:cNvPr id="1275" name="Picture 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9675" y="7258050"/>
          <a:ext cx="5276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600075</xdr:colOff>
      <xdr:row>69</xdr:row>
      <xdr:rowOff>28575</xdr:rowOff>
    </xdr:from>
    <xdr:to>
      <xdr:col>9</xdr:col>
      <xdr:colOff>123825</xdr:colOff>
      <xdr:row>103</xdr:row>
      <xdr:rowOff>85725</xdr:rowOff>
    </xdr:to>
    <xdr:pic>
      <xdr:nvPicPr>
        <xdr:cNvPr id="1276" name="Picture 2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28850" y="12230100"/>
          <a:ext cx="7458075" cy="556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showGridLines="0" tabSelected="1" workbookViewId="0">
      <pane ySplit="9" topLeftCell="A10" activePane="bottomLeft" state="frozen"/>
      <selection pane="bottomLeft" activeCell="D16" sqref="D16"/>
    </sheetView>
  </sheetViews>
  <sheetFormatPr defaultRowHeight="12.75" x14ac:dyDescent="0.2"/>
  <cols>
    <col min="1" max="2" width="2.7109375" style="141" customWidth="1"/>
    <col min="3" max="3" width="23.5703125" style="134" bestFit="1" customWidth="1"/>
    <col min="4" max="4" width="62" style="134" customWidth="1"/>
    <col min="5" max="5" width="24.28515625" style="134" bestFit="1" customWidth="1"/>
    <col min="6" max="8" width="9.140625" style="134"/>
    <col min="9" max="10" width="9.140625" style="134" hidden="1" customWidth="1"/>
    <col min="11" max="16384" width="9.140625" style="134"/>
  </cols>
  <sheetData>
    <row r="1" spans="1:10" x14ac:dyDescent="0.2">
      <c r="A1" s="167" t="s">
        <v>128</v>
      </c>
    </row>
    <row r="2" spans="1:10" ht="6" customHeight="1" x14ac:dyDescent="0.2"/>
    <row r="3" spans="1:10" ht="31.5" x14ac:dyDescent="0.2">
      <c r="A3" s="168" t="str">
        <f>D3</f>
        <v>General Purpose Electric Motors (Subtype II) (Manufactured on or after December 19, 2010)</v>
      </c>
      <c r="C3" s="156" t="s">
        <v>120</v>
      </c>
      <c r="D3" s="157" t="s">
        <v>124</v>
      </c>
      <c r="E3" s="158" t="s">
        <v>129</v>
      </c>
      <c r="I3" s="154" t="s">
        <v>119</v>
      </c>
      <c r="J3" s="155" t="str">
        <f>IF(Attachment!I8="No Data","No Data",IF(C8="Please enter required data below","Error",Attachment!I8))</f>
        <v>No Data</v>
      </c>
    </row>
    <row r="4" spans="1:10" x14ac:dyDescent="0.2">
      <c r="A4" s="168" t="str">
        <f>RIGHT(E3,LEN(E3)-8)</f>
        <v>4.2</v>
      </c>
    </row>
    <row r="5" spans="1:10" ht="15" x14ac:dyDescent="0.2">
      <c r="A5" s="174" t="s">
        <v>74</v>
      </c>
      <c r="B5" s="174"/>
      <c r="C5" s="174"/>
      <c r="D5" s="174"/>
      <c r="E5" s="154"/>
    </row>
    <row r="6" spans="1:10" x14ac:dyDescent="0.2">
      <c r="A6" s="176" t="s">
        <v>93</v>
      </c>
      <c r="B6" s="176"/>
      <c r="C6" s="176"/>
      <c r="D6" s="176"/>
    </row>
    <row r="7" spans="1:10" ht="13.5" thickBot="1" x14ac:dyDescent="0.25">
      <c r="A7" s="135"/>
      <c r="B7" s="135"/>
      <c r="C7" s="135"/>
      <c r="D7" s="135"/>
    </row>
    <row r="8" spans="1:10" ht="30" customHeight="1" thickBot="1" x14ac:dyDescent="0.25">
      <c r="A8" s="136" t="s">
        <v>13</v>
      </c>
      <c r="B8" s="135"/>
      <c r="C8" s="137" t="str">
        <f>IF(COUNTIF(E:E,"  Please enter required data")=0,"ok","Please enter required data below")</f>
        <v>Please enter required data below</v>
      </c>
      <c r="D8" s="138" t="s">
        <v>76</v>
      </c>
    </row>
    <row r="9" spans="1:10" x14ac:dyDescent="0.2">
      <c r="A9" s="135"/>
      <c r="B9" s="135"/>
      <c r="C9" s="135"/>
      <c r="D9" s="135"/>
    </row>
    <row r="10" spans="1:10" ht="15.75" x14ac:dyDescent="0.2">
      <c r="A10" s="177" t="s">
        <v>17</v>
      </c>
      <c r="B10" s="177"/>
      <c r="C10" s="177"/>
      <c r="D10" s="177"/>
    </row>
    <row r="12" spans="1:10" ht="25.5" customHeight="1" x14ac:dyDescent="0.2">
      <c r="A12" s="175" t="s">
        <v>127</v>
      </c>
      <c r="B12" s="175"/>
      <c r="C12" s="175"/>
      <c r="D12" s="175"/>
    </row>
    <row r="13" spans="1:10" ht="25.5" customHeight="1" x14ac:dyDescent="0.25">
      <c r="A13" s="140" t="s">
        <v>0</v>
      </c>
      <c r="D13" s="142"/>
    </row>
    <row r="14" spans="1:10" x14ac:dyDescent="0.2">
      <c r="A14" s="143" t="s">
        <v>18</v>
      </c>
      <c r="C14" s="134" t="s">
        <v>19</v>
      </c>
    </row>
    <row r="15" spans="1:10" ht="6" customHeight="1" thickBot="1" x14ac:dyDescent="0.25">
      <c r="A15" s="143"/>
    </row>
    <row r="16" spans="1:10" ht="13.5" thickBot="1" x14ac:dyDescent="0.25">
      <c r="C16" s="144" t="s">
        <v>53</v>
      </c>
      <c r="D16" s="52"/>
      <c r="E16" s="134" t="str">
        <f>IF(ISBLANK(D16),"  Please enter required data","")</f>
        <v xml:space="preserve">  Please enter required data</v>
      </c>
    </row>
    <row r="17" spans="1:5" ht="13.5" thickBot="1" x14ac:dyDescent="0.25">
      <c r="C17" s="144" t="s">
        <v>55</v>
      </c>
      <c r="D17" s="52"/>
      <c r="E17" s="134" t="str">
        <f>IF(ISBLANK(D17),"  Please enter required data","")</f>
        <v xml:space="preserve">  Please enter required data</v>
      </c>
    </row>
    <row r="18" spans="1:5" ht="13.5" thickBot="1" x14ac:dyDescent="0.25">
      <c r="C18" s="144" t="s">
        <v>54</v>
      </c>
      <c r="D18" s="52"/>
    </row>
    <row r="19" spans="1:5" ht="13.5" thickBot="1" x14ac:dyDescent="0.25">
      <c r="C19" s="144" t="s">
        <v>56</v>
      </c>
      <c r="D19" s="52"/>
      <c r="E19" s="134" t="str">
        <f>IF(ISBLANK(D19),"  Please enter required data","")</f>
        <v xml:space="preserve">  Please enter required data</v>
      </c>
    </row>
    <row r="20" spans="1:5" ht="25.5" customHeight="1" x14ac:dyDescent="0.2">
      <c r="D20" s="139"/>
    </row>
    <row r="21" spans="1:5" x14ac:dyDescent="0.2">
      <c r="A21" s="143" t="s">
        <v>20</v>
      </c>
      <c r="C21" s="145" t="s">
        <v>21</v>
      </c>
    </row>
    <row r="22" spans="1:5" ht="6" customHeight="1" thickBot="1" x14ac:dyDescent="0.25">
      <c r="A22" s="143"/>
      <c r="C22" s="145"/>
    </row>
    <row r="23" spans="1:5" ht="13.5" thickBot="1" x14ac:dyDescent="0.25">
      <c r="C23" s="144" t="s">
        <v>68</v>
      </c>
      <c r="D23" s="52"/>
      <c r="E23" s="134" t="str">
        <f>IF(ISBLANK(D23),"  Please enter required data","")</f>
        <v xml:space="preserve">  Please enter required data</v>
      </c>
    </row>
    <row r="24" spans="1:5" ht="13.5" thickBot="1" x14ac:dyDescent="0.25">
      <c r="C24" s="146" t="s">
        <v>69</v>
      </c>
      <c r="D24" s="52"/>
    </row>
    <row r="25" spans="1:5" ht="13.5" thickBot="1" x14ac:dyDescent="0.25">
      <c r="C25" s="147" t="s">
        <v>70</v>
      </c>
      <c r="D25" s="52"/>
    </row>
    <row r="26" spans="1:5" ht="13.5" thickBot="1" x14ac:dyDescent="0.25">
      <c r="C26" s="147" t="s">
        <v>71</v>
      </c>
      <c r="D26" s="52"/>
    </row>
    <row r="27" spans="1:5" ht="13.5" thickBot="1" x14ac:dyDescent="0.25">
      <c r="C27" s="147" t="s">
        <v>72</v>
      </c>
      <c r="D27" s="52"/>
    </row>
    <row r="28" spans="1:5" ht="25.5" customHeight="1" x14ac:dyDescent="0.2">
      <c r="D28" s="139"/>
    </row>
    <row r="29" spans="1:5" ht="25.5" customHeight="1" x14ac:dyDescent="0.2">
      <c r="A29" s="143" t="s">
        <v>22</v>
      </c>
      <c r="C29" s="175" t="s">
        <v>23</v>
      </c>
      <c r="D29" s="175"/>
    </row>
    <row r="30" spans="1:5" x14ac:dyDescent="0.2">
      <c r="A30" s="143"/>
      <c r="D30" s="139"/>
    </row>
    <row r="31" spans="1:5" ht="25.5" customHeight="1" x14ac:dyDescent="0.2">
      <c r="B31" s="141" t="s">
        <v>24</v>
      </c>
      <c r="C31" s="175" t="s">
        <v>25</v>
      </c>
      <c r="D31" s="175"/>
    </row>
    <row r="32" spans="1:5" ht="6" customHeight="1" thickBot="1" x14ac:dyDescent="0.25">
      <c r="C32" s="145"/>
    </row>
    <row r="33" spans="1:4" ht="13.5" thickBot="1" x14ac:dyDescent="0.25">
      <c r="C33" s="146" t="s">
        <v>73</v>
      </c>
      <c r="D33" s="52"/>
    </row>
    <row r="34" spans="1:4" ht="13.5" thickBot="1" x14ac:dyDescent="0.25">
      <c r="C34" s="146" t="s">
        <v>69</v>
      </c>
      <c r="D34" s="52"/>
    </row>
    <row r="35" spans="1:4" ht="13.5" thickBot="1" x14ac:dyDescent="0.25">
      <c r="C35" s="147" t="s">
        <v>70</v>
      </c>
      <c r="D35" s="52"/>
    </row>
    <row r="36" spans="1:4" ht="13.5" thickBot="1" x14ac:dyDescent="0.25">
      <c r="C36" s="147" t="s">
        <v>71</v>
      </c>
      <c r="D36" s="52"/>
    </row>
    <row r="37" spans="1:4" ht="13.5" thickBot="1" x14ac:dyDescent="0.25">
      <c r="C37" s="147" t="s">
        <v>72</v>
      </c>
      <c r="D37" s="52"/>
    </row>
    <row r="38" spans="1:4" x14ac:dyDescent="0.2">
      <c r="D38" s="148"/>
    </row>
    <row r="39" spans="1:4" x14ac:dyDescent="0.2">
      <c r="B39" s="141" t="s">
        <v>26</v>
      </c>
      <c r="C39" s="145" t="s">
        <v>27</v>
      </c>
    </row>
    <row r="40" spans="1:4" ht="6" customHeight="1" thickBot="1" x14ac:dyDescent="0.25">
      <c r="C40" s="145"/>
    </row>
    <row r="41" spans="1:4" ht="13.5" thickBot="1" x14ac:dyDescent="0.25">
      <c r="C41" s="146" t="s">
        <v>73</v>
      </c>
      <c r="D41" s="52"/>
    </row>
    <row r="42" spans="1:4" ht="13.5" thickBot="1" x14ac:dyDescent="0.25">
      <c r="C42" s="146" t="s">
        <v>69</v>
      </c>
      <c r="D42" s="52"/>
    </row>
    <row r="43" spans="1:4" ht="13.5" thickBot="1" x14ac:dyDescent="0.25">
      <c r="C43" s="147" t="s">
        <v>70</v>
      </c>
      <c r="D43" s="52"/>
    </row>
    <row r="44" spans="1:4" ht="13.5" thickBot="1" x14ac:dyDescent="0.25">
      <c r="C44" s="147" t="s">
        <v>71</v>
      </c>
      <c r="D44" s="52"/>
    </row>
    <row r="45" spans="1:4" ht="13.5" thickBot="1" x14ac:dyDescent="0.25">
      <c r="C45" s="147" t="s">
        <v>72</v>
      </c>
      <c r="D45" s="52"/>
    </row>
    <row r="46" spans="1:4" s="150" customFormat="1" ht="25.5" customHeight="1" x14ac:dyDescent="0.2">
      <c r="A46" s="149"/>
      <c r="B46" s="149"/>
      <c r="D46" s="148"/>
    </row>
    <row r="47" spans="1:4" s="150" customFormat="1" ht="102" customHeight="1" x14ac:dyDescent="0.2">
      <c r="A47" s="151" t="s">
        <v>28</v>
      </c>
      <c r="B47" s="149"/>
      <c r="C47" s="181" t="s">
        <v>57</v>
      </c>
      <c r="D47" s="182"/>
    </row>
    <row r="48" spans="1:4" s="150" customFormat="1" x14ac:dyDescent="0.2">
      <c r="A48" s="149"/>
      <c r="B48" s="149"/>
      <c r="D48" s="145"/>
    </row>
    <row r="49" spans="1:5" s="150" customFormat="1" ht="51" customHeight="1" x14ac:dyDescent="0.2">
      <c r="A49" s="149"/>
      <c r="B49" s="149"/>
      <c r="C49" s="183" t="s">
        <v>126</v>
      </c>
      <c r="D49" s="183"/>
    </row>
    <row r="50" spans="1:5" s="150" customFormat="1" x14ac:dyDescent="0.2">
      <c r="A50" s="149"/>
      <c r="B50" s="149"/>
      <c r="D50" s="145"/>
    </row>
    <row r="51" spans="1:5" x14ac:dyDescent="0.2">
      <c r="C51" s="145" t="s">
        <v>29</v>
      </c>
    </row>
    <row r="52" spans="1:5" ht="6" customHeight="1" thickBot="1" x14ac:dyDescent="0.25"/>
    <row r="53" spans="1:5" ht="13.5" thickBot="1" x14ac:dyDescent="0.25">
      <c r="C53" s="152" t="s">
        <v>58</v>
      </c>
      <c r="D53" s="52"/>
      <c r="E53" s="134" t="str">
        <f>IF(ISBLANK(D53),"  Please enter required data","")</f>
        <v xml:space="preserve">  Please enter required data</v>
      </c>
    </row>
    <row r="54" spans="1:5" ht="13.5" thickBot="1" x14ac:dyDescent="0.25">
      <c r="C54" s="152" t="s">
        <v>59</v>
      </c>
      <c r="D54" s="52"/>
      <c r="E54" s="134" t="str">
        <f>IF(ISBLANK(D54),"  Please enter required data","")</f>
        <v xml:space="preserve">  Please enter required data</v>
      </c>
    </row>
    <row r="55" spans="1:5" ht="13.5" thickBot="1" x14ac:dyDescent="0.25">
      <c r="C55" s="152" t="s">
        <v>60</v>
      </c>
      <c r="D55" s="52"/>
      <c r="E55" s="134" t="str">
        <f>IF(ISBLANK(D55),"  Please enter required data","")</f>
        <v xml:space="preserve">  Please enter required data</v>
      </c>
    </row>
    <row r="56" spans="1:5" ht="13.5" thickBot="1" x14ac:dyDescent="0.25">
      <c r="C56" s="152" t="s">
        <v>61</v>
      </c>
      <c r="D56" s="52"/>
      <c r="E56" s="134" t="str">
        <f>IF(ISBLANK(D56),"  Please enter required data","")</f>
        <v xml:space="preserve">  Please enter required data</v>
      </c>
    </row>
    <row r="57" spans="1:5" ht="25.5" customHeight="1" x14ac:dyDescent="0.2">
      <c r="D57" s="148"/>
    </row>
    <row r="58" spans="1:5" ht="38.25" customHeight="1" x14ac:dyDescent="0.2">
      <c r="A58" s="143"/>
      <c r="C58" s="175" t="s">
        <v>34</v>
      </c>
      <c r="D58" s="175"/>
    </row>
    <row r="59" spans="1:5" ht="6" customHeight="1" thickBot="1" x14ac:dyDescent="0.25"/>
    <row r="60" spans="1:5" ht="13.5" thickBot="1" x14ac:dyDescent="0.25">
      <c r="C60" s="152" t="s">
        <v>30</v>
      </c>
      <c r="D60" s="52"/>
    </row>
    <row r="61" spans="1:5" ht="13.5" thickBot="1" x14ac:dyDescent="0.25">
      <c r="C61" s="152" t="s">
        <v>31</v>
      </c>
      <c r="D61" s="52"/>
    </row>
    <row r="62" spans="1:5" ht="13.5" thickBot="1" x14ac:dyDescent="0.25">
      <c r="C62" s="152" t="s">
        <v>32</v>
      </c>
      <c r="D62" s="52"/>
    </row>
    <row r="63" spans="1:5" ht="13.5" thickBot="1" x14ac:dyDescent="0.25">
      <c r="C63" s="152" t="s">
        <v>33</v>
      </c>
      <c r="D63" s="52"/>
    </row>
    <row r="64" spans="1:5" ht="13.5" thickBot="1" x14ac:dyDescent="0.25">
      <c r="C64" s="152" t="s">
        <v>35</v>
      </c>
      <c r="D64" s="52"/>
    </row>
    <row r="65" spans="1:5" ht="13.5" customHeight="1" thickBot="1" x14ac:dyDescent="0.25">
      <c r="A65" s="179" t="s">
        <v>36</v>
      </c>
      <c r="B65" s="179"/>
      <c r="C65" s="180"/>
      <c r="D65" s="52"/>
    </row>
    <row r="66" spans="1:5" ht="13.5" thickBot="1" x14ac:dyDescent="0.25">
      <c r="C66" s="152" t="s">
        <v>31</v>
      </c>
      <c r="D66" s="52"/>
    </row>
    <row r="67" spans="1:5" ht="13.5" thickBot="1" x14ac:dyDescent="0.25">
      <c r="C67" s="152" t="s">
        <v>32</v>
      </c>
      <c r="D67" s="52"/>
    </row>
    <row r="68" spans="1:5" ht="13.5" thickBot="1" x14ac:dyDescent="0.25">
      <c r="C68" s="152" t="s">
        <v>33</v>
      </c>
      <c r="D68" s="52"/>
    </row>
    <row r="69" spans="1:5" ht="25.5" customHeight="1" x14ac:dyDescent="0.2">
      <c r="D69" s="139"/>
    </row>
    <row r="70" spans="1:5" ht="76.5" customHeight="1" x14ac:dyDescent="0.2">
      <c r="A70" s="143"/>
      <c r="C70" s="184" t="s">
        <v>37</v>
      </c>
      <c r="D70" s="184"/>
    </row>
    <row r="71" spans="1:5" ht="6" customHeight="1" thickBot="1" x14ac:dyDescent="0.25"/>
    <row r="72" spans="1:5" ht="13.5" thickBot="1" x14ac:dyDescent="0.25">
      <c r="C72" s="153" t="s">
        <v>58</v>
      </c>
      <c r="D72" s="52"/>
      <c r="E72" s="134" t="str">
        <f>IF(ISBLANK(D72),"  Please enter required data","")</f>
        <v xml:space="preserve">  Please enter required data</v>
      </c>
    </row>
    <row r="73" spans="1:5" ht="13.5" thickBot="1" x14ac:dyDescent="0.25">
      <c r="C73" s="152" t="s">
        <v>62</v>
      </c>
      <c r="D73" s="166"/>
      <c r="E73" s="134" t="str">
        <f>IF(ISBLANK(D73),"  Please enter required data","")</f>
        <v xml:space="preserve">  Please enter required data</v>
      </c>
    </row>
    <row r="74" spans="1:5" ht="13.5" thickBot="1" x14ac:dyDescent="0.25">
      <c r="C74" s="152" t="s">
        <v>63</v>
      </c>
      <c r="D74" s="52"/>
      <c r="E74" s="134" t="str">
        <f>IF(ISBLANK(D74),"  Please enter required data","")</f>
        <v xml:space="preserve">  Please enter required data</v>
      </c>
    </row>
    <row r="75" spans="1:5" ht="13.5" thickBot="1" x14ac:dyDescent="0.25">
      <c r="C75" s="152" t="s">
        <v>64</v>
      </c>
      <c r="D75" s="52"/>
      <c r="E75" s="134" t="str">
        <f>IF(ISBLANK(D75),"  Please enter required data","")</f>
        <v xml:space="preserve">  Please enter required data</v>
      </c>
    </row>
    <row r="76" spans="1:5" ht="25.5" customHeight="1" x14ac:dyDescent="0.2">
      <c r="D76" s="139"/>
    </row>
    <row r="77" spans="1:5" ht="18" x14ac:dyDescent="0.2">
      <c r="A77" s="178" t="s">
        <v>65</v>
      </c>
      <c r="B77" s="178"/>
      <c r="C77" s="178"/>
      <c r="D77" s="178"/>
    </row>
    <row r="78" spans="1:5" ht="54" customHeight="1" x14ac:dyDescent="0.2">
      <c r="A78" s="178" t="s">
        <v>66</v>
      </c>
      <c r="B78" s="178"/>
      <c r="C78" s="178"/>
      <c r="D78" s="178"/>
    </row>
    <row r="79" spans="1:5" ht="18" x14ac:dyDescent="0.2">
      <c r="A79" s="178" t="s">
        <v>67</v>
      </c>
      <c r="B79" s="178"/>
      <c r="C79" s="178"/>
      <c r="D79" s="178"/>
    </row>
  </sheetData>
  <sheetProtection password="E076" sheet="1" objects="1" scenarios="1"/>
  <mergeCells count="14">
    <mergeCell ref="A77:D77"/>
    <mergeCell ref="A78:D78"/>
    <mergeCell ref="A79:D79"/>
    <mergeCell ref="C31:D31"/>
    <mergeCell ref="A65:C65"/>
    <mergeCell ref="C47:D47"/>
    <mergeCell ref="C49:D49"/>
    <mergeCell ref="C58:D58"/>
    <mergeCell ref="C70:D70"/>
    <mergeCell ref="A5:D5"/>
    <mergeCell ref="C29:D29"/>
    <mergeCell ref="A6:D6"/>
    <mergeCell ref="A10:D10"/>
    <mergeCell ref="A12:D12"/>
  </mergeCells>
  <phoneticPr fontId="0" type="noConversion"/>
  <conditionalFormatting sqref="D16:D17 D19 D23 D53:D56 D72:D75">
    <cfRule type="expression" dxfId="38" priority="1" stopIfTrue="1">
      <formula>ISBLANK(D16)</formula>
    </cfRule>
  </conditionalFormatting>
  <conditionalFormatting sqref="E16:E17 E19 E23 E53:E56 E72:E75">
    <cfRule type="expression" dxfId="37" priority="2" stopIfTrue="1">
      <formula>ISBLANK(D16)</formula>
    </cfRule>
  </conditionalFormatting>
  <conditionalFormatting sqref="C8">
    <cfRule type="cellIs" dxfId="36" priority="3" stopIfTrue="1" operator="equal">
      <formula>"ok"</formula>
    </cfRule>
  </conditionalFormatting>
  <dataValidations disablePrompts="1" count="1">
    <dataValidation allowBlank="1" showInputMessage="1" prompt="I am aware of the provisions contained in 18 U.S.C. 1001, which prohibits knowingly making false statements to the Federal Government. " sqref="D72"/>
  </dataValidations>
  <pageMargins left="0.75" right="0.75" top="1" bottom="1.25" header="0.5" footer="0.5"/>
  <pageSetup scale="77" fitToHeight="0" orientation="portrait" r:id="rId1"/>
  <headerFooter alignWithMargins="0">
    <oddFooter>&amp;LAppendix C to Subpart B of Part 431 - Compliance Certification&amp;RPage &amp;P of &amp;N</oddFooter>
  </headerFooter>
  <rowBreaks count="1" manualBreakCount="1">
    <brk id="5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19"/>
  <sheetViews>
    <sheetView showGridLines="0" zoomScale="75" workbookViewId="0">
      <pane xSplit="11" ySplit="18" topLeftCell="L19" activePane="bottomRight" state="frozen"/>
      <selection pane="topRight" activeCell="N1" sqref="N1"/>
      <selection pane="bottomLeft" activeCell="A14" sqref="A14"/>
      <selection pane="bottomRight" activeCell="E11" sqref="E11:H11"/>
    </sheetView>
  </sheetViews>
  <sheetFormatPr defaultRowHeight="12.75" x14ac:dyDescent="0.2"/>
  <cols>
    <col min="1" max="1" width="4.7109375" style="23" customWidth="1"/>
    <col min="2" max="2" width="6.42578125" style="23" customWidth="1"/>
    <col min="3" max="3" width="14.7109375" style="24" customWidth="1"/>
    <col min="4" max="4" width="18" style="24" hidden="1" customWidth="1"/>
    <col min="5" max="5" width="17.140625" style="24" customWidth="1"/>
    <col min="6" max="6" width="18.85546875" style="24" customWidth="1"/>
    <col min="7" max="7" width="28.85546875" style="24" customWidth="1"/>
    <col min="8" max="8" width="23.42578125" style="25" customWidth="1"/>
    <col min="9" max="9" width="11.7109375" style="25" customWidth="1"/>
    <col min="10" max="10" width="10.85546875" style="24" customWidth="1"/>
    <col min="11" max="11" width="4.7109375" style="26" customWidth="1"/>
    <col min="12" max="12" width="24.7109375" style="27" customWidth="1"/>
    <col min="13" max="13" width="18" style="27" hidden="1" customWidth="1"/>
    <col min="14" max="14" width="18.7109375" style="27" customWidth="1"/>
    <col min="15" max="15" width="18.28515625" style="27" customWidth="1"/>
    <col min="16" max="16" width="20.42578125" style="27" customWidth="1"/>
    <col min="17" max="17" width="26.42578125" style="27" customWidth="1"/>
    <col min="18" max="18" width="20" style="27" customWidth="1"/>
    <col min="19" max="19" width="16.28515625" style="11" customWidth="1"/>
    <col min="20" max="20" width="12.5703125" style="23" hidden="1" customWidth="1"/>
    <col min="21" max="21" width="30.7109375" style="23" hidden="1" customWidth="1"/>
    <col min="22" max="22" width="18.5703125" style="23" hidden="1" customWidth="1"/>
    <col min="23" max="23" width="18.42578125" style="23" hidden="1" customWidth="1"/>
    <col min="24" max="24" width="18.5703125" style="23" hidden="1" customWidth="1"/>
    <col min="25" max="25" width="20.28515625" style="23" hidden="1" customWidth="1"/>
    <col min="26" max="26" width="27.7109375" style="23" hidden="1" customWidth="1"/>
    <col min="27" max="27" width="21.28515625" style="23" hidden="1" customWidth="1"/>
    <col min="28" max="28" width="13.85546875" style="23" hidden="1" customWidth="1"/>
    <col min="29" max="29" width="12.5703125" style="23" hidden="1" customWidth="1"/>
    <col min="30" max="30" width="10.42578125" style="23" hidden="1" customWidth="1"/>
    <col min="31" max="31" width="11.7109375" style="23" hidden="1" customWidth="1"/>
    <col min="32" max="33" width="13.7109375" style="23" hidden="1" customWidth="1"/>
    <col min="34" max="36" width="12.28515625" style="23" hidden="1" customWidth="1"/>
    <col min="37" max="37" width="9.42578125" style="23" hidden="1" customWidth="1"/>
    <col min="38" max="40" width="6.7109375" style="23" hidden="1" customWidth="1"/>
    <col min="41" max="45" width="6.7109375" style="24" hidden="1" customWidth="1"/>
    <col min="46" max="46" width="9.140625" style="23" hidden="1" customWidth="1"/>
    <col min="47" max="47" width="12.28515625" style="23" hidden="1" customWidth="1"/>
    <col min="48" max="48" width="9.140625" style="23" hidden="1" customWidth="1"/>
    <col min="49" max="49" width="4.140625" style="23" hidden="1" customWidth="1"/>
    <col min="50" max="16384" width="9.140625" style="23"/>
  </cols>
  <sheetData>
    <row r="1" spans="1:57" ht="39" customHeight="1" x14ac:dyDescent="0.2">
      <c r="A1" s="169" t="str">
        <f>Certification!A3</f>
        <v>General Purpose Electric Motors (Subtype II) (Manufactured on or after December 19, 2010)</v>
      </c>
      <c r="C1" s="159" t="s">
        <v>120</v>
      </c>
      <c r="D1" s="199" t="str">
        <f>Certification!D3</f>
        <v>General Purpose Electric Motors (Subtype II) (Manufactured on or after December 19, 2010)</v>
      </c>
      <c r="E1" s="199"/>
      <c r="F1" s="199"/>
      <c r="G1" s="199"/>
      <c r="H1" s="199"/>
      <c r="J1" s="161" t="str">
        <f>Certification!E3</f>
        <v>Version 4.2</v>
      </c>
    </row>
    <row r="2" spans="1:57" x14ac:dyDescent="0.2">
      <c r="A2" s="169" t="str">
        <f>Certification!A4</f>
        <v>4.2</v>
      </c>
    </row>
    <row r="3" spans="1:57" ht="18" x14ac:dyDescent="0.2">
      <c r="A3" s="205" t="s">
        <v>77</v>
      </c>
      <c r="B3" s="205"/>
      <c r="C3" s="205"/>
      <c r="D3" s="205"/>
      <c r="E3" s="205"/>
      <c r="F3" s="205"/>
      <c r="G3" s="205"/>
      <c r="H3" s="205"/>
      <c r="I3" s="205"/>
      <c r="J3" s="205"/>
      <c r="K3" s="205"/>
    </row>
    <row r="4" spans="1:57" ht="15.75" x14ac:dyDescent="0.2">
      <c r="A4" s="206" t="s">
        <v>93</v>
      </c>
      <c r="B4" s="206"/>
      <c r="C4" s="206"/>
      <c r="D4" s="206"/>
      <c r="E4" s="206"/>
      <c r="F4" s="206"/>
      <c r="G4" s="206"/>
      <c r="H4" s="206"/>
      <c r="I4" s="206"/>
      <c r="J4" s="206"/>
      <c r="K4" s="206"/>
    </row>
    <row r="5" spans="1:57" ht="9.9499999999999993" customHeight="1" x14ac:dyDescent="0.2">
      <c r="A5" s="123"/>
      <c r="B5" s="123"/>
      <c r="C5" s="123"/>
      <c r="D5" s="123"/>
      <c r="E5" s="123"/>
      <c r="F5" s="123"/>
      <c r="G5" s="123"/>
      <c r="H5" s="123"/>
      <c r="I5" s="123"/>
      <c r="J5" s="123"/>
      <c r="K5" s="123"/>
    </row>
    <row r="6" spans="1:57" ht="39.950000000000003" customHeight="1" x14ac:dyDescent="0.3">
      <c r="A6" s="210" t="s">
        <v>40</v>
      </c>
      <c r="B6" s="210"/>
      <c r="C6" s="210"/>
      <c r="D6" s="210"/>
      <c r="E6" s="210"/>
      <c r="F6" s="210"/>
      <c r="G6" s="210"/>
      <c r="H6" s="210"/>
      <c r="I6" s="210"/>
      <c r="J6" s="210"/>
      <c r="K6" s="210"/>
    </row>
    <row r="7" spans="1:57" ht="9.9499999999999993" customHeight="1" x14ac:dyDescent="0.25">
      <c r="A7" s="50"/>
      <c r="B7" s="50"/>
      <c r="C7" s="50"/>
      <c r="D7" s="50"/>
      <c r="E7" s="50"/>
      <c r="F7" s="50"/>
      <c r="G7" s="50"/>
      <c r="J7" s="50"/>
      <c r="K7" s="50"/>
    </row>
    <row r="8" spans="1:57" s="3" customFormat="1" ht="18" customHeight="1" x14ac:dyDescent="0.25">
      <c r="B8" s="1"/>
      <c r="C8" s="2"/>
      <c r="D8" s="2"/>
      <c r="E8" s="53"/>
      <c r="F8" s="212" t="s">
        <v>78</v>
      </c>
      <c r="G8" s="212"/>
      <c r="I8" s="211" t="str">
        <f>IF(COUNTA(INPUT)=0,"No Data",IF(E12="Type date in the box above","Error",IF(E14="Type name of company in the box above","Error",IF(COUNTIF($J$19:$J$118,"Error")&gt;0,"Error",IF($AB$16="ok","OK","ok")))))</f>
        <v>No Data</v>
      </c>
      <c r="J8" s="211" t="e">
        <f>IF(#REF!="Must enter name","Error",IF($E$14="Type manufacturer name in the red box above","Error",IF(COUNTIF($K$19:$K$118,"Error")&gt;0,"Error",IF(COUNTIF($K$19:$K$118,"Alert")&gt;0,"Alert",IF($AO$16="ok","OK","ok")))))</f>
        <v>#REF!</v>
      </c>
      <c r="K8" s="5"/>
      <c r="AQ8" s="2"/>
      <c r="AR8" s="2"/>
      <c r="AS8" s="2"/>
      <c r="BD8" s="4"/>
      <c r="BE8" s="4"/>
    </row>
    <row r="9" spans="1:57" s="3" customFormat="1" ht="12" customHeight="1" x14ac:dyDescent="0.35">
      <c r="A9" s="62"/>
      <c r="B9" s="7"/>
      <c r="C9" s="2"/>
      <c r="D9" s="2"/>
      <c r="E9" s="8"/>
      <c r="F9" s="212"/>
      <c r="G9" s="212"/>
      <c r="I9" s="211" t="e">
        <f>IF(#REF!="Must enter name","Error",IF($E$14="Type manufacturer name in the red box above","Error",IF(COUNTIF($K$19:$K$118,"Error")&gt;0,"Error",IF(COUNTIF($K$19:$K$118,"Alert")&gt;0,"Alert",IF($AO$16="ok","OK","ok")))))</f>
        <v>#REF!</v>
      </c>
      <c r="J9" s="211" t="e">
        <f>IF(#REF!="Must enter name","Error",IF($E$14="Type manufacturer name in the red box above","Error",IF(COUNTIF($K$19:$K$118,"Error")&gt;0,"Error",IF(COUNTIF($K$19:$K$118,"Alert")&gt;0,"Alert",IF($AO$16="ok","OK","ok")))))</f>
        <v>#REF!</v>
      </c>
      <c r="K9" s="5"/>
      <c r="AO9" s="2"/>
      <c r="AP9" s="2"/>
      <c r="AQ9" s="2"/>
      <c r="AR9" s="2"/>
      <c r="AS9" s="2"/>
      <c r="BD9" s="4"/>
      <c r="BE9" s="4"/>
    </row>
    <row r="10" spans="1:57" s="3" customFormat="1" ht="9.9499999999999993" customHeight="1" thickBot="1" x14ac:dyDescent="0.4">
      <c r="A10" s="62"/>
      <c r="B10" s="7"/>
      <c r="C10" s="2"/>
      <c r="H10" s="49"/>
      <c r="I10" s="49"/>
      <c r="J10" s="49"/>
      <c r="K10" s="5"/>
      <c r="L10" s="47"/>
      <c r="AO10" s="2"/>
      <c r="AP10" s="2"/>
      <c r="AQ10" s="2"/>
      <c r="AR10" s="2"/>
      <c r="AS10" s="2"/>
      <c r="BD10" s="4"/>
      <c r="BE10" s="4"/>
    </row>
    <row r="11" spans="1:57" s="3" customFormat="1" ht="17.100000000000001" customHeight="1" thickBot="1" x14ac:dyDescent="0.3">
      <c r="A11" s="64" t="s">
        <v>14</v>
      </c>
      <c r="B11" s="9" t="s">
        <v>38</v>
      </c>
      <c r="C11" s="2"/>
      <c r="D11" s="162"/>
      <c r="E11" s="200"/>
      <c r="F11" s="201"/>
      <c r="G11" s="201"/>
      <c r="H11" s="202"/>
      <c r="J11" s="49"/>
      <c r="K11" s="5"/>
      <c r="AB11" s="12" t="s">
        <v>10</v>
      </c>
      <c r="AO11" s="2"/>
      <c r="AP11" s="2"/>
      <c r="AQ11" s="2"/>
      <c r="AR11" s="2"/>
      <c r="AS11" s="2"/>
      <c r="BD11" s="4"/>
      <c r="BE11" s="4"/>
    </row>
    <row r="12" spans="1:57" s="3" customFormat="1" ht="17.100000000000001" customHeight="1" thickBot="1" x14ac:dyDescent="0.4">
      <c r="A12" s="62"/>
      <c r="B12" s="7"/>
      <c r="C12" s="2"/>
      <c r="E12" s="203" t="str">
        <f>IF(ISBLANK(E11),"Type date in the box above",IF(ISNUMBER(E11)," ","Type date in the box above"))</f>
        <v>Type date in the box above</v>
      </c>
      <c r="F12" s="203"/>
      <c r="G12" s="203"/>
      <c r="H12" s="203"/>
      <c r="J12" s="49"/>
      <c r="K12" s="5"/>
      <c r="Z12" s="17"/>
      <c r="AB12" s="12" t="s">
        <v>9</v>
      </c>
      <c r="AD12" s="17"/>
      <c r="AE12" s="17"/>
      <c r="AF12" s="17"/>
      <c r="AG12" s="17"/>
      <c r="AH12" s="17"/>
      <c r="AI12" s="17"/>
      <c r="AO12" s="2"/>
      <c r="AP12" s="2"/>
      <c r="AQ12" s="2"/>
      <c r="AR12" s="2"/>
      <c r="AS12" s="2"/>
      <c r="BD12" s="4"/>
      <c r="BE12" s="4"/>
    </row>
    <row r="13" spans="1:57" s="3" customFormat="1" ht="17.100000000000001" customHeight="1" thickBot="1" x14ac:dyDescent="0.3">
      <c r="A13" s="65" t="s">
        <v>15</v>
      </c>
      <c r="B13" s="9" t="s">
        <v>39</v>
      </c>
      <c r="C13" s="10"/>
      <c r="E13" s="213"/>
      <c r="F13" s="214"/>
      <c r="G13" s="214"/>
      <c r="H13" s="215"/>
      <c r="J13" s="4"/>
      <c r="K13" s="5"/>
      <c r="L13" s="17"/>
      <c r="AB13" s="12" t="s">
        <v>80</v>
      </c>
      <c r="AO13" s="2"/>
      <c r="AP13" s="2"/>
      <c r="AQ13" s="2"/>
      <c r="AR13" s="2"/>
      <c r="AS13" s="2"/>
    </row>
    <row r="14" spans="1:57" s="3" customFormat="1" ht="17.100000000000001" customHeight="1" x14ac:dyDescent="0.25">
      <c r="A14" s="63"/>
      <c r="B14" s="7"/>
      <c r="C14" s="2"/>
      <c r="E14" s="216" t="str">
        <f>IF(ISNONTEXT(E13),"Type name of company in the box above"," ")</f>
        <v>Type name of company in the box above</v>
      </c>
      <c r="F14" s="216"/>
      <c r="G14" s="216"/>
      <c r="H14" s="216"/>
      <c r="J14" s="4"/>
      <c r="K14" s="5"/>
      <c r="AB14" s="13" t="s">
        <v>79</v>
      </c>
      <c r="AO14" s="2"/>
      <c r="AP14" s="2"/>
      <c r="AQ14" s="2"/>
      <c r="AR14" s="2"/>
      <c r="AS14" s="2"/>
    </row>
    <row r="15" spans="1:57" s="17" customFormat="1" ht="30" customHeight="1" thickBot="1" x14ac:dyDescent="0.4">
      <c r="B15" s="14"/>
      <c r="C15" s="207" t="s">
        <v>94</v>
      </c>
      <c r="D15" s="208"/>
      <c r="E15" s="209"/>
      <c r="F15" s="209"/>
      <c r="G15" s="209"/>
      <c r="H15" s="209"/>
      <c r="I15" s="58"/>
      <c r="J15" s="15"/>
      <c r="K15" s="16"/>
      <c r="L15" s="6"/>
      <c r="M15" s="6"/>
      <c r="N15" s="6"/>
      <c r="O15" s="6"/>
      <c r="P15" s="6"/>
      <c r="Q15" s="6"/>
      <c r="R15" s="6"/>
      <c r="S15" s="6"/>
      <c r="AB15" s="12" t="s">
        <v>7</v>
      </c>
      <c r="AO15" s="18"/>
      <c r="AP15" s="18"/>
      <c r="AQ15" s="18"/>
      <c r="AR15" s="18"/>
      <c r="AS15" s="18"/>
    </row>
    <row r="16" spans="1:57" s="22" customFormat="1" ht="67.5" customHeight="1" thickBot="1" x14ac:dyDescent="0.25">
      <c r="B16" s="196" t="s">
        <v>88</v>
      </c>
      <c r="C16" s="197"/>
      <c r="D16" s="197"/>
      <c r="E16" s="197"/>
      <c r="F16" s="197"/>
      <c r="G16" s="197"/>
      <c r="H16" s="197"/>
      <c r="I16" s="197"/>
      <c r="J16" s="198"/>
      <c r="K16" s="20"/>
      <c r="L16" s="185" t="s">
        <v>16</v>
      </c>
      <c r="M16" s="186"/>
      <c r="N16" s="186"/>
      <c r="O16" s="186"/>
      <c r="P16" s="186" t="s">
        <v>16</v>
      </c>
      <c r="Q16" s="186"/>
      <c r="R16" s="187"/>
      <c r="S16" s="21"/>
      <c r="U16" s="188" t="s">
        <v>11</v>
      </c>
      <c r="V16" s="189"/>
      <c r="W16" s="189"/>
      <c r="X16" s="189"/>
      <c r="Y16" s="189"/>
      <c r="Z16" s="189"/>
      <c r="AA16" s="190"/>
      <c r="AB16" s="4" t="str">
        <f>IF(ISBLANK(E11),"Error",IF(ISNONTEXT(E13),"Error",IF(COUNTIF(AB19:AB118,"Error")&gt;0,"Error",IF(COUNTIF(AB19:AB118,"Warning")&gt;0,"Warning","OK"))))</f>
        <v>Error</v>
      </c>
      <c r="AC16" s="4"/>
      <c r="AO16" s="19"/>
      <c r="AP16" s="19"/>
      <c r="AQ16" s="19"/>
      <c r="AR16" s="19"/>
      <c r="AS16" s="19"/>
    </row>
    <row r="17" spans="2:49" ht="9.75" customHeight="1" x14ac:dyDescent="0.2">
      <c r="AB17" s="4"/>
      <c r="AC17" s="4"/>
    </row>
    <row r="18" spans="2:49" ht="32.25" customHeight="1" thickBot="1" x14ac:dyDescent="0.4">
      <c r="B18" s="28" t="s">
        <v>1</v>
      </c>
      <c r="C18" s="29" t="s">
        <v>41</v>
      </c>
      <c r="D18" s="29"/>
      <c r="E18" s="29" t="s">
        <v>42</v>
      </c>
      <c r="F18" s="29" t="s">
        <v>75</v>
      </c>
      <c r="G18" s="29" t="s">
        <v>86</v>
      </c>
      <c r="H18" s="54" t="s">
        <v>87</v>
      </c>
      <c r="I18" s="59" t="s">
        <v>89</v>
      </c>
      <c r="J18" s="28" t="s">
        <v>7</v>
      </c>
      <c r="K18" s="31"/>
      <c r="L18" s="45" t="s">
        <v>90</v>
      </c>
      <c r="M18" s="45"/>
      <c r="N18" s="45" t="s">
        <v>43</v>
      </c>
      <c r="O18" s="45" t="s">
        <v>44</v>
      </c>
      <c r="P18" s="45" t="s">
        <v>45</v>
      </c>
      <c r="Q18" s="45" t="s">
        <v>46</v>
      </c>
      <c r="R18" s="60" t="s">
        <v>91</v>
      </c>
      <c r="S18" s="32"/>
      <c r="T18" s="33"/>
      <c r="U18" s="45" t="s">
        <v>90</v>
      </c>
      <c r="V18" s="45"/>
      <c r="W18" s="28" t="s">
        <v>43</v>
      </c>
      <c r="X18" s="28" t="s">
        <v>44</v>
      </c>
      <c r="Y18" s="28" t="s">
        <v>45</v>
      </c>
      <c r="Z18" s="45" t="s">
        <v>46</v>
      </c>
      <c r="AA18" s="60" t="s">
        <v>91</v>
      </c>
      <c r="AB18" s="28" t="s">
        <v>12</v>
      </c>
      <c r="AC18" s="33"/>
      <c r="AD18" s="204" t="s">
        <v>5</v>
      </c>
      <c r="AE18" s="204"/>
      <c r="AF18" s="204"/>
      <c r="AG18" s="204"/>
      <c r="AH18" s="204"/>
      <c r="AI18" s="204"/>
      <c r="AJ18" s="204"/>
      <c r="AK18" s="204"/>
      <c r="AL18" s="204"/>
      <c r="AM18" s="204"/>
      <c r="AN18" s="204"/>
      <c r="AO18" s="204"/>
      <c r="AP18" s="204"/>
      <c r="AQ18" s="204"/>
      <c r="AR18" s="204"/>
      <c r="AS18" s="204"/>
      <c r="AU18" s="28" t="s">
        <v>2</v>
      </c>
      <c r="AW18" s="46" t="s">
        <v>8</v>
      </c>
    </row>
    <row r="19" spans="2:49" s="39" customFormat="1" ht="26.25" thickTop="1" x14ac:dyDescent="0.2">
      <c r="B19" s="34">
        <v>1</v>
      </c>
      <c r="C19" s="125"/>
      <c r="D19" s="126"/>
      <c r="E19" s="126"/>
      <c r="F19" s="126"/>
      <c r="G19" s="170"/>
      <c r="H19" s="126"/>
      <c r="I19" s="127"/>
      <c r="J19" s="35" t="str">
        <f>IF(COUNTIF(L19:R19," ")=No_of_Columns," ",IF(COUNTIF(L19:R19,"ok")=No_of_Columns,"ok","Error"))</f>
        <v xml:space="preserve"> </v>
      </c>
      <c r="K19" s="36"/>
      <c r="L19" s="37" t="str">
        <f>IF(COUNTA($C19:$I19)=0," ",IF(ISBLANK($C19),"Empty cell",IF(AND($C19&gt;=$AI$24,$C19&lt;=$AI$25),"ok","Entry should be a number between "&amp;$AI$24&amp;" and "&amp;$AI$25)))</f>
        <v xml:space="preserve"> </v>
      </c>
      <c r="M19" s="37" t="str">
        <f>IF(COUNTA($C19:$I19)=0," ","ok")</f>
        <v xml:space="preserve"> </v>
      </c>
      <c r="N19" s="37" t="str">
        <f>IF(COUNTA($C19:$I19)=0," ",IF(ISBLANK($E19),"Empty cell",IF(OR($E19=2,$E19=4,$E19=6,$E19=8),"ok","No. of Poles should be 2. 4, 6, or 8")))</f>
        <v xml:space="preserve"> </v>
      </c>
      <c r="O19" s="37" t="str">
        <f>IF(COUNTA($C19:$I19)=0," ",IF(ISBLANK($F19),"Empty cell",IF($F19="Open","ok",IF($F19="Enclosed","ok","Entry should be 'Open' or 'Enclosed'"))))</f>
        <v xml:space="preserve"> </v>
      </c>
      <c r="P19" s="37" t="str">
        <f>IF(COUNTA($C19:$I19)=0," ",IF(ISBLANK($G19),"Empty cell","ok"))</f>
        <v xml:space="preserve"> </v>
      </c>
      <c r="Q19" s="37" t="str">
        <f>IF(COUNTA($C19:$I19)=0," ",IF(ISBLANK($H19),"Empty cell",IF(ISNUMBER($H19),IF($H19&gt;=1,IF($H19&gt;100,"Entry should be a percentage less than or equal to 100","ok"),"Entry should be a percentage greater than 0"),"Entry should be a number")))</f>
        <v xml:space="preserve"> </v>
      </c>
      <c r="R19" s="37" t="str">
        <f>IF(COUNTA($C19:$I19)=0," ",IF(ISBLANK($I19),"ok",IF($I19="*","ok","Cell should be blank or an asterisk")))</f>
        <v xml:space="preserve"> </v>
      </c>
      <c r="S19" s="38"/>
      <c r="U19" s="37" t="str">
        <f>L19</f>
        <v xml:space="preserve"> </v>
      </c>
      <c r="V19" s="37" t="str">
        <f>M19</f>
        <v xml:space="preserve"> </v>
      </c>
      <c r="W19" s="37" t="str">
        <f>N19</f>
        <v xml:space="preserve"> </v>
      </c>
      <c r="X19" s="37" t="str">
        <f>O19</f>
        <v xml:space="preserve"> </v>
      </c>
      <c r="Y19" s="37" t="str">
        <f>P19</f>
        <v xml:space="preserve"> </v>
      </c>
      <c r="Z19" s="40" t="str">
        <f>IF(AU19=0,$Q19,IF($Q19="ok",IF($H19&lt;INDEX($AD$24:$AS$73,$AU19,9+IF($F19="open",0,4)+IF($E19=8,0,IF($E19=6,1,IF($E19=4,2,3)))),"Efficiency &lt; minimum of "&amp;INDEX($AD$24:$AS$73,$AU19,9+IF($F19="open",0,4)+IF($E19=8,0,IF($E19=6,1,IF($E19=4,2,3)))),"ok"),$Q19))</f>
        <v xml:space="preserve"> </v>
      </c>
      <c r="AA19" s="40" t="str">
        <f>R19</f>
        <v xml:space="preserve"> </v>
      </c>
      <c r="AB19" s="41" t="str">
        <f>IF(U19=" "," ",IF(COUNTIF(U19:AA19,"ok")=No_of_Columns,"ok","Error"))</f>
        <v xml:space="preserve"> </v>
      </c>
      <c r="AD19" s="39" t="s">
        <v>3</v>
      </c>
      <c r="AF19" s="42">
        <v>7</v>
      </c>
      <c r="AQ19" s="42"/>
      <c r="AR19" s="42"/>
      <c r="AS19" s="42"/>
      <c r="AU19" s="61">
        <f>IF(ISBLANK($C19),0,IF(AND($C19&gt;=$AI$24,$C19&lt;=$AI$25),VLOOKUP(C19,$AF$24:$AK$73,6),0))</f>
        <v>0</v>
      </c>
      <c r="AW19" s="43" t="s">
        <v>6</v>
      </c>
    </row>
    <row r="20" spans="2:49" s="39" customFormat="1" ht="25.5" x14ac:dyDescent="0.2">
      <c r="B20" s="34">
        <v>2</v>
      </c>
      <c r="C20" s="128"/>
      <c r="D20" s="129"/>
      <c r="E20" s="129"/>
      <c r="F20" s="129"/>
      <c r="G20" s="171"/>
      <c r="H20" s="129"/>
      <c r="I20" s="130"/>
      <c r="J20" s="35" t="str">
        <f t="shared" ref="J20:J83" si="0">IF(COUNTIF(L20:R20," ")=No_of_Columns," ",IF(COUNTIF(L20:R20,"ok")=No_of_Columns,"ok","Error"))</f>
        <v xml:space="preserve"> </v>
      </c>
      <c r="K20" s="36"/>
      <c r="L20" s="37" t="str">
        <f t="shared" ref="L20:L83" si="1">IF(COUNTA($C20:$I20)=0," ",IF(ISBLANK($C20),"Empty cell",IF(AND($C20&gt;=$AI$24,$C20&lt;=$AI$25),"ok","Entry should be a number between "&amp;$AI$24&amp;" and "&amp;$AI$25)))</f>
        <v xml:space="preserve"> </v>
      </c>
      <c r="M20" s="37" t="str">
        <f t="shared" ref="M20:M83" si="2">IF(COUNTA($C20:$I20)=0," ","ok")</f>
        <v xml:space="preserve"> </v>
      </c>
      <c r="N20" s="37" t="str">
        <f t="shared" ref="N20:N83" si="3">IF(COUNTA($C20:$I20)=0," ",IF(ISBLANK($E20),"Empty cell",IF(OR($E20=2,$E20=4,$E20=6,$E20=8),"ok","No. of Poles should be 2. 4, 6, or 8")))</f>
        <v xml:space="preserve"> </v>
      </c>
      <c r="O20" s="37" t="str">
        <f t="shared" ref="O20:O83" si="4">IF(COUNTA($C20:$I20)=0," ",IF(ISBLANK($F20),"Empty cell",IF($F20="Open","ok",IF($F20="Enclosed","ok","Entry should be 'Open' or 'Enclosed'"))))</f>
        <v xml:space="preserve"> </v>
      </c>
      <c r="P20" s="37" t="str">
        <f t="shared" ref="P20:P83" si="5">IF(COUNTA($C20:$I20)=0," ",IF(ISBLANK($G20),"Empty cell","ok"))</f>
        <v xml:space="preserve"> </v>
      </c>
      <c r="Q20" s="37" t="str">
        <f t="shared" ref="Q20:Q83" si="6">IF(COUNTA($C20:$I20)=0," ",IF(ISBLANK($H20),"Empty cell",IF(ISNUMBER($H20),IF($H20&gt;=1,IF($H20&gt;100,"Entry should be a percentage less than or equal to 100","ok"),"Entry should be a percentage greater than 0"),"Entry should be a number")))</f>
        <v xml:space="preserve"> </v>
      </c>
      <c r="R20" s="37" t="str">
        <f t="shared" ref="R20:R83" si="7">IF(COUNTA($C20:$I20)=0," ",IF(ISBLANK($I20),"ok",IF($I20="*","ok","Cell should be blank or an asterisk")))</f>
        <v xml:space="preserve"> </v>
      </c>
      <c r="S20" s="38"/>
      <c r="U20" s="37" t="str">
        <f t="shared" ref="U20:U27" si="8">L20</f>
        <v xml:space="preserve"> </v>
      </c>
      <c r="V20" s="37" t="str">
        <f t="shared" ref="V20:V83" si="9">M20</f>
        <v xml:space="preserve"> </v>
      </c>
      <c r="W20" s="37" t="str">
        <f t="shared" ref="W20:W83" si="10">N20</f>
        <v xml:space="preserve"> </v>
      </c>
      <c r="X20" s="37" t="str">
        <f t="shared" ref="X20:X27" si="11">O20</f>
        <v xml:space="preserve"> </v>
      </c>
      <c r="Y20" s="37" t="str">
        <f t="shared" ref="Y20:Y27" si="12">P20</f>
        <v xml:space="preserve"> </v>
      </c>
      <c r="Z20" s="40" t="str">
        <f t="shared" ref="Z20:Z83" si="13">IF(AU20=0,$Q20,IF($Q20="ok",IF($H20&lt;INDEX($AD$24:$AS$73,$AU20,9+IF($F20="open",0,4)+IF($E20=8,0,IF($E20=6,1,IF($E20=4,2,3)))),"Efficiency &lt; minimum of "&amp;INDEX($AD$24:$AS$73,$AU20,9+IF($F20="open",0,4)+IF($E20=8,0,IF($E20=6,1,IF($E20=4,2,3)))),"ok"),$Q20))</f>
        <v xml:space="preserve"> </v>
      </c>
      <c r="AA20" s="40" t="str">
        <f t="shared" ref="AA20:AA83" si="14">R20</f>
        <v xml:space="preserve"> </v>
      </c>
      <c r="AB20" s="41" t="str">
        <f t="shared" ref="AB20:AB83" si="15">IF(U20=" "," ",IF(COUNTIF(U20:AA20,"ok")=No_of_Columns,"ok","Error"))</f>
        <v xml:space="preserve"> </v>
      </c>
      <c r="AD20" s="39" t="s">
        <v>4</v>
      </c>
      <c r="AF20" s="42">
        <v>19</v>
      </c>
      <c r="AQ20" s="42"/>
      <c r="AR20" s="42"/>
      <c r="AS20" s="42"/>
      <c r="AU20" s="61">
        <f t="shared" ref="AU20:AU83" si="16">IF(ISBLANK($C20),0,IF(AND($C20&gt;=$AI$24,$C20&lt;=$AI$25),VLOOKUP(C20,$AF$24:$AK$73,6),0))</f>
        <v>0</v>
      </c>
      <c r="AW20" s="43" t="s">
        <v>6</v>
      </c>
    </row>
    <row r="21" spans="2:49" s="39" customFormat="1" ht="25.5" customHeight="1" x14ac:dyDescent="0.2">
      <c r="B21" s="34">
        <v>3</v>
      </c>
      <c r="C21" s="128"/>
      <c r="D21" s="129"/>
      <c r="E21" s="129"/>
      <c r="F21" s="129"/>
      <c r="G21" s="171"/>
      <c r="H21" s="129"/>
      <c r="I21" s="130"/>
      <c r="J21" s="35" t="str">
        <f t="shared" si="0"/>
        <v xml:space="preserve"> </v>
      </c>
      <c r="K21" s="36"/>
      <c r="L21" s="37" t="str">
        <f t="shared" si="1"/>
        <v xml:space="preserve"> </v>
      </c>
      <c r="M21" s="37" t="str">
        <f t="shared" si="2"/>
        <v xml:space="preserve"> </v>
      </c>
      <c r="N21" s="37" t="str">
        <f t="shared" si="3"/>
        <v xml:space="preserve"> </v>
      </c>
      <c r="O21" s="37" t="str">
        <f t="shared" si="4"/>
        <v xml:space="preserve"> </v>
      </c>
      <c r="P21" s="37" t="str">
        <f t="shared" si="5"/>
        <v xml:space="preserve"> </v>
      </c>
      <c r="Q21" s="37" t="str">
        <f t="shared" si="6"/>
        <v xml:space="preserve"> </v>
      </c>
      <c r="R21" s="37" t="str">
        <f t="shared" si="7"/>
        <v xml:space="preserve"> </v>
      </c>
      <c r="S21" s="38"/>
      <c r="U21" s="37" t="str">
        <f t="shared" si="8"/>
        <v xml:space="preserve"> </v>
      </c>
      <c r="V21" s="37" t="str">
        <f t="shared" si="9"/>
        <v xml:space="preserve"> </v>
      </c>
      <c r="W21" s="37" t="str">
        <f t="shared" si="10"/>
        <v xml:space="preserve"> </v>
      </c>
      <c r="X21" s="37" t="str">
        <f t="shared" si="11"/>
        <v xml:space="preserve"> </v>
      </c>
      <c r="Y21" s="37" t="str">
        <f t="shared" si="12"/>
        <v xml:space="preserve"> </v>
      </c>
      <c r="Z21" s="40" t="str">
        <f t="shared" si="13"/>
        <v xml:space="preserve"> </v>
      </c>
      <c r="AA21" s="40" t="str">
        <f t="shared" si="14"/>
        <v xml:space="preserve"> </v>
      </c>
      <c r="AB21" s="41" t="str">
        <f t="shared" si="15"/>
        <v xml:space="preserve"> </v>
      </c>
      <c r="AL21" s="191" t="s">
        <v>50</v>
      </c>
      <c r="AM21" s="192"/>
      <c r="AN21" s="192"/>
      <c r="AO21" s="192"/>
      <c r="AP21" s="192"/>
      <c r="AQ21" s="192"/>
      <c r="AR21" s="192"/>
      <c r="AS21" s="193"/>
      <c r="AU21" s="61">
        <f t="shared" si="16"/>
        <v>0</v>
      </c>
      <c r="AW21" s="43" t="s">
        <v>6</v>
      </c>
    </row>
    <row r="22" spans="2:49" s="39" customFormat="1" ht="25.5" customHeight="1" x14ac:dyDescent="0.2">
      <c r="B22" s="34">
        <v>4</v>
      </c>
      <c r="C22" s="128"/>
      <c r="D22" s="129"/>
      <c r="E22" s="129"/>
      <c r="F22" s="129"/>
      <c r="G22" s="171"/>
      <c r="H22" s="129"/>
      <c r="I22" s="130"/>
      <c r="J22" s="35" t="str">
        <f t="shared" si="0"/>
        <v xml:space="preserve"> </v>
      </c>
      <c r="K22" s="36"/>
      <c r="L22" s="37" t="str">
        <f t="shared" si="1"/>
        <v xml:space="preserve"> </v>
      </c>
      <c r="M22" s="37" t="str">
        <f t="shared" si="2"/>
        <v xml:space="preserve"> </v>
      </c>
      <c r="N22" s="37" t="str">
        <f t="shared" si="3"/>
        <v xml:space="preserve"> </v>
      </c>
      <c r="O22" s="37" t="str">
        <f t="shared" si="4"/>
        <v xml:space="preserve"> </v>
      </c>
      <c r="P22" s="37" t="str">
        <f t="shared" si="5"/>
        <v xml:space="preserve"> </v>
      </c>
      <c r="Q22" s="37" t="str">
        <f t="shared" si="6"/>
        <v xml:space="preserve"> </v>
      </c>
      <c r="R22" s="37" t="str">
        <f t="shared" si="7"/>
        <v xml:space="preserve"> </v>
      </c>
      <c r="S22" s="38"/>
      <c r="U22" s="37" t="str">
        <f t="shared" si="8"/>
        <v xml:space="preserve"> </v>
      </c>
      <c r="V22" s="37" t="str">
        <f t="shared" si="9"/>
        <v xml:space="preserve"> </v>
      </c>
      <c r="W22" s="37" t="str">
        <f t="shared" si="10"/>
        <v xml:space="preserve"> </v>
      </c>
      <c r="X22" s="37" t="str">
        <f t="shared" si="11"/>
        <v xml:space="preserve"> </v>
      </c>
      <c r="Y22" s="37" t="str">
        <f t="shared" si="12"/>
        <v xml:space="preserve"> </v>
      </c>
      <c r="Z22" s="40" t="str">
        <f t="shared" si="13"/>
        <v xml:space="preserve"> </v>
      </c>
      <c r="AA22" s="40" t="str">
        <f t="shared" si="14"/>
        <v xml:space="preserve"> </v>
      </c>
      <c r="AB22" s="41" t="str">
        <f t="shared" si="15"/>
        <v xml:space="preserve"> </v>
      </c>
      <c r="AD22" s="194" t="s">
        <v>2</v>
      </c>
      <c r="AE22" s="191" t="s">
        <v>41</v>
      </c>
      <c r="AF22" s="192"/>
      <c r="AG22" s="193"/>
      <c r="AH22" s="191"/>
      <c r="AI22" s="192"/>
      <c r="AJ22" s="193"/>
      <c r="AK22" s="194" t="s">
        <v>2</v>
      </c>
      <c r="AL22" s="191" t="s">
        <v>51</v>
      </c>
      <c r="AM22" s="192"/>
      <c r="AN22" s="192"/>
      <c r="AO22" s="193"/>
      <c r="AP22" s="191" t="s">
        <v>52</v>
      </c>
      <c r="AQ22" s="192"/>
      <c r="AR22" s="192"/>
      <c r="AS22" s="193"/>
      <c r="AU22" s="61">
        <f t="shared" si="16"/>
        <v>0</v>
      </c>
      <c r="AW22" s="43" t="s">
        <v>6</v>
      </c>
    </row>
    <row r="23" spans="2:49" s="39" customFormat="1" ht="25.5" x14ac:dyDescent="0.2">
      <c r="B23" s="34">
        <v>5</v>
      </c>
      <c r="C23" s="128"/>
      <c r="D23" s="129"/>
      <c r="E23" s="129"/>
      <c r="F23" s="129"/>
      <c r="G23" s="171"/>
      <c r="H23" s="129"/>
      <c r="I23" s="130"/>
      <c r="J23" s="35" t="str">
        <f t="shared" si="0"/>
        <v xml:space="preserve"> </v>
      </c>
      <c r="K23" s="36"/>
      <c r="L23" s="37" t="str">
        <f t="shared" si="1"/>
        <v xml:space="preserve"> </v>
      </c>
      <c r="M23" s="37" t="str">
        <f t="shared" si="2"/>
        <v xml:space="preserve"> </v>
      </c>
      <c r="N23" s="37" t="str">
        <f t="shared" si="3"/>
        <v xml:space="preserve"> </v>
      </c>
      <c r="O23" s="37" t="str">
        <f t="shared" si="4"/>
        <v xml:space="preserve"> </v>
      </c>
      <c r="P23" s="37" t="str">
        <f t="shared" si="5"/>
        <v xml:space="preserve"> </v>
      </c>
      <c r="Q23" s="37" t="str">
        <f t="shared" si="6"/>
        <v xml:space="preserve"> </v>
      </c>
      <c r="R23" s="37" t="str">
        <f t="shared" si="7"/>
        <v xml:space="preserve"> </v>
      </c>
      <c r="S23" s="38"/>
      <c r="U23" s="37" t="str">
        <f t="shared" si="8"/>
        <v xml:space="preserve"> </v>
      </c>
      <c r="V23" s="37" t="str">
        <f t="shared" si="9"/>
        <v xml:space="preserve"> </v>
      </c>
      <c r="W23" s="37" t="str">
        <f t="shared" si="10"/>
        <v xml:space="preserve"> </v>
      </c>
      <c r="X23" s="37" t="str">
        <f t="shared" si="11"/>
        <v xml:space="preserve"> </v>
      </c>
      <c r="Y23" s="37" t="str">
        <f t="shared" si="12"/>
        <v xml:space="preserve"> </v>
      </c>
      <c r="Z23" s="40" t="str">
        <f t="shared" si="13"/>
        <v xml:space="preserve"> </v>
      </c>
      <c r="AA23" s="40" t="str">
        <f t="shared" si="14"/>
        <v xml:space="preserve"> </v>
      </c>
      <c r="AB23" s="41" t="str">
        <f t="shared" si="15"/>
        <v xml:space="preserve"> </v>
      </c>
      <c r="AD23" s="195"/>
      <c r="AE23" s="48" t="s">
        <v>47</v>
      </c>
      <c r="AF23" s="48" t="s">
        <v>48</v>
      </c>
      <c r="AG23" s="48" t="s">
        <v>49</v>
      </c>
      <c r="AH23" s="48"/>
      <c r="AI23" s="48" t="s">
        <v>125</v>
      </c>
      <c r="AJ23" s="48"/>
      <c r="AK23" s="195"/>
      <c r="AL23" s="48">
        <v>8</v>
      </c>
      <c r="AM23" s="48">
        <v>6</v>
      </c>
      <c r="AN23" s="48">
        <v>4</v>
      </c>
      <c r="AO23" s="48">
        <v>2</v>
      </c>
      <c r="AP23" s="48">
        <v>8</v>
      </c>
      <c r="AQ23" s="48">
        <v>6</v>
      </c>
      <c r="AR23" s="48">
        <v>4</v>
      </c>
      <c r="AS23" s="48">
        <v>2</v>
      </c>
      <c r="AU23" s="61">
        <f t="shared" si="16"/>
        <v>0</v>
      </c>
      <c r="AW23" s="43" t="s">
        <v>6</v>
      </c>
    </row>
    <row r="24" spans="2:49" s="39" customFormat="1" ht="25.5" x14ac:dyDescent="0.2">
      <c r="B24" s="34">
        <v>6</v>
      </c>
      <c r="C24" s="128"/>
      <c r="D24" s="129"/>
      <c r="E24" s="129"/>
      <c r="F24" s="129"/>
      <c r="G24" s="171"/>
      <c r="H24" s="129"/>
      <c r="I24" s="130"/>
      <c r="J24" s="35" t="str">
        <f t="shared" si="0"/>
        <v xml:space="preserve"> </v>
      </c>
      <c r="K24" s="36"/>
      <c r="L24" s="37" t="str">
        <f t="shared" si="1"/>
        <v xml:space="preserve"> </v>
      </c>
      <c r="M24" s="37" t="str">
        <f t="shared" si="2"/>
        <v xml:space="preserve"> </v>
      </c>
      <c r="N24" s="37" t="str">
        <f t="shared" si="3"/>
        <v xml:space="preserve"> </v>
      </c>
      <c r="O24" s="37" t="str">
        <f t="shared" si="4"/>
        <v xml:space="preserve"> </v>
      </c>
      <c r="P24" s="37" t="str">
        <f t="shared" si="5"/>
        <v xml:space="preserve"> </v>
      </c>
      <c r="Q24" s="37" t="str">
        <f t="shared" si="6"/>
        <v xml:space="preserve"> </v>
      </c>
      <c r="R24" s="37" t="str">
        <f t="shared" si="7"/>
        <v xml:space="preserve"> </v>
      </c>
      <c r="S24" s="38"/>
      <c r="U24" s="37" t="str">
        <f t="shared" si="8"/>
        <v xml:space="preserve"> </v>
      </c>
      <c r="V24" s="37" t="str">
        <f t="shared" si="9"/>
        <v xml:space="preserve"> </v>
      </c>
      <c r="W24" s="37" t="str">
        <f t="shared" si="10"/>
        <v xml:space="preserve"> </v>
      </c>
      <c r="X24" s="37" t="str">
        <f t="shared" si="11"/>
        <v xml:space="preserve"> </v>
      </c>
      <c r="Y24" s="37" t="str">
        <f t="shared" si="12"/>
        <v xml:space="preserve"> </v>
      </c>
      <c r="Z24" s="40" t="str">
        <f t="shared" si="13"/>
        <v xml:space="preserve"> </v>
      </c>
      <c r="AA24" s="40" t="str">
        <f t="shared" si="14"/>
        <v xml:space="preserve"> </v>
      </c>
      <c r="AB24" s="41" t="str">
        <f t="shared" si="15"/>
        <v xml:space="preserve"> </v>
      </c>
      <c r="AD24" s="41">
        <v>1</v>
      </c>
      <c r="AE24" s="41">
        <v>1</v>
      </c>
      <c r="AF24" s="51">
        <v>1</v>
      </c>
      <c r="AG24" s="41">
        <f t="shared" ref="AG24:AG41" si="17">AVERAGE(AE24,AE25)</f>
        <v>1.25</v>
      </c>
      <c r="AH24" s="124"/>
      <c r="AI24" s="160">
        <v>1</v>
      </c>
      <c r="AJ24" s="41"/>
      <c r="AK24" s="41">
        <f>AD24</f>
        <v>1</v>
      </c>
      <c r="AL24" s="41">
        <v>74</v>
      </c>
      <c r="AM24" s="56">
        <v>80</v>
      </c>
      <c r="AN24" s="56">
        <v>82.5</v>
      </c>
      <c r="AO24" s="51">
        <v>0</v>
      </c>
      <c r="AP24" s="56">
        <v>74</v>
      </c>
      <c r="AQ24" s="56">
        <v>80</v>
      </c>
      <c r="AR24" s="56">
        <v>82.5</v>
      </c>
      <c r="AS24" s="56">
        <v>75.5</v>
      </c>
      <c r="AU24" s="61">
        <f t="shared" si="16"/>
        <v>0</v>
      </c>
      <c r="AW24" s="43" t="s">
        <v>6</v>
      </c>
    </row>
    <row r="25" spans="2:49" s="39" customFormat="1" ht="25.5" x14ac:dyDescent="0.2">
      <c r="B25" s="34">
        <v>7</v>
      </c>
      <c r="C25" s="128"/>
      <c r="D25" s="129"/>
      <c r="E25" s="129"/>
      <c r="F25" s="129"/>
      <c r="G25" s="171"/>
      <c r="H25" s="129"/>
      <c r="I25" s="130"/>
      <c r="J25" s="35" t="str">
        <f t="shared" si="0"/>
        <v xml:space="preserve"> </v>
      </c>
      <c r="K25" s="36"/>
      <c r="L25" s="37" t="str">
        <f t="shared" si="1"/>
        <v xml:space="preserve"> </v>
      </c>
      <c r="M25" s="37" t="str">
        <f t="shared" si="2"/>
        <v xml:space="preserve"> </v>
      </c>
      <c r="N25" s="37" t="str">
        <f t="shared" si="3"/>
        <v xml:space="preserve"> </v>
      </c>
      <c r="O25" s="37" t="str">
        <f t="shared" si="4"/>
        <v xml:space="preserve"> </v>
      </c>
      <c r="P25" s="37" t="str">
        <f t="shared" si="5"/>
        <v xml:space="preserve"> </v>
      </c>
      <c r="Q25" s="37" t="str">
        <f t="shared" si="6"/>
        <v xml:space="preserve"> </v>
      </c>
      <c r="R25" s="37" t="str">
        <f t="shared" si="7"/>
        <v xml:space="preserve"> </v>
      </c>
      <c r="S25" s="38"/>
      <c r="U25" s="37" t="str">
        <f t="shared" si="8"/>
        <v xml:space="preserve"> </v>
      </c>
      <c r="V25" s="37" t="str">
        <f t="shared" si="9"/>
        <v xml:space="preserve"> </v>
      </c>
      <c r="W25" s="37" t="str">
        <f t="shared" si="10"/>
        <v xml:space="preserve"> </v>
      </c>
      <c r="X25" s="37" t="str">
        <f t="shared" si="11"/>
        <v xml:space="preserve"> </v>
      </c>
      <c r="Y25" s="37" t="str">
        <f t="shared" si="12"/>
        <v xml:space="preserve"> </v>
      </c>
      <c r="Z25" s="40" t="str">
        <f t="shared" si="13"/>
        <v xml:space="preserve"> </v>
      </c>
      <c r="AA25" s="40" t="str">
        <f t="shared" si="14"/>
        <v xml:space="preserve"> </v>
      </c>
      <c r="AB25" s="41" t="str">
        <f t="shared" si="15"/>
        <v xml:space="preserve"> </v>
      </c>
      <c r="AD25" s="41">
        <v>2</v>
      </c>
      <c r="AE25" s="41">
        <v>1.5</v>
      </c>
      <c r="AF25" s="41">
        <f>AG24</f>
        <v>1.25</v>
      </c>
      <c r="AG25" s="41">
        <f t="shared" si="17"/>
        <v>1.75</v>
      </c>
      <c r="AH25" s="124"/>
      <c r="AI25" s="41">
        <v>200</v>
      </c>
      <c r="AJ25" s="41"/>
      <c r="AK25" s="41">
        <f t="shared" ref="AK25:AK42" si="18">AD25</f>
        <v>2</v>
      </c>
      <c r="AL25" s="41">
        <v>75.5</v>
      </c>
      <c r="AM25" s="57">
        <v>84</v>
      </c>
      <c r="AN25" s="56">
        <v>84</v>
      </c>
      <c r="AO25" s="56">
        <v>82.5</v>
      </c>
      <c r="AP25" s="56">
        <v>77</v>
      </c>
      <c r="AQ25" s="56">
        <v>85.5</v>
      </c>
      <c r="AR25" s="56">
        <v>84</v>
      </c>
      <c r="AS25" s="56">
        <v>82.5</v>
      </c>
      <c r="AU25" s="61">
        <f t="shared" si="16"/>
        <v>0</v>
      </c>
      <c r="AW25" s="43" t="s">
        <v>6</v>
      </c>
    </row>
    <row r="26" spans="2:49" s="39" customFormat="1" ht="25.5" x14ac:dyDescent="0.2">
      <c r="B26" s="34">
        <v>8</v>
      </c>
      <c r="C26" s="128"/>
      <c r="D26" s="129"/>
      <c r="E26" s="129"/>
      <c r="F26" s="129"/>
      <c r="G26" s="171"/>
      <c r="H26" s="129"/>
      <c r="I26" s="130"/>
      <c r="J26" s="35" t="str">
        <f t="shared" si="0"/>
        <v xml:space="preserve"> </v>
      </c>
      <c r="K26" s="36"/>
      <c r="L26" s="37" t="str">
        <f t="shared" si="1"/>
        <v xml:space="preserve"> </v>
      </c>
      <c r="M26" s="37" t="str">
        <f t="shared" si="2"/>
        <v xml:space="preserve"> </v>
      </c>
      <c r="N26" s="37" t="str">
        <f t="shared" si="3"/>
        <v xml:space="preserve"> </v>
      </c>
      <c r="O26" s="37" t="str">
        <f t="shared" si="4"/>
        <v xml:space="preserve"> </v>
      </c>
      <c r="P26" s="37" t="str">
        <f t="shared" si="5"/>
        <v xml:space="preserve"> </v>
      </c>
      <c r="Q26" s="37" t="str">
        <f t="shared" si="6"/>
        <v xml:space="preserve"> </v>
      </c>
      <c r="R26" s="37" t="str">
        <f t="shared" si="7"/>
        <v xml:space="preserve"> </v>
      </c>
      <c r="S26" s="38"/>
      <c r="U26" s="37" t="str">
        <f t="shared" si="8"/>
        <v xml:space="preserve"> </v>
      </c>
      <c r="V26" s="37" t="str">
        <f t="shared" si="9"/>
        <v xml:space="preserve"> </v>
      </c>
      <c r="W26" s="37" t="str">
        <f t="shared" si="10"/>
        <v xml:space="preserve"> </v>
      </c>
      <c r="X26" s="37" t="str">
        <f t="shared" si="11"/>
        <v xml:space="preserve"> </v>
      </c>
      <c r="Y26" s="37" t="str">
        <f t="shared" si="12"/>
        <v xml:space="preserve"> </v>
      </c>
      <c r="Z26" s="40" t="str">
        <f t="shared" si="13"/>
        <v xml:space="preserve"> </v>
      </c>
      <c r="AA26" s="40" t="str">
        <f t="shared" si="14"/>
        <v xml:space="preserve"> </v>
      </c>
      <c r="AB26" s="41" t="str">
        <f t="shared" si="15"/>
        <v xml:space="preserve"> </v>
      </c>
      <c r="AD26" s="41">
        <v>3</v>
      </c>
      <c r="AE26" s="41">
        <v>2</v>
      </c>
      <c r="AF26" s="41">
        <f t="shared" ref="AF26:AF42" si="19">AG25</f>
        <v>1.75</v>
      </c>
      <c r="AG26" s="41">
        <f t="shared" si="17"/>
        <v>2.5</v>
      </c>
      <c r="AH26" s="124"/>
      <c r="AI26" s="41"/>
      <c r="AJ26" s="41"/>
      <c r="AK26" s="41">
        <f t="shared" si="18"/>
        <v>3</v>
      </c>
      <c r="AL26" s="41">
        <v>85.5</v>
      </c>
      <c r="AM26" s="57">
        <v>85.5</v>
      </c>
      <c r="AN26" s="56">
        <v>84</v>
      </c>
      <c r="AO26" s="56">
        <v>84</v>
      </c>
      <c r="AP26" s="56">
        <v>82.5</v>
      </c>
      <c r="AQ26" s="56">
        <v>86.5</v>
      </c>
      <c r="AR26" s="56">
        <v>84</v>
      </c>
      <c r="AS26" s="56">
        <v>84</v>
      </c>
      <c r="AU26" s="61">
        <f t="shared" si="16"/>
        <v>0</v>
      </c>
      <c r="AW26" s="43" t="s">
        <v>6</v>
      </c>
    </row>
    <row r="27" spans="2:49" s="39" customFormat="1" ht="25.5" x14ac:dyDescent="0.2">
      <c r="B27" s="34">
        <v>9</v>
      </c>
      <c r="C27" s="128"/>
      <c r="D27" s="129"/>
      <c r="E27" s="129"/>
      <c r="F27" s="129"/>
      <c r="G27" s="171"/>
      <c r="H27" s="129"/>
      <c r="I27" s="130"/>
      <c r="J27" s="35" t="str">
        <f t="shared" si="0"/>
        <v xml:space="preserve"> </v>
      </c>
      <c r="K27" s="36"/>
      <c r="L27" s="37" t="str">
        <f t="shared" si="1"/>
        <v xml:space="preserve"> </v>
      </c>
      <c r="M27" s="37" t="str">
        <f t="shared" si="2"/>
        <v xml:space="preserve"> </v>
      </c>
      <c r="N27" s="37" t="str">
        <f t="shared" si="3"/>
        <v xml:space="preserve"> </v>
      </c>
      <c r="O27" s="37" t="str">
        <f t="shared" si="4"/>
        <v xml:space="preserve"> </v>
      </c>
      <c r="P27" s="37" t="str">
        <f t="shared" si="5"/>
        <v xml:space="preserve"> </v>
      </c>
      <c r="Q27" s="37" t="str">
        <f t="shared" si="6"/>
        <v xml:space="preserve"> </v>
      </c>
      <c r="R27" s="37" t="str">
        <f t="shared" si="7"/>
        <v xml:space="preserve"> </v>
      </c>
      <c r="S27" s="38"/>
      <c r="U27" s="37" t="str">
        <f t="shared" si="8"/>
        <v xml:space="preserve"> </v>
      </c>
      <c r="V27" s="37" t="str">
        <f t="shared" si="9"/>
        <v xml:space="preserve"> </v>
      </c>
      <c r="W27" s="37" t="str">
        <f t="shared" si="10"/>
        <v xml:space="preserve"> </v>
      </c>
      <c r="X27" s="37" t="str">
        <f t="shared" si="11"/>
        <v xml:space="preserve"> </v>
      </c>
      <c r="Y27" s="37" t="str">
        <f t="shared" si="12"/>
        <v xml:space="preserve"> </v>
      </c>
      <c r="Z27" s="40" t="str">
        <f t="shared" si="13"/>
        <v xml:space="preserve"> </v>
      </c>
      <c r="AA27" s="40" t="str">
        <f t="shared" si="14"/>
        <v xml:space="preserve"> </v>
      </c>
      <c r="AB27" s="41" t="str">
        <f t="shared" si="15"/>
        <v xml:space="preserve"> </v>
      </c>
      <c r="AD27" s="41">
        <v>4</v>
      </c>
      <c r="AE27" s="41">
        <v>3</v>
      </c>
      <c r="AF27" s="41">
        <f t="shared" si="19"/>
        <v>2.5</v>
      </c>
      <c r="AG27" s="41">
        <f t="shared" si="17"/>
        <v>4</v>
      </c>
      <c r="AH27" s="124"/>
      <c r="AI27" s="41"/>
      <c r="AJ27" s="41"/>
      <c r="AK27" s="41">
        <f t="shared" si="18"/>
        <v>4</v>
      </c>
      <c r="AL27" s="41">
        <v>86.5</v>
      </c>
      <c r="AM27" s="57">
        <v>86.5</v>
      </c>
      <c r="AN27" s="56">
        <v>86.5</v>
      </c>
      <c r="AO27" s="56">
        <v>84</v>
      </c>
      <c r="AP27" s="56">
        <v>84</v>
      </c>
      <c r="AQ27" s="56">
        <v>87.5</v>
      </c>
      <c r="AR27" s="56">
        <v>87.5</v>
      </c>
      <c r="AS27" s="56">
        <v>85.5</v>
      </c>
      <c r="AU27" s="61">
        <f t="shared" si="16"/>
        <v>0</v>
      </c>
      <c r="AW27" s="43" t="s">
        <v>6</v>
      </c>
    </row>
    <row r="28" spans="2:49" s="39" customFormat="1" ht="25.5" x14ac:dyDescent="0.2">
      <c r="B28" s="34">
        <v>10</v>
      </c>
      <c r="C28" s="128"/>
      <c r="D28" s="129"/>
      <c r="E28" s="129"/>
      <c r="F28" s="129"/>
      <c r="G28" s="171"/>
      <c r="H28" s="129"/>
      <c r="I28" s="130"/>
      <c r="J28" s="35" t="str">
        <f t="shared" si="0"/>
        <v xml:space="preserve"> </v>
      </c>
      <c r="K28" s="36"/>
      <c r="L28" s="37" t="str">
        <f t="shared" si="1"/>
        <v xml:space="preserve"> </v>
      </c>
      <c r="M28" s="37" t="str">
        <f t="shared" si="2"/>
        <v xml:space="preserve"> </v>
      </c>
      <c r="N28" s="37" t="str">
        <f t="shared" si="3"/>
        <v xml:space="preserve"> </v>
      </c>
      <c r="O28" s="37" t="str">
        <f t="shared" si="4"/>
        <v xml:space="preserve"> </v>
      </c>
      <c r="P28" s="37" t="str">
        <f t="shared" si="5"/>
        <v xml:space="preserve"> </v>
      </c>
      <c r="Q28" s="37" t="str">
        <f t="shared" si="6"/>
        <v xml:space="preserve"> </v>
      </c>
      <c r="R28" s="37" t="str">
        <f t="shared" si="7"/>
        <v xml:space="preserve"> </v>
      </c>
      <c r="S28" s="38"/>
      <c r="U28" s="37" t="str">
        <f>L28</f>
        <v xml:space="preserve"> </v>
      </c>
      <c r="V28" s="37" t="str">
        <f t="shared" si="9"/>
        <v xml:space="preserve"> </v>
      </c>
      <c r="W28" s="37" t="str">
        <f t="shared" si="10"/>
        <v xml:space="preserve"> </v>
      </c>
      <c r="X28" s="37" t="str">
        <f t="shared" ref="X28:Y31" si="20">O28</f>
        <v xml:space="preserve"> </v>
      </c>
      <c r="Y28" s="37" t="str">
        <f t="shared" si="20"/>
        <v xml:space="preserve"> </v>
      </c>
      <c r="Z28" s="40" t="str">
        <f t="shared" si="13"/>
        <v xml:space="preserve"> </v>
      </c>
      <c r="AA28" s="40" t="str">
        <f t="shared" si="14"/>
        <v xml:space="preserve"> </v>
      </c>
      <c r="AB28" s="41" t="str">
        <f t="shared" si="15"/>
        <v xml:space="preserve"> </v>
      </c>
      <c r="AD28" s="41">
        <v>5</v>
      </c>
      <c r="AE28" s="41">
        <v>5</v>
      </c>
      <c r="AF28" s="41">
        <f t="shared" si="19"/>
        <v>4</v>
      </c>
      <c r="AG28" s="41">
        <f t="shared" si="17"/>
        <v>6.25</v>
      </c>
      <c r="AH28" s="124"/>
      <c r="AI28" s="41"/>
      <c r="AJ28" s="41"/>
      <c r="AK28" s="41">
        <f t="shared" si="18"/>
        <v>5</v>
      </c>
      <c r="AL28" s="41">
        <v>87.5</v>
      </c>
      <c r="AM28" s="57">
        <v>87.5</v>
      </c>
      <c r="AN28" s="56">
        <v>87.5</v>
      </c>
      <c r="AO28" s="56">
        <v>85.5</v>
      </c>
      <c r="AP28" s="56">
        <v>85.5</v>
      </c>
      <c r="AQ28" s="56">
        <v>87.5</v>
      </c>
      <c r="AR28" s="56">
        <v>87.5</v>
      </c>
      <c r="AS28" s="56">
        <v>87.5</v>
      </c>
      <c r="AU28" s="61">
        <f t="shared" si="16"/>
        <v>0</v>
      </c>
      <c r="AW28" s="43" t="s">
        <v>6</v>
      </c>
    </row>
    <row r="29" spans="2:49" s="39" customFormat="1" ht="25.5" x14ac:dyDescent="0.2">
      <c r="B29" s="34">
        <v>11</v>
      </c>
      <c r="C29" s="128"/>
      <c r="D29" s="129"/>
      <c r="E29" s="129"/>
      <c r="F29" s="129"/>
      <c r="G29" s="171"/>
      <c r="H29" s="129"/>
      <c r="I29" s="130"/>
      <c r="J29" s="35" t="str">
        <f t="shared" si="0"/>
        <v xml:space="preserve"> </v>
      </c>
      <c r="K29" s="36"/>
      <c r="L29" s="37" t="str">
        <f t="shared" si="1"/>
        <v xml:space="preserve"> </v>
      </c>
      <c r="M29" s="37" t="str">
        <f t="shared" si="2"/>
        <v xml:space="preserve"> </v>
      </c>
      <c r="N29" s="37" t="str">
        <f t="shared" si="3"/>
        <v xml:space="preserve"> </v>
      </c>
      <c r="O29" s="37" t="str">
        <f t="shared" si="4"/>
        <v xml:space="preserve"> </v>
      </c>
      <c r="P29" s="37" t="str">
        <f t="shared" si="5"/>
        <v xml:space="preserve"> </v>
      </c>
      <c r="Q29" s="37" t="str">
        <f t="shared" si="6"/>
        <v xml:space="preserve"> </v>
      </c>
      <c r="R29" s="37" t="str">
        <f t="shared" si="7"/>
        <v xml:space="preserve"> </v>
      </c>
      <c r="S29" s="38"/>
      <c r="U29" s="37" t="str">
        <f>L29</f>
        <v xml:space="preserve"> </v>
      </c>
      <c r="V29" s="37" t="str">
        <f t="shared" si="9"/>
        <v xml:space="preserve"> </v>
      </c>
      <c r="W29" s="37" t="str">
        <f t="shared" si="10"/>
        <v xml:space="preserve"> </v>
      </c>
      <c r="X29" s="37" t="str">
        <f t="shared" si="20"/>
        <v xml:space="preserve"> </v>
      </c>
      <c r="Y29" s="37" t="str">
        <f t="shared" si="20"/>
        <v xml:space="preserve"> </v>
      </c>
      <c r="Z29" s="40" t="str">
        <f t="shared" si="13"/>
        <v xml:space="preserve"> </v>
      </c>
      <c r="AA29" s="40" t="str">
        <f t="shared" si="14"/>
        <v xml:space="preserve"> </v>
      </c>
      <c r="AB29" s="41" t="str">
        <f t="shared" si="15"/>
        <v xml:space="preserve"> </v>
      </c>
      <c r="AD29" s="41">
        <v>6</v>
      </c>
      <c r="AE29" s="41">
        <v>7.5</v>
      </c>
      <c r="AF29" s="41">
        <f t="shared" si="19"/>
        <v>6.25</v>
      </c>
      <c r="AG29" s="41">
        <f t="shared" si="17"/>
        <v>8.75</v>
      </c>
      <c r="AH29" s="124"/>
      <c r="AI29" s="41"/>
      <c r="AJ29" s="41"/>
      <c r="AK29" s="41">
        <f t="shared" si="18"/>
        <v>6</v>
      </c>
      <c r="AL29" s="41">
        <v>88.5</v>
      </c>
      <c r="AM29" s="57">
        <v>88.5</v>
      </c>
      <c r="AN29" s="56">
        <v>88.5</v>
      </c>
      <c r="AO29" s="56">
        <v>87.5</v>
      </c>
      <c r="AP29" s="56">
        <v>85.5</v>
      </c>
      <c r="AQ29" s="56">
        <v>89.5</v>
      </c>
      <c r="AR29" s="56">
        <v>89.5</v>
      </c>
      <c r="AS29" s="56">
        <v>88.5</v>
      </c>
      <c r="AU29" s="61">
        <f t="shared" si="16"/>
        <v>0</v>
      </c>
      <c r="AW29" s="43" t="s">
        <v>6</v>
      </c>
    </row>
    <row r="30" spans="2:49" s="39" customFormat="1" ht="25.5" x14ac:dyDescent="0.2">
      <c r="B30" s="34">
        <v>12</v>
      </c>
      <c r="C30" s="128"/>
      <c r="D30" s="129"/>
      <c r="E30" s="129"/>
      <c r="F30" s="129"/>
      <c r="G30" s="171"/>
      <c r="H30" s="129"/>
      <c r="I30" s="130"/>
      <c r="J30" s="35" t="str">
        <f t="shared" si="0"/>
        <v xml:space="preserve"> </v>
      </c>
      <c r="K30" s="36"/>
      <c r="L30" s="37" t="str">
        <f t="shared" si="1"/>
        <v xml:space="preserve"> </v>
      </c>
      <c r="M30" s="37" t="str">
        <f t="shared" si="2"/>
        <v xml:space="preserve"> </v>
      </c>
      <c r="N30" s="37" t="str">
        <f t="shared" si="3"/>
        <v xml:space="preserve"> </v>
      </c>
      <c r="O30" s="37" t="str">
        <f t="shared" si="4"/>
        <v xml:space="preserve"> </v>
      </c>
      <c r="P30" s="37" t="str">
        <f t="shared" si="5"/>
        <v xml:space="preserve"> </v>
      </c>
      <c r="Q30" s="37" t="str">
        <f t="shared" si="6"/>
        <v xml:space="preserve"> </v>
      </c>
      <c r="R30" s="37" t="str">
        <f t="shared" si="7"/>
        <v xml:space="preserve"> </v>
      </c>
      <c r="S30" s="38"/>
      <c r="U30" s="37" t="str">
        <f>L30</f>
        <v xml:space="preserve"> </v>
      </c>
      <c r="V30" s="37" t="str">
        <f t="shared" si="9"/>
        <v xml:space="preserve"> </v>
      </c>
      <c r="W30" s="37" t="str">
        <f t="shared" si="10"/>
        <v xml:space="preserve"> </v>
      </c>
      <c r="X30" s="37" t="str">
        <f t="shared" si="20"/>
        <v xml:space="preserve"> </v>
      </c>
      <c r="Y30" s="37" t="str">
        <f t="shared" si="20"/>
        <v xml:space="preserve"> </v>
      </c>
      <c r="Z30" s="40" t="str">
        <f t="shared" si="13"/>
        <v xml:space="preserve"> </v>
      </c>
      <c r="AA30" s="40" t="str">
        <f t="shared" si="14"/>
        <v xml:space="preserve"> </v>
      </c>
      <c r="AB30" s="41" t="str">
        <f t="shared" si="15"/>
        <v xml:space="preserve"> </v>
      </c>
      <c r="AD30" s="41">
        <v>7</v>
      </c>
      <c r="AE30" s="41">
        <v>10</v>
      </c>
      <c r="AF30" s="41">
        <f t="shared" si="19"/>
        <v>8.75</v>
      </c>
      <c r="AG30" s="41">
        <f t="shared" si="17"/>
        <v>12.5</v>
      </c>
      <c r="AH30" s="124"/>
      <c r="AI30" s="41"/>
      <c r="AJ30" s="41"/>
      <c r="AK30" s="41">
        <f t="shared" si="18"/>
        <v>7</v>
      </c>
      <c r="AL30" s="41">
        <v>89.5</v>
      </c>
      <c r="AM30" s="57">
        <v>90.2</v>
      </c>
      <c r="AN30" s="56">
        <v>89.5</v>
      </c>
      <c r="AO30" s="56">
        <v>88.5</v>
      </c>
      <c r="AP30" s="56">
        <v>88.5</v>
      </c>
      <c r="AQ30" s="56">
        <v>89.5</v>
      </c>
      <c r="AR30" s="56">
        <v>89.5</v>
      </c>
      <c r="AS30" s="56">
        <v>89.5</v>
      </c>
      <c r="AU30" s="61">
        <f t="shared" si="16"/>
        <v>0</v>
      </c>
      <c r="AW30" s="43" t="s">
        <v>6</v>
      </c>
    </row>
    <row r="31" spans="2:49" s="39" customFormat="1" ht="25.5" x14ac:dyDescent="0.2">
      <c r="B31" s="34">
        <v>13</v>
      </c>
      <c r="C31" s="128"/>
      <c r="D31" s="129"/>
      <c r="E31" s="129"/>
      <c r="F31" s="129"/>
      <c r="G31" s="171"/>
      <c r="H31" s="129"/>
      <c r="I31" s="130"/>
      <c r="J31" s="35" t="str">
        <f t="shared" si="0"/>
        <v xml:space="preserve"> </v>
      </c>
      <c r="K31" s="36"/>
      <c r="L31" s="37" t="str">
        <f t="shared" si="1"/>
        <v xml:space="preserve"> </v>
      </c>
      <c r="M31" s="37" t="str">
        <f t="shared" si="2"/>
        <v xml:space="preserve"> </v>
      </c>
      <c r="N31" s="37" t="str">
        <f t="shared" si="3"/>
        <v xml:space="preserve"> </v>
      </c>
      <c r="O31" s="37" t="str">
        <f t="shared" si="4"/>
        <v xml:space="preserve"> </v>
      </c>
      <c r="P31" s="37" t="str">
        <f t="shared" si="5"/>
        <v xml:space="preserve"> </v>
      </c>
      <c r="Q31" s="37" t="str">
        <f t="shared" si="6"/>
        <v xml:space="preserve"> </v>
      </c>
      <c r="R31" s="37" t="str">
        <f t="shared" si="7"/>
        <v xml:space="preserve"> </v>
      </c>
      <c r="S31" s="38"/>
      <c r="U31" s="37" t="str">
        <f>L31</f>
        <v xml:space="preserve"> </v>
      </c>
      <c r="V31" s="37" t="str">
        <f t="shared" si="9"/>
        <v xml:space="preserve"> </v>
      </c>
      <c r="W31" s="37" t="str">
        <f t="shared" si="10"/>
        <v xml:space="preserve"> </v>
      </c>
      <c r="X31" s="37" t="str">
        <f t="shared" si="20"/>
        <v xml:space="preserve"> </v>
      </c>
      <c r="Y31" s="37" t="str">
        <f t="shared" si="20"/>
        <v xml:space="preserve"> </v>
      </c>
      <c r="Z31" s="40" t="str">
        <f t="shared" si="13"/>
        <v xml:space="preserve"> </v>
      </c>
      <c r="AA31" s="40" t="str">
        <f t="shared" si="14"/>
        <v xml:space="preserve"> </v>
      </c>
      <c r="AB31" s="41" t="str">
        <f t="shared" si="15"/>
        <v xml:space="preserve"> </v>
      </c>
      <c r="AD31" s="41">
        <v>8</v>
      </c>
      <c r="AE31" s="41">
        <v>15</v>
      </c>
      <c r="AF31" s="41">
        <f t="shared" si="19"/>
        <v>12.5</v>
      </c>
      <c r="AG31" s="41">
        <f t="shared" si="17"/>
        <v>17.5</v>
      </c>
      <c r="AH31" s="124"/>
      <c r="AI31" s="41"/>
      <c r="AJ31" s="41"/>
      <c r="AK31" s="41">
        <f t="shared" si="18"/>
        <v>8</v>
      </c>
      <c r="AL31" s="41">
        <v>89.5</v>
      </c>
      <c r="AM31" s="57">
        <v>90.2</v>
      </c>
      <c r="AN31" s="56">
        <v>91</v>
      </c>
      <c r="AO31" s="56">
        <v>89.5</v>
      </c>
      <c r="AP31" s="56">
        <v>88.5</v>
      </c>
      <c r="AQ31" s="56">
        <v>90.2</v>
      </c>
      <c r="AR31" s="56">
        <v>91</v>
      </c>
      <c r="AS31" s="56">
        <v>90.2</v>
      </c>
      <c r="AU31" s="61">
        <f t="shared" si="16"/>
        <v>0</v>
      </c>
      <c r="AW31" s="43" t="s">
        <v>6</v>
      </c>
    </row>
    <row r="32" spans="2:49" s="39" customFormat="1" ht="25.5" x14ac:dyDescent="0.2">
      <c r="B32" s="34">
        <v>14</v>
      </c>
      <c r="C32" s="128"/>
      <c r="D32" s="129"/>
      <c r="E32" s="129"/>
      <c r="F32" s="129"/>
      <c r="G32" s="171"/>
      <c r="H32" s="129"/>
      <c r="I32" s="130"/>
      <c r="J32" s="35" t="str">
        <f t="shared" si="0"/>
        <v xml:space="preserve"> </v>
      </c>
      <c r="K32" s="36"/>
      <c r="L32" s="37" t="str">
        <f t="shared" si="1"/>
        <v xml:space="preserve"> </v>
      </c>
      <c r="M32" s="37" t="str">
        <f t="shared" si="2"/>
        <v xml:space="preserve"> </v>
      </c>
      <c r="N32" s="37" t="str">
        <f t="shared" si="3"/>
        <v xml:space="preserve"> </v>
      </c>
      <c r="O32" s="37" t="str">
        <f t="shared" si="4"/>
        <v xml:space="preserve"> </v>
      </c>
      <c r="P32" s="37" t="str">
        <f t="shared" si="5"/>
        <v xml:space="preserve"> </v>
      </c>
      <c r="Q32" s="37" t="str">
        <f t="shared" si="6"/>
        <v xml:space="preserve"> </v>
      </c>
      <c r="R32" s="37" t="str">
        <f t="shared" si="7"/>
        <v xml:space="preserve"> </v>
      </c>
      <c r="S32" s="38"/>
      <c r="U32" s="37" t="str">
        <f t="shared" ref="U32:U91" si="21">L32</f>
        <v xml:space="preserve"> </v>
      </c>
      <c r="V32" s="37" t="str">
        <f t="shared" si="9"/>
        <v xml:space="preserve"> </v>
      </c>
      <c r="W32" s="37" t="str">
        <f t="shared" si="10"/>
        <v xml:space="preserve"> </v>
      </c>
      <c r="X32" s="37" t="str">
        <f t="shared" ref="X32:X91" si="22">O32</f>
        <v xml:space="preserve"> </v>
      </c>
      <c r="Y32" s="37" t="str">
        <f t="shared" ref="Y32:Y63" si="23">P32</f>
        <v xml:space="preserve"> </v>
      </c>
      <c r="Z32" s="40" t="str">
        <f t="shared" si="13"/>
        <v xml:space="preserve"> </v>
      </c>
      <c r="AA32" s="40" t="str">
        <f t="shared" si="14"/>
        <v xml:space="preserve"> </v>
      </c>
      <c r="AB32" s="41" t="str">
        <f t="shared" si="15"/>
        <v xml:space="preserve"> </v>
      </c>
      <c r="AD32" s="41">
        <v>9</v>
      </c>
      <c r="AE32" s="41">
        <v>20</v>
      </c>
      <c r="AF32" s="41">
        <f t="shared" si="19"/>
        <v>17.5</v>
      </c>
      <c r="AG32" s="41">
        <f t="shared" si="17"/>
        <v>22.5</v>
      </c>
      <c r="AH32" s="124"/>
      <c r="AI32" s="41"/>
      <c r="AJ32" s="41"/>
      <c r="AK32" s="41">
        <f t="shared" si="18"/>
        <v>9</v>
      </c>
      <c r="AL32" s="41">
        <v>90.2</v>
      </c>
      <c r="AM32" s="57">
        <v>91</v>
      </c>
      <c r="AN32" s="56">
        <v>91</v>
      </c>
      <c r="AO32" s="56">
        <v>90.2</v>
      </c>
      <c r="AP32" s="56">
        <v>89.5</v>
      </c>
      <c r="AQ32" s="56">
        <v>90.2</v>
      </c>
      <c r="AR32" s="56">
        <v>91</v>
      </c>
      <c r="AS32" s="56">
        <v>90.2</v>
      </c>
      <c r="AU32" s="61">
        <f t="shared" si="16"/>
        <v>0</v>
      </c>
      <c r="AW32" s="43" t="s">
        <v>6</v>
      </c>
    </row>
    <row r="33" spans="2:49" s="39" customFormat="1" ht="25.5" x14ac:dyDescent="0.2">
      <c r="B33" s="34">
        <v>15</v>
      </c>
      <c r="C33" s="128"/>
      <c r="D33" s="129"/>
      <c r="E33" s="129"/>
      <c r="F33" s="129"/>
      <c r="G33" s="171"/>
      <c r="H33" s="129"/>
      <c r="I33" s="130"/>
      <c r="J33" s="35" t="str">
        <f t="shared" si="0"/>
        <v xml:space="preserve"> </v>
      </c>
      <c r="K33" s="36"/>
      <c r="L33" s="37" t="str">
        <f t="shared" si="1"/>
        <v xml:space="preserve"> </v>
      </c>
      <c r="M33" s="37" t="str">
        <f t="shared" si="2"/>
        <v xml:space="preserve"> </v>
      </c>
      <c r="N33" s="37" t="str">
        <f t="shared" si="3"/>
        <v xml:space="preserve"> </v>
      </c>
      <c r="O33" s="37" t="str">
        <f t="shared" si="4"/>
        <v xml:space="preserve"> </v>
      </c>
      <c r="P33" s="37" t="str">
        <f t="shared" si="5"/>
        <v xml:space="preserve"> </v>
      </c>
      <c r="Q33" s="37" t="str">
        <f t="shared" si="6"/>
        <v xml:space="preserve"> </v>
      </c>
      <c r="R33" s="37" t="str">
        <f t="shared" si="7"/>
        <v xml:space="preserve"> </v>
      </c>
      <c r="S33" s="38"/>
      <c r="U33" s="37" t="str">
        <f t="shared" si="21"/>
        <v xml:space="preserve"> </v>
      </c>
      <c r="V33" s="37" t="str">
        <f t="shared" si="9"/>
        <v xml:space="preserve"> </v>
      </c>
      <c r="W33" s="37" t="str">
        <f t="shared" si="10"/>
        <v xml:space="preserve"> </v>
      </c>
      <c r="X33" s="37" t="str">
        <f t="shared" si="22"/>
        <v xml:space="preserve"> </v>
      </c>
      <c r="Y33" s="37" t="str">
        <f t="shared" si="23"/>
        <v xml:space="preserve"> </v>
      </c>
      <c r="Z33" s="40" t="str">
        <f t="shared" si="13"/>
        <v xml:space="preserve"> </v>
      </c>
      <c r="AA33" s="40" t="str">
        <f t="shared" si="14"/>
        <v xml:space="preserve"> </v>
      </c>
      <c r="AB33" s="41" t="str">
        <f t="shared" si="15"/>
        <v xml:space="preserve"> </v>
      </c>
      <c r="AD33" s="41">
        <v>10</v>
      </c>
      <c r="AE33" s="41">
        <v>25</v>
      </c>
      <c r="AF33" s="41">
        <f t="shared" si="19"/>
        <v>22.5</v>
      </c>
      <c r="AG33" s="41">
        <f t="shared" si="17"/>
        <v>27.5</v>
      </c>
      <c r="AH33" s="124"/>
      <c r="AI33" s="41"/>
      <c r="AJ33" s="41"/>
      <c r="AK33" s="41">
        <f t="shared" si="18"/>
        <v>10</v>
      </c>
      <c r="AL33" s="41">
        <v>90.2</v>
      </c>
      <c r="AM33" s="57">
        <v>91.7</v>
      </c>
      <c r="AN33" s="56">
        <v>91.7</v>
      </c>
      <c r="AO33" s="56">
        <v>91</v>
      </c>
      <c r="AP33" s="56">
        <v>89.5</v>
      </c>
      <c r="AQ33" s="56">
        <v>91.7</v>
      </c>
      <c r="AR33" s="56">
        <v>92.4</v>
      </c>
      <c r="AS33" s="56">
        <v>91</v>
      </c>
      <c r="AU33" s="61">
        <f t="shared" si="16"/>
        <v>0</v>
      </c>
      <c r="AW33" s="43" t="s">
        <v>6</v>
      </c>
    </row>
    <row r="34" spans="2:49" s="39" customFormat="1" ht="25.5" x14ac:dyDescent="0.2">
      <c r="B34" s="34">
        <v>16</v>
      </c>
      <c r="C34" s="128"/>
      <c r="D34" s="129"/>
      <c r="E34" s="129"/>
      <c r="F34" s="129"/>
      <c r="G34" s="171"/>
      <c r="H34" s="129"/>
      <c r="I34" s="130"/>
      <c r="J34" s="35" t="str">
        <f t="shared" si="0"/>
        <v xml:space="preserve"> </v>
      </c>
      <c r="K34" s="36"/>
      <c r="L34" s="37" t="str">
        <f t="shared" si="1"/>
        <v xml:space="preserve"> </v>
      </c>
      <c r="M34" s="37" t="str">
        <f t="shared" si="2"/>
        <v xml:space="preserve"> </v>
      </c>
      <c r="N34" s="37" t="str">
        <f t="shared" si="3"/>
        <v xml:space="preserve"> </v>
      </c>
      <c r="O34" s="37" t="str">
        <f t="shared" si="4"/>
        <v xml:space="preserve"> </v>
      </c>
      <c r="P34" s="37" t="str">
        <f t="shared" si="5"/>
        <v xml:space="preserve"> </v>
      </c>
      <c r="Q34" s="37" t="str">
        <f t="shared" si="6"/>
        <v xml:space="preserve"> </v>
      </c>
      <c r="R34" s="37" t="str">
        <f t="shared" si="7"/>
        <v xml:space="preserve"> </v>
      </c>
      <c r="S34" s="38"/>
      <c r="U34" s="37" t="str">
        <f t="shared" si="21"/>
        <v xml:space="preserve"> </v>
      </c>
      <c r="V34" s="37" t="str">
        <f t="shared" si="9"/>
        <v xml:space="preserve"> </v>
      </c>
      <c r="W34" s="37" t="str">
        <f t="shared" si="10"/>
        <v xml:space="preserve"> </v>
      </c>
      <c r="X34" s="37" t="str">
        <f t="shared" si="22"/>
        <v xml:space="preserve"> </v>
      </c>
      <c r="Y34" s="37" t="str">
        <f t="shared" si="23"/>
        <v xml:space="preserve"> </v>
      </c>
      <c r="Z34" s="40" t="str">
        <f t="shared" si="13"/>
        <v xml:space="preserve"> </v>
      </c>
      <c r="AA34" s="40" t="str">
        <f t="shared" si="14"/>
        <v xml:space="preserve"> </v>
      </c>
      <c r="AB34" s="41" t="str">
        <f t="shared" si="15"/>
        <v xml:space="preserve"> </v>
      </c>
      <c r="AD34" s="41">
        <v>11</v>
      </c>
      <c r="AE34" s="41">
        <v>30</v>
      </c>
      <c r="AF34" s="41">
        <f t="shared" si="19"/>
        <v>27.5</v>
      </c>
      <c r="AG34" s="41">
        <f t="shared" si="17"/>
        <v>35</v>
      </c>
      <c r="AH34" s="124"/>
      <c r="AI34" s="41"/>
      <c r="AJ34" s="41"/>
      <c r="AK34" s="41">
        <f t="shared" si="18"/>
        <v>11</v>
      </c>
      <c r="AL34" s="41">
        <v>91</v>
      </c>
      <c r="AM34" s="57">
        <v>92.4</v>
      </c>
      <c r="AN34" s="56">
        <v>92.4</v>
      </c>
      <c r="AO34" s="56">
        <v>91</v>
      </c>
      <c r="AP34" s="56">
        <v>91</v>
      </c>
      <c r="AQ34" s="56">
        <v>91.7</v>
      </c>
      <c r="AR34" s="56">
        <v>92.4</v>
      </c>
      <c r="AS34" s="56">
        <v>91</v>
      </c>
      <c r="AU34" s="61">
        <f t="shared" si="16"/>
        <v>0</v>
      </c>
      <c r="AW34" s="43" t="s">
        <v>6</v>
      </c>
    </row>
    <row r="35" spans="2:49" s="39" customFormat="1" ht="25.5" x14ac:dyDescent="0.2">
      <c r="B35" s="34">
        <v>17</v>
      </c>
      <c r="C35" s="128"/>
      <c r="D35" s="129"/>
      <c r="E35" s="129"/>
      <c r="F35" s="129"/>
      <c r="G35" s="171"/>
      <c r="H35" s="129"/>
      <c r="I35" s="130"/>
      <c r="J35" s="35" t="str">
        <f t="shared" si="0"/>
        <v xml:space="preserve"> </v>
      </c>
      <c r="K35" s="36"/>
      <c r="L35" s="37" t="str">
        <f t="shared" si="1"/>
        <v xml:space="preserve"> </v>
      </c>
      <c r="M35" s="37" t="str">
        <f t="shared" si="2"/>
        <v xml:space="preserve"> </v>
      </c>
      <c r="N35" s="37" t="str">
        <f t="shared" si="3"/>
        <v xml:space="preserve"> </v>
      </c>
      <c r="O35" s="37" t="str">
        <f t="shared" si="4"/>
        <v xml:space="preserve"> </v>
      </c>
      <c r="P35" s="37" t="str">
        <f t="shared" si="5"/>
        <v xml:space="preserve"> </v>
      </c>
      <c r="Q35" s="37" t="str">
        <f t="shared" si="6"/>
        <v xml:space="preserve"> </v>
      </c>
      <c r="R35" s="37" t="str">
        <f t="shared" si="7"/>
        <v xml:space="preserve"> </v>
      </c>
      <c r="S35" s="38"/>
      <c r="U35" s="37" t="str">
        <f t="shared" si="21"/>
        <v xml:space="preserve"> </v>
      </c>
      <c r="V35" s="37" t="str">
        <f t="shared" si="9"/>
        <v xml:space="preserve"> </v>
      </c>
      <c r="W35" s="37" t="str">
        <f t="shared" si="10"/>
        <v xml:space="preserve"> </v>
      </c>
      <c r="X35" s="37" t="str">
        <f t="shared" si="22"/>
        <v xml:space="preserve"> </v>
      </c>
      <c r="Y35" s="37" t="str">
        <f t="shared" si="23"/>
        <v xml:space="preserve"> </v>
      </c>
      <c r="Z35" s="40" t="str">
        <f t="shared" si="13"/>
        <v xml:space="preserve"> </v>
      </c>
      <c r="AA35" s="40" t="str">
        <f t="shared" si="14"/>
        <v xml:space="preserve"> </v>
      </c>
      <c r="AB35" s="41" t="str">
        <f t="shared" si="15"/>
        <v xml:space="preserve"> </v>
      </c>
      <c r="AD35" s="41">
        <v>12</v>
      </c>
      <c r="AE35" s="41">
        <v>40</v>
      </c>
      <c r="AF35" s="41">
        <f t="shared" si="19"/>
        <v>35</v>
      </c>
      <c r="AG35" s="41">
        <f t="shared" si="17"/>
        <v>45</v>
      </c>
      <c r="AH35" s="124"/>
      <c r="AI35" s="41"/>
      <c r="AJ35" s="41"/>
      <c r="AK35" s="41">
        <f t="shared" si="18"/>
        <v>12</v>
      </c>
      <c r="AL35" s="41">
        <v>91</v>
      </c>
      <c r="AM35" s="57">
        <v>93</v>
      </c>
      <c r="AN35" s="56">
        <v>93</v>
      </c>
      <c r="AO35" s="56">
        <v>91.7</v>
      </c>
      <c r="AP35" s="56">
        <v>91</v>
      </c>
      <c r="AQ35" s="56">
        <v>93</v>
      </c>
      <c r="AR35" s="56">
        <v>93</v>
      </c>
      <c r="AS35" s="56">
        <v>91.7</v>
      </c>
      <c r="AU35" s="61">
        <f t="shared" si="16"/>
        <v>0</v>
      </c>
      <c r="AW35" s="43" t="s">
        <v>6</v>
      </c>
    </row>
    <row r="36" spans="2:49" s="39" customFormat="1" ht="25.5" x14ac:dyDescent="0.2">
      <c r="B36" s="34">
        <v>18</v>
      </c>
      <c r="C36" s="128"/>
      <c r="D36" s="129"/>
      <c r="E36" s="129"/>
      <c r="F36" s="129"/>
      <c r="G36" s="171"/>
      <c r="H36" s="129"/>
      <c r="I36" s="130"/>
      <c r="J36" s="35" t="str">
        <f t="shared" si="0"/>
        <v xml:space="preserve"> </v>
      </c>
      <c r="K36" s="36"/>
      <c r="L36" s="37" t="str">
        <f t="shared" si="1"/>
        <v xml:space="preserve"> </v>
      </c>
      <c r="M36" s="37" t="str">
        <f t="shared" si="2"/>
        <v xml:space="preserve"> </v>
      </c>
      <c r="N36" s="37" t="str">
        <f t="shared" si="3"/>
        <v xml:space="preserve"> </v>
      </c>
      <c r="O36" s="37" t="str">
        <f t="shared" si="4"/>
        <v xml:space="preserve"> </v>
      </c>
      <c r="P36" s="37" t="str">
        <f t="shared" si="5"/>
        <v xml:space="preserve"> </v>
      </c>
      <c r="Q36" s="37" t="str">
        <f t="shared" si="6"/>
        <v xml:space="preserve"> </v>
      </c>
      <c r="R36" s="37" t="str">
        <f t="shared" si="7"/>
        <v xml:space="preserve"> </v>
      </c>
      <c r="S36" s="38"/>
      <c r="U36" s="37" t="str">
        <f t="shared" si="21"/>
        <v xml:space="preserve"> </v>
      </c>
      <c r="V36" s="37" t="str">
        <f t="shared" si="9"/>
        <v xml:space="preserve"> </v>
      </c>
      <c r="W36" s="37" t="str">
        <f t="shared" si="10"/>
        <v xml:space="preserve"> </v>
      </c>
      <c r="X36" s="37" t="str">
        <f t="shared" si="22"/>
        <v xml:space="preserve"> </v>
      </c>
      <c r="Y36" s="37" t="str">
        <f t="shared" si="23"/>
        <v xml:space="preserve"> </v>
      </c>
      <c r="Z36" s="40" t="str">
        <f t="shared" si="13"/>
        <v xml:space="preserve"> </v>
      </c>
      <c r="AA36" s="40" t="str">
        <f t="shared" si="14"/>
        <v xml:space="preserve"> </v>
      </c>
      <c r="AB36" s="41" t="str">
        <f t="shared" si="15"/>
        <v xml:space="preserve"> </v>
      </c>
      <c r="AD36" s="41">
        <v>13</v>
      </c>
      <c r="AE36" s="41">
        <v>50</v>
      </c>
      <c r="AF36" s="41">
        <f t="shared" si="19"/>
        <v>45</v>
      </c>
      <c r="AG36" s="41">
        <f t="shared" si="17"/>
        <v>55</v>
      </c>
      <c r="AH36" s="124"/>
      <c r="AI36" s="41"/>
      <c r="AJ36" s="41"/>
      <c r="AK36" s="41">
        <f t="shared" si="18"/>
        <v>13</v>
      </c>
      <c r="AL36" s="41">
        <v>91.7</v>
      </c>
      <c r="AM36" s="57">
        <v>93</v>
      </c>
      <c r="AN36" s="56">
        <v>93</v>
      </c>
      <c r="AO36" s="56">
        <v>92.4</v>
      </c>
      <c r="AP36" s="56">
        <v>91.7</v>
      </c>
      <c r="AQ36" s="56">
        <v>93</v>
      </c>
      <c r="AR36" s="56">
        <v>93</v>
      </c>
      <c r="AS36" s="56">
        <v>92.4</v>
      </c>
      <c r="AU36" s="61">
        <f t="shared" si="16"/>
        <v>0</v>
      </c>
      <c r="AW36" s="43" t="s">
        <v>6</v>
      </c>
    </row>
    <row r="37" spans="2:49" s="39" customFormat="1" ht="25.5" x14ac:dyDescent="0.2">
      <c r="B37" s="34">
        <v>19</v>
      </c>
      <c r="C37" s="128"/>
      <c r="D37" s="129"/>
      <c r="E37" s="129"/>
      <c r="F37" s="129"/>
      <c r="G37" s="171"/>
      <c r="H37" s="129"/>
      <c r="I37" s="130"/>
      <c r="J37" s="35" t="str">
        <f t="shared" si="0"/>
        <v xml:space="preserve"> </v>
      </c>
      <c r="K37" s="36"/>
      <c r="L37" s="37" t="str">
        <f t="shared" si="1"/>
        <v xml:space="preserve"> </v>
      </c>
      <c r="M37" s="37" t="str">
        <f t="shared" si="2"/>
        <v xml:space="preserve"> </v>
      </c>
      <c r="N37" s="37" t="str">
        <f t="shared" si="3"/>
        <v xml:space="preserve"> </v>
      </c>
      <c r="O37" s="37" t="str">
        <f t="shared" si="4"/>
        <v xml:space="preserve"> </v>
      </c>
      <c r="P37" s="37" t="str">
        <f t="shared" si="5"/>
        <v xml:space="preserve"> </v>
      </c>
      <c r="Q37" s="37" t="str">
        <f t="shared" si="6"/>
        <v xml:space="preserve"> </v>
      </c>
      <c r="R37" s="37" t="str">
        <f t="shared" si="7"/>
        <v xml:space="preserve"> </v>
      </c>
      <c r="S37" s="38"/>
      <c r="U37" s="37" t="str">
        <f t="shared" si="21"/>
        <v xml:space="preserve"> </v>
      </c>
      <c r="V37" s="37" t="str">
        <f t="shared" si="9"/>
        <v xml:space="preserve"> </v>
      </c>
      <c r="W37" s="37" t="str">
        <f t="shared" si="10"/>
        <v xml:space="preserve"> </v>
      </c>
      <c r="X37" s="37" t="str">
        <f t="shared" si="22"/>
        <v xml:space="preserve"> </v>
      </c>
      <c r="Y37" s="37" t="str">
        <f t="shared" si="23"/>
        <v xml:space="preserve"> </v>
      </c>
      <c r="Z37" s="40" t="str">
        <f t="shared" si="13"/>
        <v xml:space="preserve"> </v>
      </c>
      <c r="AA37" s="40" t="str">
        <f t="shared" si="14"/>
        <v xml:space="preserve"> </v>
      </c>
      <c r="AB37" s="41" t="str">
        <f t="shared" si="15"/>
        <v xml:space="preserve"> </v>
      </c>
      <c r="AD37" s="41">
        <v>14</v>
      </c>
      <c r="AE37" s="41">
        <v>60</v>
      </c>
      <c r="AF37" s="41">
        <f t="shared" si="19"/>
        <v>55</v>
      </c>
      <c r="AG37" s="41">
        <f t="shared" si="17"/>
        <v>67.5</v>
      </c>
      <c r="AH37" s="124"/>
      <c r="AI37" s="41"/>
      <c r="AJ37" s="41"/>
      <c r="AK37" s="41">
        <f t="shared" si="18"/>
        <v>14</v>
      </c>
      <c r="AL37" s="41">
        <v>92.4</v>
      </c>
      <c r="AM37" s="57">
        <v>93.6</v>
      </c>
      <c r="AN37" s="56">
        <v>93.6</v>
      </c>
      <c r="AO37" s="56">
        <v>93</v>
      </c>
      <c r="AP37" s="56">
        <v>91.7</v>
      </c>
      <c r="AQ37" s="56">
        <v>93.6</v>
      </c>
      <c r="AR37" s="56">
        <v>93.6</v>
      </c>
      <c r="AS37" s="56">
        <v>93</v>
      </c>
      <c r="AU37" s="61">
        <f t="shared" si="16"/>
        <v>0</v>
      </c>
      <c r="AW37" s="43" t="s">
        <v>6</v>
      </c>
    </row>
    <row r="38" spans="2:49" s="39" customFormat="1" ht="25.5" x14ac:dyDescent="0.2">
      <c r="B38" s="34">
        <v>20</v>
      </c>
      <c r="C38" s="128"/>
      <c r="D38" s="129"/>
      <c r="E38" s="129"/>
      <c r="F38" s="129"/>
      <c r="G38" s="171"/>
      <c r="H38" s="129"/>
      <c r="I38" s="130"/>
      <c r="J38" s="35" t="str">
        <f t="shared" si="0"/>
        <v xml:space="preserve"> </v>
      </c>
      <c r="K38" s="36"/>
      <c r="L38" s="37" t="str">
        <f t="shared" si="1"/>
        <v xml:space="preserve"> </v>
      </c>
      <c r="M38" s="37" t="str">
        <f t="shared" si="2"/>
        <v xml:space="preserve"> </v>
      </c>
      <c r="N38" s="37" t="str">
        <f t="shared" si="3"/>
        <v xml:space="preserve"> </v>
      </c>
      <c r="O38" s="37" t="str">
        <f t="shared" si="4"/>
        <v xml:space="preserve"> </v>
      </c>
      <c r="P38" s="37" t="str">
        <f t="shared" si="5"/>
        <v xml:space="preserve"> </v>
      </c>
      <c r="Q38" s="37" t="str">
        <f t="shared" si="6"/>
        <v xml:space="preserve"> </v>
      </c>
      <c r="R38" s="37" t="str">
        <f t="shared" si="7"/>
        <v xml:space="preserve"> </v>
      </c>
      <c r="S38" s="38"/>
      <c r="U38" s="37" t="str">
        <f t="shared" si="21"/>
        <v xml:space="preserve"> </v>
      </c>
      <c r="V38" s="37" t="str">
        <f t="shared" si="9"/>
        <v xml:space="preserve"> </v>
      </c>
      <c r="W38" s="37" t="str">
        <f t="shared" si="10"/>
        <v xml:space="preserve"> </v>
      </c>
      <c r="X38" s="37" t="str">
        <f t="shared" si="22"/>
        <v xml:space="preserve"> </v>
      </c>
      <c r="Y38" s="37" t="str">
        <f t="shared" si="23"/>
        <v xml:space="preserve"> </v>
      </c>
      <c r="Z38" s="40" t="str">
        <f t="shared" si="13"/>
        <v xml:space="preserve"> </v>
      </c>
      <c r="AA38" s="40" t="str">
        <f t="shared" si="14"/>
        <v xml:space="preserve"> </v>
      </c>
      <c r="AB38" s="41" t="str">
        <f t="shared" si="15"/>
        <v xml:space="preserve"> </v>
      </c>
      <c r="AD38" s="41">
        <v>15</v>
      </c>
      <c r="AE38" s="41">
        <v>75</v>
      </c>
      <c r="AF38" s="41">
        <f t="shared" si="19"/>
        <v>67.5</v>
      </c>
      <c r="AG38" s="41">
        <f t="shared" si="17"/>
        <v>87.5</v>
      </c>
      <c r="AH38" s="124"/>
      <c r="AI38" s="41"/>
      <c r="AJ38" s="41"/>
      <c r="AK38" s="41">
        <f t="shared" si="18"/>
        <v>15</v>
      </c>
      <c r="AL38" s="41">
        <v>93.6</v>
      </c>
      <c r="AM38" s="57">
        <v>93.6</v>
      </c>
      <c r="AN38" s="56">
        <v>94.1</v>
      </c>
      <c r="AO38" s="56">
        <v>93</v>
      </c>
      <c r="AP38" s="56">
        <v>93</v>
      </c>
      <c r="AQ38" s="56">
        <v>93.6</v>
      </c>
      <c r="AR38" s="56">
        <v>94.1</v>
      </c>
      <c r="AS38" s="56">
        <v>93</v>
      </c>
      <c r="AU38" s="61">
        <f t="shared" si="16"/>
        <v>0</v>
      </c>
      <c r="AW38" s="43" t="s">
        <v>6</v>
      </c>
    </row>
    <row r="39" spans="2:49" s="39" customFormat="1" ht="25.5" x14ac:dyDescent="0.2">
      <c r="B39" s="34">
        <v>21</v>
      </c>
      <c r="C39" s="128"/>
      <c r="D39" s="129"/>
      <c r="E39" s="129"/>
      <c r="F39" s="129"/>
      <c r="G39" s="171"/>
      <c r="H39" s="129"/>
      <c r="I39" s="130"/>
      <c r="J39" s="35" t="str">
        <f t="shared" si="0"/>
        <v xml:space="preserve"> </v>
      </c>
      <c r="K39" s="36"/>
      <c r="L39" s="37" t="str">
        <f t="shared" si="1"/>
        <v xml:space="preserve"> </v>
      </c>
      <c r="M39" s="37" t="str">
        <f t="shared" si="2"/>
        <v xml:space="preserve"> </v>
      </c>
      <c r="N39" s="37" t="str">
        <f t="shared" si="3"/>
        <v xml:space="preserve"> </v>
      </c>
      <c r="O39" s="37" t="str">
        <f t="shared" si="4"/>
        <v xml:space="preserve"> </v>
      </c>
      <c r="P39" s="37" t="str">
        <f t="shared" si="5"/>
        <v xml:space="preserve"> </v>
      </c>
      <c r="Q39" s="37" t="str">
        <f t="shared" si="6"/>
        <v xml:space="preserve"> </v>
      </c>
      <c r="R39" s="37" t="str">
        <f t="shared" si="7"/>
        <v xml:space="preserve"> </v>
      </c>
      <c r="S39" s="38"/>
      <c r="U39" s="37" t="str">
        <f t="shared" si="21"/>
        <v xml:space="preserve"> </v>
      </c>
      <c r="V39" s="37" t="str">
        <f t="shared" si="9"/>
        <v xml:space="preserve"> </v>
      </c>
      <c r="W39" s="37" t="str">
        <f t="shared" si="10"/>
        <v xml:space="preserve"> </v>
      </c>
      <c r="X39" s="37" t="str">
        <f t="shared" si="22"/>
        <v xml:space="preserve"> </v>
      </c>
      <c r="Y39" s="37" t="str">
        <f t="shared" si="23"/>
        <v xml:space="preserve"> </v>
      </c>
      <c r="Z39" s="40" t="str">
        <f t="shared" si="13"/>
        <v xml:space="preserve"> </v>
      </c>
      <c r="AA39" s="40" t="str">
        <f t="shared" si="14"/>
        <v xml:space="preserve"> </v>
      </c>
      <c r="AB39" s="41" t="str">
        <f t="shared" si="15"/>
        <v xml:space="preserve"> </v>
      </c>
      <c r="AD39" s="41">
        <v>16</v>
      </c>
      <c r="AE39" s="41">
        <v>100</v>
      </c>
      <c r="AF39" s="41">
        <f t="shared" si="19"/>
        <v>87.5</v>
      </c>
      <c r="AG39" s="41">
        <f t="shared" si="17"/>
        <v>112.5</v>
      </c>
      <c r="AH39" s="124"/>
      <c r="AI39" s="41"/>
      <c r="AJ39" s="41"/>
      <c r="AK39" s="41">
        <f t="shared" si="18"/>
        <v>16</v>
      </c>
      <c r="AL39" s="41">
        <v>93.6</v>
      </c>
      <c r="AM39" s="57">
        <v>94.1</v>
      </c>
      <c r="AN39" s="56">
        <v>94.1</v>
      </c>
      <c r="AO39" s="56">
        <v>93</v>
      </c>
      <c r="AP39" s="56">
        <v>93</v>
      </c>
      <c r="AQ39" s="56">
        <v>94.1</v>
      </c>
      <c r="AR39" s="56">
        <v>94.5</v>
      </c>
      <c r="AS39" s="56">
        <v>93.6</v>
      </c>
      <c r="AU39" s="61">
        <f t="shared" si="16"/>
        <v>0</v>
      </c>
      <c r="AW39" s="43" t="s">
        <v>6</v>
      </c>
    </row>
    <row r="40" spans="2:49" s="39" customFormat="1" ht="25.5" x14ac:dyDescent="0.2">
      <c r="B40" s="34">
        <v>22</v>
      </c>
      <c r="C40" s="128"/>
      <c r="D40" s="129"/>
      <c r="E40" s="129"/>
      <c r="F40" s="129"/>
      <c r="G40" s="171"/>
      <c r="H40" s="129"/>
      <c r="I40" s="130"/>
      <c r="J40" s="35" t="str">
        <f t="shared" si="0"/>
        <v xml:space="preserve"> </v>
      </c>
      <c r="K40" s="36"/>
      <c r="L40" s="37" t="str">
        <f t="shared" si="1"/>
        <v xml:space="preserve"> </v>
      </c>
      <c r="M40" s="37" t="str">
        <f t="shared" si="2"/>
        <v xml:space="preserve"> </v>
      </c>
      <c r="N40" s="37" t="str">
        <f t="shared" si="3"/>
        <v xml:space="preserve"> </v>
      </c>
      <c r="O40" s="37" t="str">
        <f t="shared" si="4"/>
        <v xml:space="preserve"> </v>
      </c>
      <c r="P40" s="37" t="str">
        <f t="shared" si="5"/>
        <v xml:space="preserve"> </v>
      </c>
      <c r="Q40" s="37" t="str">
        <f t="shared" si="6"/>
        <v xml:space="preserve"> </v>
      </c>
      <c r="R40" s="37" t="str">
        <f t="shared" si="7"/>
        <v xml:space="preserve"> </v>
      </c>
      <c r="S40" s="38"/>
      <c r="U40" s="37" t="str">
        <f t="shared" si="21"/>
        <v xml:space="preserve"> </v>
      </c>
      <c r="V40" s="37" t="str">
        <f t="shared" si="9"/>
        <v xml:space="preserve"> </v>
      </c>
      <c r="W40" s="37" t="str">
        <f t="shared" si="10"/>
        <v xml:space="preserve"> </v>
      </c>
      <c r="X40" s="37" t="str">
        <f t="shared" si="22"/>
        <v xml:space="preserve"> </v>
      </c>
      <c r="Y40" s="37" t="str">
        <f t="shared" si="23"/>
        <v xml:space="preserve"> </v>
      </c>
      <c r="Z40" s="40" t="str">
        <f t="shared" si="13"/>
        <v xml:space="preserve"> </v>
      </c>
      <c r="AA40" s="40" t="str">
        <f t="shared" si="14"/>
        <v xml:space="preserve"> </v>
      </c>
      <c r="AB40" s="41" t="str">
        <f t="shared" si="15"/>
        <v xml:space="preserve"> </v>
      </c>
      <c r="AD40" s="41">
        <v>17</v>
      </c>
      <c r="AE40" s="41">
        <v>125</v>
      </c>
      <c r="AF40" s="41">
        <f t="shared" si="19"/>
        <v>112.5</v>
      </c>
      <c r="AG40" s="41">
        <f t="shared" si="17"/>
        <v>137.5</v>
      </c>
      <c r="AH40" s="124"/>
      <c r="AI40" s="41"/>
      <c r="AJ40" s="41"/>
      <c r="AK40" s="41">
        <f t="shared" si="18"/>
        <v>17</v>
      </c>
      <c r="AL40" s="41">
        <v>93.6</v>
      </c>
      <c r="AM40" s="57">
        <v>94.1</v>
      </c>
      <c r="AN40" s="56">
        <v>94.5</v>
      </c>
      <c r="AO40" s="56">
        <v>93.6</v>
      </c>
      <c r="AP40" s="56">
        <v>93.6</v>
      </c>
      <c r="AQ40" s="56">
        <v>94.1</v>
      </c>
      <c r="AR40" s="56">
        <v>94.5</v>
      </c>
      <c r="AS40" s="56">
        <v>94.5</v>
      </c>
      <c r="AU40" s="61">
        <f t="shared" si="16"/>
        <v>0</v>
      </c>
      <c r="AW40" s="43" t="s">
        <v>6</v>
      </c>
    </row>
    <row r="41" spans="2:49" s="39" customFormat="1" ht="25.5" x14ac:dyDescent="0.2">
      <c r="B41" s="34">
        <v>23</v>
      </c>
      <c r="C41" s="128"/>
      <c r="D41" s="129"/>
      <c r="E41" s="129"/>
      <c r="F41" s="129"/>
      <c r="G41" s="171"/>
      <c r="H41" s="129"/>
      <c r="I41" s="130"/>
      <c r="J41" s="35" t="str">
        <f t="shared" si="0"/>
        <v xml:space="preserve"> </v>
      </c>
      <c r="K41" s="36"/>
      <c r="L41" s="37" t="str">
        <f t="shared" si="1"/>
        <v xml:space="preserve"> </v>
      </c>
      <c r="M41" s="37" t="str">
        <f t="shared" si="2"/>
        <v xml:space="preserve"> </v>
      </c>
      <c r="N41" s="37" t="str">
        <f t="shared" si="3"/>
        <v xml:space="preserve"> </v>
      </c>
      <c r="O41" s="37" t="str">
        <f t="shared" si="4"/>
        <v xml:space="preserve"> </v>
      </c>
      <c r="P41" s="37" t="str">
        <f t="shared" si="5"/>
        <v xml:space="preserve"> </v>
      </c>
      <c r="Q41" s="37" t="str">
        <f t="shared" si="6"/>
        <v xml:space="preserve"> </v>
      </c>
      <c r="R41" s="37" t="str">
        <f t="shared" si="7"/>
        <v xml:space="preserve"> </v>
      </c>
      <c r="S41" s="38"/>
      <c r="U41" s="37" t="str">
        <f t="shared" si="21"/>
        <v xml:space="preserve"> </v>
      </c>
      <c r="V41" s="37" t="str">
        <f t="shared" si="9"/>
        <v xml:space="preserve"> </v>
      </c>
      <c r="W41" s="37" t="str">
        <f t="shared" si="10"/>
        <v xml:space="preserve"> </v>
      </c>
      <c r="X41" s="37" t="str">
        <f t="shared" si="22"/>
        <v xml:space="preserve"> </v>
      </c>
      <c r="Y41" s="37" t="str">
        <f t="shared" si="23"/>
        <v xml:space="preserve"> </v>
      </c>
      <c r="Z41" s="40" t="str">
        <f t="shared" si="13"/>
        <v xml:space="preserve"> </v>
      </c>
      <c r="AA41" s="40" t="str">
        <f t="shared" si="14"/>
        <v xml:space="preserve"> </v>
      </c>
      <c r="AB41" s="41" t="str">
        <f t="shared" si="15"/>
        <v xml:space="preserve"> </v>
      </c>
      <c r="AD41" s="41">
        <v>18</v>
      </c>
      <c r="AE41" s="41">
        <v>150</v>
      </c>
      <c r="AF41" s="41">
        <f t="shared" si="19"/>
        <v>137.5</v>
      </c>
      <c r="AG41" s="41">
        <f t="shared" si="17"/>
        <v>175</v>
      </c>
      <c r="AH41" s="124"/>
      <c r="AI41" s="41"/>
      <c r="AJ41" s="41"/>
      <c r="AK41" s="41">
        <f t="shared" si="18"/>
        <v>18</v>
      </c>
      <c r="AL41" s="41">
        <v>93.6</v>
      </c>
      <c r="AM41" s="57">
        <v>94.5</v>
      </c>
      <c r="AN41" s="56">
        <v>95</v>
      </c>
      <c r="AO41" s="56">
        <v>93.6</v>
      </c>
      <c r="AP41" s="56">
        <v>93.6</v>
      </c>
      <c r="AQ41" s="56">
        <v>95</v>
      </c>
      <c r="AR41" s="56">
        <v>95</v>
      </c>
      <c r="AS41" s="56">
        <v>94.5</v>
      </c>
      <c r="AU41" s="61">
        <f t="shared" si="16"/>
        <v>0</v>
      </c>
      <c r="AW41" s="43" t="s">
        <v>6</v>
      </c>
    </row>
    <row r="42" spans="2:49" s="39" customFormat="1" ht="25.5" x14ac:dyDescent="0.2">
      <c r="B42" s="34">
        <v>24</v>
      </c>
      <c r="C42" s="128"/>
      <c r="D42" s="129"/>
      <c r="E42" s="129"/>
      <c r="F42" s="129"/>
      <c r="G42" s="171"/>
      <c r="H42" s="129"/>
      <c r="I42" s="130"/>
      <c r="J42" s="35" t="str">
        <f t="shared" si="0"/>
        <v xml:space="preserve"> </v>
      </c>
      <c r="K42" s="36"/>
      <c r="L42" s="37" t="str">
        <f t="shared" si="1"/>
        <v xml:space="preserve"> </v>
      </c>
      <c r="M42" s="37" t="str">
        <f t="shared" si="2"/>
        <v xml:space="preserve"> </v>
      </c>
      <c r="N42" s="37" t="str">
        <f t="shared" si="3"/>
        <v xml:space="preserve"> </v>
      </c>
      <c r="O42" s="37" t="str">
        <f t="shared" si="4"/>
        <v xml:space="preserve"> </v>
      </c>
      <c r="P42" s="37" t="str">
        <f t="shared" si="5"/>
        <v xml:space="preserve"> </v>
      </c>
      <c r="Q42" s="37" t="str">
        <f t="shared" si="6"/>
        <v xml:space="preserve"> </v>
      </c>
      <c r="R42" s="37" t="str">
        <f t="shared" si="7"/>
        <v xml:space="preserve"> </v>
      </c>
      <c r="S42" s="38"/>
      <c r="U42" s="37" t="str">
        <f t="shared" si="21"/>
        <v xml:space="preserve"> </v>
      </c>
      <c r="V42" s="37" t="str">
        <f t="shared" si="9"/>
        <v xml:space="preserve"> </v>
      </c>
      <c r="W42" s="37" t="str">
        <f t="shared" si="10"/>
        <v xml:space="preserve"> </v>
      </c>
      <c r="X42" s="37" t="str">
        <f t="shared" si="22"/>
        <v xml:space="preserve"> </v>
      </c>
      <c r="Y42" s="37" t="str">
        <f t="shared" si="23"/>
        <v xml:space="preserve"> </v>
      </c>
      <c r="Z42" s="40" t="str">
        <f t="shared" si="13"/>
        <v xml:space="preserve"> </v>
      </c>
      <c r="AA42" s="40" t="str">
        <f t="shared" si="14"/>
        <v xml:space="preserve"> </v>
      </c>
      <c r="AB42" s="41" t="str">
        <f t="shared" si="15"/>
        <v xml:space="preserve"> </v>
      </c>
      <c r="AD42" s="41">
        <v>19</v>
      </c>
      <c r="AE42" s="41">
        <v>200</v>
      </c>
      <c r="AF42" s="41">
        <f t="shared" si="19"/>
        <v>175</v>
      </c>
      <c r="AG42" s="51">
        <v>200</v>
      </c>
      <c r="AH42" s="124"/>
      <c r="AI42" s="41"/>
      <c r="AJ42" s="160"/>
      <c r="AK42" s="41">
        <f t="shared" si="18"/>
        <v>19</v>
      </c>
      <c r="AL42" s="41">
        <v>93.6</v>
      </c>
      <c r="AM42" s="57">
        <v>94.5</v>
      </c>
      <c r="AN42" s="56">
        <v>95</v>
      </c>
      <c r="AO42" s="56">
        <v>94.5</v>
      </c>
      <c r="AP42" s="56">
        <v>94.1</v>
      </c>
      <c r="AQ42" s="56">
        <v>95</v>
      </c>
      <c r="AR42" s="56">
        <v>95</v>
      </c>
      <c r="AS42" s="56">
        <v>95</v>
      </c>
      <c r="AU42" s="61">
        <f t="shared" si="16"/>
        <v>0</v>
      </c>
      <c r="AW42" s="43" t="s">
        <v>6</v>
      </c>
    </row>
    <row r="43" spans="2:49" s="39" customFormat="1" ht="25.5" x14ac:dyDescent="0.2">
      <c r="B43" s="34">
        <v>25</v>
      </c>
      <c r="C43" s="128"/>
      <c r="D43" s="129"/>
      <c r="E43" s="129"/>
      <c r="F43" s="129"/>
      <c r="G43" s="171"/>
      <c r="H43" s="129"/>
      <c r="I43" s="130"/>
      <c r="J43" s="35" t="str">
        <f t="shared" si="0"/>
        <v xml:space="preserve"> </v>
      </c>
      <c r="K43" s="36"/>
      <c r="L43" s="37" t="str">
        <f t="shared" si="1"/>
        <v xml:space="preserve"> </v>
      </c>
      <c r="M43" s="37" t="str">
        <f t="shared" si="2"/>
        <v xml:space="preserve"> </v>
      </c>
      <c r="N43" s="37" t="str">
        <f t="shared" si="3"/>
        <v xml:space="preserve"> </v>
      </c>
      <c r="O43" s="37" t="str">
        <f t="shared" si="4"/>
        <v xml:space="preserve"> </v>
      </c>
      <c r="P43" s="37" t="str">
        <f t="shared" si="5"/>
        <v xml:space="preserve"> </v>
      </c>
      <c r="Q43" s="37" t="str">
        <f t="shared" si="6"/>
        <v xml:space="preserve"> </v>
      </c>
      <c r="R43" s="37" t="str">
        <f t="shared" si="7"/>
        <v xml:space="preserve"> </v>
      </c>
      <c r="S43" s="38"/>
      <c r="U43" s="37" t="str">
        <f t="shared" si="21"/>
        <v xml:space="preserve"> </v>
      </c>
      <c r="V43" s="37" t="str">
        <f t="shared" si="9"/>
        <v xml:space="preserve"> </v>
      </c>
      <c r="W43" s="37" t="str">
        <f t="shared" si="10"/>
        <v xml:space="preserve"> </v>
      </c>
      <c r="X43" s="37" t="str">
        <f t="shared" si="22"/>
        <v xml:space="preserve"> </v>
      </c>
      <c r="Y43" s="37" t="str">
        <f t="shared" si="23"/>
        <v xml:space="preserve"> </v>
      </c>
      <c r="Z43" s="40" t="str">
        <f t="shared" si="13"/>
        <v xml:space="preserve"> </v>
      </c>
      <c r="AA43" s="40" t="str">
        <f t="shared" si="14"/>
        <v xml:space="preserve"> </v>
      </c>
      <c r="AB43" s="41" t="str">
        <f t="shared" si="15"/>
        <v xml:space="preserve"> </v>
      </c>
      <c r="AD43" s="41"/>
      <c r="AE43" s="41"/>
      <c r="AF43" s="41"/>
      <c r="AG43" s="41"/>
      <c r="AH43" s="41"/>
      <c r="AI43" s="41"/>
      <c r="AJ43" s="41"/>
      <c r="AK43" s="41"/>
      <c r="AL43" s="41"/>
      <c r="AM43" s="57"/>
      <c r="AN43" s="57"/>
      <c r="AO43" s="57"/>
      <c r="AP43" s="57"/>
      <c r="AQ43" s="57"/>
      <c r="AR43" s="57"/>
      <c r="AS43" s="57"/>
      <c r="AU43" s="61">
        <f t="shared" si="16"/>
        <v>0</v>
      </c>
      <c r="AW43" s="43" t="s">
        <v>6</v>
      </c>
    </row>
    <row r="44" spans="2:49" s="39" customFormat="1" ht="25.5" x14ac:dyDescent="0.2">
      <c r="B44" s="34">
        <v>26</v>
      </c>
      <c r="C44" s="128"/>
      <c r="D44" s="129"/>
      <c r="E44" s="129"/>
      <c r="F44" s="129"/>
      <c r="G44" s="171"/>
      <c r="H44" s="129"/>
      <c r="I44" s="130"/>
      <c r="J44" s="35" t="str">
        <f t="shared" si="0"/>
        <v xml:space="preserve"> </v>
      </c>
      <c r="K44" s="36"/>
      <c r="L44" s="37" t="str">
        <f t="shared" si="1"/>
        <v xml:space="preserve"> </v>
      </c>
      <c r="M44" s="37" t="str">
        <f t="shared" si="2"/>
        <v xml:space="preserve"> </v>
      </c>
      <c r="N44" s="37" t="str">
        <f t="shared" si="3"/>
        <v xml:space="preserve"> </v>
      </c>
      <c r="O44" s="37" t="str">
        <f t="shared" si="4"/>
        <v xml:space="preserve"> </v>
      </c>
      <c r="P44" s="37" t="str">
        <f t="shared" si="5"/>
        <v xml:space="preserve"> </v>
      </c>
      <c r="Q44" s="37" t="str">
        <f t="shared" si="6"/>
        <v xml:space="preserve"> </v>
      </c>
      <c r="R44" s="37" t="str">
        <f t="shared" si="7"/>
        <v xml:space="preserve"> </v>
      </c>
      <c r="S44" s="38"/>
      <c r="U44" s="37" t="str">
        <f t="shared" si="21"/>
        <v xml:space="preserve"> </v>
      </c>
      <c r="V44" s="37" t="str">
        <f t="shared" si="9"/>
        <v xml:space="preserve"> </v>
      </c>
      <c r="W44" s="37" t="str">
        <f t="shared" si="10"/>
        <v xml:space="preserve"> </v>
      </c>
      <c r="X44" s="37" t="str">
        <f t="shared" si="22"/>
        <v xml:space="preserve"> </v>
      </c>
      <c r="Y44" s="37" t="str">
        <f t="shared" si="23"/>
        <v xml:space="preserve"> </v>
      </c>
      <c r="Z44" s="40" t="str">
        <f t="shared" si="13"/>
        <v xml:space="preserve"> </v>
      </c>
      <c r="AA44" s="40" t="str">
        <f t="shared" si="14"/>
        <v xml:space="preserve"> </v>
      </c>
      <c r="AB44" s="41" t="str">
        <f t="shared" si="15"/>
        <v xml:space="preserve"> </v>
      </c>
      <c r="AD44" s="41"/>
      <c r="AE44" s="41"/>
      <c r="AF44" s="41"/>
      <c r="AG44" s="41"/>
      <c r="AH44" s="41"/>
      <c r="AI44" s="41"/>
      <c r="AJ44" s="41"/>
      <c r="AK44" s="41"/>
      <c r="AL44" s="160"/>
      <c r="AM44" s="56"/>
      <c r="AN44" s="56"/>
      <c r="AO44" s="56"/>
      <c r="AP44" s="160"/>
      <c r="AQ44" s="56"/>
      <c r="AR44" s="57"/>
      <c r="AS44" s="57"/>
      <c r="AU44" s="61">
        <f t="shared" si="16"/>
        <v>0</v>
      </c>
      <c r="AW44" s="43" t="s">
        <v>6</v>
      </c>
    </row>
    <row r="45" spans="2:49" s="39" customFormat="1" ht="25.5" x14ac:dyDescent="0.2">
      <c r="B45" s="34">
        <v>27</v>
      </c>
      <c r="C45" s="128"/>
      <c r="D45" s="129"/>
      <c r="E45" s="129"/>
      <c r="F45" s="129"/>
      <c r="G45" s="171"/>
      <c r="H45" s="129"/>
      <c r="I45" s="130"/>
      <c r="J45" s="35" t="str">
        <f t="shared" si="0"/>
        <v xml:space="preserve"> </v>
      </c>
      <c r="K45" s="36"/>
      <c r="L45" s="37" t="str">
        <f t="shared" si="1"/>
        <v xml:space="preserve"> </v>
      </c>
      <c r="M45" s="37" t="str">
        <f t="shared" si="2"/>
        <v xml:space="preserve"> </v>
      </c>
      <c r="N45" s="37" t="str">
        <f t="shared" si="3"/>
        <v xml:space="preserve"> </v>
      </c>
      <c r="O45" s="37" t="str">
        <f t="shared" si="4"/>
        <v xml:space="preserve"> </v>
      </c>
      <c r="P45" s="37" t="str">
        <f t="shared" si="5"/>
        <v xml:space="preserve"> </v>
      </c>
      <c r="Q45" s="37" t="str">
        <f t="shared" si="6"/>
        <v xml:space="preserve"> </v>
      </c>
      <c r="R45" s="37" t="str">
        <f t="shared" si="7"/>
        <v xml:space="preserve"> </v>
      </c>
      <c r="S45" s="38"/>
      <c r="U45" s="37" t="str">
        <f t="shared" si="21"/>
        <v xml:space="preserve"> </v>
      </c>
      <c r="V45" s="37" t="str">
        <f t="shared" si="9"/>
        <v xml:space="preserve"> </v>
      </c>
      <c r="W45" s="37" t="str">
        <f t="shared" si="10"/>
        <v xml:space="preserve"> </v>
      </c>
      <c r="X45" s="37" t="str">
        <f t="shared" si="22"/>
        <v xml:space="preserve"> </v>
      </c>
      <c r="Y45" s="37" t="str">
        <f t="shared" si="23"/>
        <v xml:space="preserve"> </v>
      </c>
      <c r="Z45" s="40" t="str">
        <f t="shared" si="13"/>
        <v xml:space="preserve"> </v>
      </c>
      <c r="AA45" s="40" t="str">
        <f t="shared" si="14"/>
        <v xml:space="preserve"> </v>
      </c>
      <c r="AB45" s="41" t="str">
        <f t="shared" si="15"/>
        <v xml:space="preserve"> </v>
      </c>
      <c r="AD45" s="41"/>
      <c r="AE45" s="41"/>
      <c r="AF45" s="41"/>
      <c r="AG45" s="41"/>
      <c r="AH45" s="41"/>
      <c r="AI45" s="41"/>
      <c r="AJ45" s="41"/>
      <c r="AK45" s="41"/>
      <c r="AL45" s="160"/>
      <c r="AM45" s="56"/>
      <c r="AN45" s="56"/>
      <c r="AO45" s="56"/>
      <c r="AP45" s="160"/>
      <c r="AQ45" s="56"/>
      <c r="AR45" s="57"/>
      <c r="AS45" s="57"/>
      <c r="AU45" s="61">
        <f t="shared" si="16"/>
        <v>0</v>
      </c>
      <c r="AW45" s="43" t="s">
        <v>6</v>
      </c>
    </row>
    <row r="46" spans="2:49" s="39" customFormat="1" ht="25.5" x14ac:dyDescent="0.2">
      <c r="B46" s="34">
        <v>28</v>
      </c>
      <c r="C46" s="128"/>
      <c r="D46" s="129"/>
      <c r="E46" s="129"/>
      <c r="F46" s="129"/>
      <c r="G46" s="171"/>
      <c r="H46" s="129"/>
      <c r="I46" s="130"/>
      <c r="J46" s="35" t="str">
        <f t="shared" si="0"/>
        <v xml:space="preserve"> </v>
      </c>
      <c r="K46" s="36"/>
      <c r="L46" s="37" t="str">
        <f t="shared" si="1"/>
        <v xml:space="preserve"> </v>
      </c>
      <c r="M46" s="37" t="str">
        <f t="shared" si="2"/>
        <v xml:space="preserve"> </v>
      </c>
      <c r="N46" s="37" t="str">
        <f t="shared" si="3"/>
        <v xml:space="preserve"> </v>
      </c>
      <c r="O46" s="37" t="str">
        <f t="shared" si="4"/>
        <v xml:space="preserve"> </v>
      </c>
      <c r="P46" s="37" t="str">
        <f t="shared" si="5"/>
        <v xml:space="preserve"> </v>
      </c>
      <c r="Q46" s="37" t="str">
        <f t="shared" si="6"/>
        <v xml:space="preserve"> </v>
      </c>
      <c r="R46" s="37" t="str">
        <f t="shared" si="7"/>
        <v xml:space="preserve"> </v>
      </c>
      <c r="S46" s="38"/>
      <c r="U46" s="37" t="str">
        <f t="shared" si="21"/>
        <v xml:space="preserve"> </v>
      </c>
      <c r="V46" s="37" t="str">
        <f t="shared" si="9"/>
        <v xml:space="preserve"> </v>
      </c>
      <c r="W46" s="37" t="str">
        <f t="shared" si="10"/>
        <v xml:space="preserve"> </v>
      </c>
      <c r="X46" s="37" t="str">
        <f t="shared" si="22"/>
        <v xml:space="preserve"> </v>
      </c>
      <c r="Y46" s="37" t="str">
        <f t="shared" si="23"/>
        <v xml:space="preserve"> </v>
      </c>
      <c r="Z46" s="40" t="str">
        <f t="shared" si="13"/>
        <v xml:space="preserve"> </v>
      </c>
      <c r="AA46" s="40" t="str">
        <f t="shared" si="14"/>
        <v xml:space="preserve"> </v>
      </c>
      <c r="AB46" s="41" t="str">
        <f t="shared" si="15"/>
        <v xml:space="preserve"> </v>
      </c>
      <c r="AD46" s="41"/>
      <c r="AE46" s="41"/>
      <c r="AF46" s="41"/>
      <c r="AG46" s="41"/>
      <c r="AH46" s="41"/>
      <c r="AI46" s="41"/>
      <c r="AJ46" s="41"/>
      <c r="AK46" s="41"/>
      <c r="AL46" s="160"/>
      <c r="AM46" s="160"/>
      <c r="AN46" s="56"/>
      <c r="AO46" s="56"/>
      <c r="AP46" s="160"/>
      <c r="AQ46" s="160"/>
      <c r="AR46" s="57"/>
      <c r="AS46" s="57"/>
      <c r="AU46" s="61">
        <f t="shared" si="16"/>
        <v>0</v>
      </c>
      <c r="AW46" s="43" t="s">
        <v>6</v>
      </c>
    </row>
    <row r="47" spans="2:49" s="39" customFormat="1" ht="25.5" x14ac:dyDescent="0.2">
      <c r="B47" s="34">
        <v>29</v>
      </c>
      <c r="C47" s="128"/>
      <c r="D47" s="129"/>
      <c r="E47" s="129"/>
      <c r="F47" s="129"/>
      <c r="G47" s="171"/>
      <c r="H47" s="129"/>
      <c r="I47" s="130"/>
      <c r="J47" s="35" t="str">
        <f t="shared" si="0"/>
        <v xml:space="preserve"> </v>
      </c>
      <c r="K47" s="36"/>
      <c r="L47" s="37" t="str">
        <f t="shared" si="1"/>
        <v xml:space="preserve"> </v>
      </c>
      <c r="M47" s="37" t="str">
        <f t="shared" si="2"/>
        <v xml:space="preserve"> </v>
      </c>
      <c r="N47" s="37" t="str">
        <f t="shared" si="3"/>
        <v xml:space="preserve"> </v>
      </c>
      <c r="O47" s="37" t="str">
        <f t="shared" si="4"/>
        <v xml:space="preserve"> </v>
      </c>
      <c r="P47" s="37" t="str">
        <f t="shared" si="5"/>
        <v xml:space="preserve"> </v>
      </c>
      <c r="Q47" s="37" t="str">
        <f t="shared" si="6"/>
        <v xml:space="preserve"> </v>
      </c>
      <c r="R47" s="37" t="str">
        <f t="shared" si="7"/>
        <v xml:space="preserve"> </v>
      </c>
      <c r="S47" s="38"/>
      <c r="U47" s="37" t="str">
        <f t="shared" si="21"/>
        <v xml:space="preserve"> </v>
      </c>
      <c r="V47" s="37" t="str">
        <f t="shared" si="9"/>
        <v xml:space="preserve"> </v>
      </c>
      <c r="W47" s="37" t="str">
        <f t="shared" si="10"/>
        <v xml:space="preserve"> </v>
      </c>
      <c r="X47" s="37" t="str">
        <f t="shared" si="22"/>
        <v xml:space="preserve"> </v>
      </c>
      <c r="Y47" s="37" t="str">
        <f t="shared" si="23"/>
        <v xml:space="preserve"> </v>
      </c>
      <c r="Z47" s="40" t="str">
        <f t="shared" si="13"/>
        <v xml:space="preserve"> </v>
      </c>
      <c r="AA47" s="40" t="str">
        <f t="shared" si="14"/>
        <v xml:space="preserve"> </v>
      </c>
      <c r="AB47" s="41" t="str">
        <f t="shared" si="15"/>
        <v xml:space="preserve"> </v>
      </c>
      <c r="AD47" s="41"/>
      <c r="AE47" s="41"/>
      <c r="AF47" s="41"/>
      <c r="AG47" s="41"/>
      <c r="AH47" s="41"/>
      <c r="AI47" s="41"/>
      <c r="AJ47" s="41"/>
      <c r="AK47" s="41"/>
      <c r="AL47" s="160"/>
      <c r="AM47" s="160"/>
      <c r="AN47" s="56"/>
      <c r="AO47" s="56"/>
      <c r="AP47" s="160"/>
      <c r="AQ47" s="160"/>
      <c r="AR47" s="57"/>
      <c r="AS47" s="57"/>
      <c r="AU47" s="61">
        <f t="shared" si="16"/>
        <v>0</v>
      </c>
      <c r="AW47" s="43" t="s">
        <v>6</v>
      </c>
    </row>
    <row r="48" spans="2:49" s="39" customFormat="1" ht="25.5" x14ac:dyDescent="0.2">
      <c r="B48" s="34">
        <v>30</v>
      </c>
      <c r="C48" s="128"/>
      <c r="D48" s="129"/>
      <c r="E48" s="129"/>
      <c r="F48" s="129"/>
      <c r="G48" s="171"/>
      <c r="H48" s="129"/>
      <c r="I48" s="130"/>
      <c r="J48" s="35" t="str">
        <f t="shared" si="0"/>
        <v xml:space="preserve"> </v>
      </c>
      <c r="K48" s="36"/>
      <c r="L48" s="37" t="str">
        <f t="shared" si="1"/>
        <v xml:space="preserve"> </v>
      </c>
      <c r="M48" s="37" t="str">
        <f t="shared" si="2"/>
        <v xml:space="preserve"> </v>
      </c>
      <c r="N48" s="37" t="str">
        <f t="shared" si="3"/>
        <v xml:space="preserve"> </v>
      </c>
      <c r="O48" s="37" t="str">
        <f t="shared" si="4"/>
        <v xml:space="preserve"> </v>
      </c>
      <c r="P48" s="37" t="str">
        <f t="shared" si="5"/>
        <v xml:space="preserve"> </v>
      </c>
      <c r="Q48" s="37" t="str">
        <f t="shared" si="6"/>
        <v xml:space="preserve"> </v>
      </c>
      <c r="R48" s="37" t="str">
        <f t="shared" si="7"/>
        <v xml:space="preserve"> </v>
      </c>
      <c r="S48" s="38"/>
      <c r="U48" s="37" t="str">
        <f t="shared" si="21"/>
        <v xml:space="preserve"> </v>
      </c>
      <c r="V48" s="37" t="str">
        <f t="shared" si="9"/>
        <v xml:space="preserve"> </v>
      </c>
      <c r="W48" s="37" t="str">
        <f t="shared" si="10"/>
        <v xml:space="preserve"> </v>
      </c>
      <c r="X48" s="37" t="str">
        <f t="shared" si="22"/>
        <v xml:space="preserve"> </v>
      </c>
      <c r="Y48" s="37" t="str">
        <f t="shared" si="23"/>
        <v xml:space="preserve"> </v>
      </c>
      <c r="Z48" s="40" t="str">
        <f t="shared" si="13"/>
        <v xml:space="preserve"> </v>
      </c>
      <c r="AA48" s="40" t="str">
        <f t="shared" si="14"/>
        <v xml:space="preserve"> </v>
      </c>
      <c r="AB48" s="41" t="str">
        <f t="shared" si="15"/>
        <v xml:space="preserve"> </v>
      </c>
      <c r="AD48" s="41"/>
      <c r="AE48" s="41"/>
      <c r="AF48" s="41"/>
      <c r="AG48" s="160"/>
      <c r="AH48" s="41"/>
      <c r="AI48" s="41"/>
      <c r="AJ48" s="41"/>
      <c r="AK48" s="41"/>
      <c r="AL48" s="160"/>
      <c r="AM48" s="160"/>
      <c r="AN48" s="56"/>
      <c r="AO48" s="56"/>
      <c r="AP48" s="160"/>
      <c r="AQ48" s="160"/>
      <c r="AR48" s="57"/>
      <c r="AS48" s="57"/>
      <c r="AU48" s="61">
        <f t="shared" si="16"/>
        <v>0</v>
      </c>
      <c r="AW48" s="43" t="s">
        <v>6</v>
      </c>
    </row>
    <row r="49" spans="2:49" s="39" customFormat="1" ht="25.5" x14ac:dyDescent="0.2">
      <c r="B49" s="34">
        <v>31</v>
      </c>
      <c r="C49" s="128"/>
      <c r="D49" s="129"/>
      <c r="E49" s="129"/>
      <c r="F49" s="129"/>
      <c r="G49" s="171"/>
      <c r="H49" s="129"/>
      <c r="I49" s="130"/>
      <c r="J49" s="35" t="str">
        <f t="shared" si="0"/>
        <v xml:space="preserve"> </v>
      </c>
      <c r="K49" s="36"/>
      <c r="L49" s="37" t="str">
        <f t="shared" si="1"/>
        <v xml:space="preserve"> </v>
      </c>
      <c r="M49" s="37" t="str">
        <f t="shared" si="2"/>
        <v xml:space="preserve"> </v>
      </c>
      <c r="N49" s="37" t="str">
        <f t="shared" si="3"/>
        <v xml:space="preserve"> </v>
      </c>
      <c r="O49" s="37" t="str">
        <f t="shared" si="4"/>
        <v xml:space="preserve"> </v>
      </c>
      <c r="P49" s="37" t="str">
        <f t="shared" si="5"/>
        <v xml:space="preserve"> </v>
      </c>
      <c r="Q49" s="37" t="str">
        <f t="shared" si="6"/>
        <v xml:space="preserve"> </v>
      </c>
      <c r="R49" s="37" t="str">
        <f t="shared" si="7"/>
        <v xml:space="preserve"> </v>
      </c>
      <c r="S49" s="38"/>
      <c r="U49" s="37" t="str">
        <f t="shared" si="21"/>
        <v xml:space="preserve"> </v>
      </c>
      <c r="V49" s="37" t="str">
        <f t="shared" si="9"/>
        <v xml:space="preserve"> </v>
      </c>
      <c r="W49" s="37" t="str">
        <f t="shared" si="10"/>
        <v xml:space="preserve"> </v>
      </c>
      <c r="X49" s="37" t="str">
        <f t="shared" si="22"/>
        <v xml:space="preserve"> </v>
      </c>
      <c r="Y49" s="37" t="str">
        <f t="shared" si="23"/>
        <v xml:space="preserve"> </v>
      </c>
      <c r="Z49" s="40" t="str">
        <f t="shared" si="13"/>
        <v xml:space="preserve"> </v>
      </c>
      <c r="AA49" s="40" t="str">
        <f t="shared" si="14"/>
        <v xml:space="preserve"> </v>
      </c>
      <c r="AB49" s="41" t="str">
        <f t="shared" si="15"/>
        <v xml:space="preserve"> </v>
      </c>
      <c r="AD49" s="41"/>
      <c r="AE49" s="41"/>
      <c r="AF49" s="41"/>
      <c r="AG49" s="41"/>
      <c r="AH49" s="41"/>
      <c r="AI49" s="41"/>
      <c r="AJ49" s="41"/>
      <c r="AK49" s="41"/>
      <c r="AL49" s="41"/>
      <c r="AM49" s="57"/>
      <c r="AN49" s="57"/>
      <c r="AO49" s="57"/>
      <c r="AP49" s="57"/>
      <c r="AQ49" s="57"/>
      <c r="AR49" s="57"/>
      <c r="AS49" s="57"/>
      <c r="AU49" s="61">
        <f t="shared" si="16"/>
        <v>0</v>
      </c>
      <c r="AW49" s="43" t="s">
        <v>6</v>
      </c>
    </row>
    <row r="50" spans="2:49" s="39" customFormat="1" ht="25.5" x14ac:dyDescent="0.2">
      <c r="B50" s="34">
        <v>32</v>
      </c>
      <c r="C50" s="128"/>
      <c r="D50" s="129"/>
      <c r="E50" s="129"/>
      <c r="F50" s="129"/>
      <c r="G50" s="171"/>
      <c r="H50" s="129"/>
      <c r="I50" s="130"/>
      <c r="J50" s="35" t="str">
        <f t="shared" si="0"/>
        <v xml:space="preserve"> </v>
      </c>
      <c r="K50" s="36"/>
      <c r="L50" s="37" t="str">
        <f t="shared" si="1"/>
        <v xml:space="preserve"> </v>
      </c>
      <c r="M50" s="37" t="str">
        <f t="shared" si="2"/>
        <v xml:space="preserve"> </v>
      </c>
      <c r="N50" s="37" t="str">
        <f t="shared" si="3"/>
        <v xml:space="preserve"> </v>
      </c>
      <c r="O50" s="37" t="str">
        <f t="shared" si="4"/>
        <v xml:space="preserve"> </v>
      </c>
      <c r="P50" s="37" t="str">
        <f t="shared" si="5"/>
        <v xml:space="preserve"> </v>
      </c>
      <c r="Q50" s="37" t="str">
        <f t="shared" si="6"/>
        <v xml:space="preserve"> </v>
      </c>
      <c r="R50" s="37" t="str">
        <f t="shared" si="7"/>
        <v xml:space="preserve"> </v>
      </c>
      <c r="S50" s="38"/>
      <c r="U50" s="37" t="str">
        <f t="shared" si="21"/>
        <v xml:space="preserve"> </v>
      </c>
      <c r="V50" s="37" t="str">
        <f t="shared" si="9"/>
        <v xml:space="preserve"> </v>
      </c>
      <c r="W50" s="37" t="str">
        <f t="shared" si="10"/>
        <v xml:space="preserve"> </v>
      </c>
      <c r="X50" s="37" t="str">
        <f t="shared" si="22"/>
        <v xml:space="preserve"> </v>
      </c>
      <c r="Y50" s="37" t="str">
        <f t="shared" si="23"/>
        <v xml:space="preserve"> </v>
      </c>
      <c r="Z50" s="40" t="str">
        <f t="shared" si="13"/>
        <v xml:space="preserve"> </v>
      </c>
      <c r="AA50" s="40" t="str">
        <f t="shared" si="14"/>
        <v xml:space="preserve"> </v>
      </c>
      <c r="AB50" s="41" t="str">
        <f t="shared" si="15"/>
        <v xml:space="preserve"> </v>
      </c>
      <c r="AD50" s="41"/>
      <c r="AE50" s="41"/>
      <c r="AF50" s="41"/>
      <c r="AG50" s="41"/>
      <c r="AH50" s="41"/>
      <c r="AI50" s="41"/>
      <c r="AJ50" s="41"/>
      <c r="AK50" s="41"/>
      <c r="AL50" s="41"/>
      <c r="AM50" s="57"/>
      <c r="AN50" s="57"/>
      <c r="AO50" s="57"/>
      <c r="AP50" s="57"/>
      <c r="AQ50" s="57"/>
      <c r="AR50" s="57"/>
      <c r="AS50" s="57"/>
      <c r="AU50" s="61">
        <f t="shared" si="16"/>
        <v>0</v>
      </c>
      <c r="AW50" s="43" t="s">
        <v>6</v>
      </c>
    </row>
    <row r="51" spans="2:49" s="39" customFormat="1" ht="25.5" x14ac:dyDescent="0.2">
      <c r="B51" s="34">
        <v>33</v>
      </c>
      <c r="C51" s="128"/>
      <c r="D51" s="129"/>
      <c r="E51" s="129"/>
      <c r="F51" s="129"/>
      <c r="G51" s="171"/>
      <c r="H51" s="129"/>
      <c r="I51" s="130"/>
      <c r="J51" s="35" t="str">
        <f t="shared" si="0"/>
        <v xml:space="preserve"> </v>
      </c>
      <c r="K51" s="36"/>
      <c r="L51" s="37" t="str">
        <f t="shared" si="1"/>
        <v xml:space="preserve"> </v>
      </c>
      <c r="M51" s="37" t="str">
        <f t="shared" si="2"/>
        <v xml:space="preserve"> </v>
      </c>
      <c r="N51" s="37" t="str">
        <f t="shared" si="3"/>
        <v xml:space="preserve"> </v>
      </c>
      <c r="O51" s="37" t="str">
        <f t="shared" si="4"/>
        <v xml:space="preserve"> </v>
      </c>
      <c r="P51" s="37" t="str">
        <f t="shared" si="5"/>
        <v xml:space="preserve"> </v>
      </c>
      <c r="Q51" s="37" t="str">
        <f t="shared" si="6"/>
        <v xml:space="preserve"> </v>
      </c>
      <c r="R51" s="37" t="str">
        <f t="shared" si="7"/>
        <v xml:space="preserve"> </v>
      </c>
      <c r="S51" s="38"/>
      <c r="U51" s="37" t="str">
        <f t="shared" si="21"/>
        <v xml:space="preserve"> </v>
      </c>
      <c r="V51" s="37" t="str">
        <f t="shared" si="9"/>
        <v xml:space="preserve"> </v>
      </c>
      <c r="W51" s="37" t="str">
        <f t="shared" si="10"/>
        <v xml:space="preserve"> </v>
      </c>
      <c r="X51" s="37" t="str">
        <f t="shared" si="22"/>
        <v xml:space="preserve"> </v>
      </c>
      <c r="Y51" s="37" t="str">
        <f t="shared" si="23"/>
        <v xml:space="preserve"> </v>
      </c>
      <c r="Z51" s="40" t="str">
        <f t="shared" si="13"/>
        <v xml:space="preserve"> </v>
      </c>
      <c r="AA51" s="40" t="str">
        <f t="shared" si="14"/>
        <v xml:space="preserve"> </v>
      </c>
      <c r="AB51" s="41" t="str">
        <f t="shared" si="15"/>
        <v xml:space="preserve"> </v>
      </c>
      <c r="AD51" s="41"/>
      <c r="AE51" s="41"/>
      <c r="AF51" s="41"/>
      <c r="AG51" s="41"/>
      <c r="AH51" s="41"/>
      <c r="AI51" s="41"/>
      <c r="AJ51" s="41"/>
      <c r="AK51" s="41"/>
      <c r="AL51" s="41"/>
      <c r="AM51" s="57"/>
      <c r="AN51" s="57"/>
      <c r="AO51" s="57"/>
      <c r="AP51" s="57"/>
      <c r="AQ51" s="57"/>
      <c r="AR51" s="57"/>
      <c r="AS51" s="57"/>
      <c r="AU51" s="61">
        <f t="shared" si="16"/>
        <v>0</v>
      </c>
      <c r="AW51" s="43" t="s">
        <v>6</v>
      </c>
    </row>
    <row r="52" spans="2:49" s="39" customFormat="1" ht="25.5" x14ac:dyDescent="0.2">
      <c r="B52" s="34">
        <v>34</v>
      </c>
      <c r="C52" s="128"/>
      <c r="D52" s="129"/>
      <c r="E52" s="129"/>
      <c r="F52" s="129"/>
      <c r="G52" s="171"/>
      <c r="H52" s="129"/>
      <c r="I52" s="130"/>
      <c r="J52" s="35" t="str">
        <f t="shared" si="0"/>
        <v xml:space="preserve"> </v>
      </c>
      <c r="K52" s="36"/>
      <c r="L52" s="37" t="str">
        <f t="shared" si="1"/>
        <v xml:space="preserve"> </v>
      </c>
      <c r="M52" s="37" t="str">
        <f t="shared" si="2"/>
        <v xml:space="preserve"> </v>
      </c>
      <c r="N52" s="37" t="str">
        <f t="shared" si="3"/>
        <v xml:space="preserve"> </v>
      </c>
      <c r="O52" s="37" t="str">
        <f t="shared" si="4"/>
        <v xml:space="preserve"> </v>
      </c>
      <c r="P52" s="37" t="str">
        <f t="shared" si="5"/>
        <v xml:space="preserve"> </v>
      </c>
      <c r="Q52" s="37" t="str">
        <f t="shared" si="6"/>
        <v xml:space="preserve"> </v>
      </c>
      <c r="R52" s="37" t="str">
        <f t="shared" si="7"/>
        <v xml:space="preserve"> </v>
      </c>
      <c r="S52" s="38"/>
      <c r="U52" s="37" t="str">
        <f t="shared" si="21"/>
        <v xml:space="preserve"> </v>
      </c>
      <c r="V52" s="37" t="str">
        <f t="shared" si="9"/>
        <v xml:space="preserve"> </v>
      </c>
      <c r="W52" s="37" t="str">
        <f t="shared" si="10"/>
        <v xml:space="preserve"> </v>
      </c>
      <c r="X52" s="37" t="str">
        <f t="shared" si="22"/>
        <v xml:space="preserve"> </v>
      </c>
      <c r="Y52" s="37" t="str">
        <f t="shared" si="23"/>
        <v xml:space="preserve"> </v>
      </c>
      <c r="Z52" s="40" t="str">
        <f t="shared" si="13"/>
        <v xml:space="preserve"> </v>
      </c>
      <c r="AA52" s="40" t="str">
        <f t="shared" si="14"/>
        <v xml:space="preserve"> </v>
      </c>
      <c r="AB52" s="41" t="str">
        <f t="shared" si="15"/>
        <v xml:space="preserve"> </v>
      </c>
      <c r="AD52" s="41"/>
      <c r="AE52" s="41"/>
      <c r="AF52" s="41"/>
      <c r="AG52" s="41"/>
      <c r="AH52" s="41"/>
      <c r="AI52" s="41"/>
      <c r="AJ52" s="41"/>
      <c r="AK52" s="41"/>
      <c r="AL52" s="41"/>
      <c r="AM52" s="57"/>
      <c r="AN52" s="57"/>
      <c r="AO52" s="57"/>
      <c r="AP52" s="57"/>
      <c r="AQ52" s="57"/>
      <c r="AR52" s="57"/>
      <c r="AS52" s="57"/>
      <c r="AU52" s="61">
        <f t="shared" si="16"/>
        <v>0</v>
      </c>
      <c r="AW52" s="43" t="s">
        <v>6</v>
      </c>
    </row>
    <row r="53" spans="2:49" s="39" customFormat="1" ht="25.5" x14ac:dyDescent="0.2">
      <c r="B53" s="34">
        <v>35</v>
      </c>
      <c r="C53" s="128"/>
      <c r="D53" s="129"/>
      <c r="E53" s="129"/>
      <c r="F53" s="129"/>
      <c r="G53" s="171"/>
      <c r="H53" s="129"/>
      <c r="I53" s="130"/>
      <c r="J53" s="35" t="str">
        <f t="shared" si="0"/>
        <v xml:space="preserve"> </v>
      </c>
      <c r="K53" s="36"/>
      <c r="L53" s="37" t="str">
        <f t="shared" si="1"/>
        <v xml:space="preserve"> </v>
      </c>
      <c r="M53" s="37" t="str">
        <f t="shared" si="2"/>
        <v xml:space="preserve"> </v>
      </c>
      <c r="N53" s="37" t="str">
        <f t="shared" si="3"/>
        <v xml:space="preserve"> </v>
      </c>
      <c r="O53" s="37" t="str">
        <f t="shared" si="4"/>
        <v xml:space="preserve"> </v>
      </c>
      <c r="P53" s="37" t="str">
        <f t="shared" si="5"/>
        <v xml:space="preserve"> </v>
      </c>
      <c r="Q53" s="37" t="str">
        <f t="shared" si="6"/>
        <v xml:space="preserve"> </v>
      </c>
      <c r="R53" s="37" t="str">
        <f t="shared" si="7"/>
        <v xml:space="preserve"> </v>
      </c>
      <c r="S53" s="38"/>
      <c r="U53" s="37" t="str">
        <f t="shared" si="21"/>
        <v xml:space="preserve"> </v>
      </c>
      <c r="V53" s="37" t="str">
        <f t="shared" si="9"/>
        <v xml:space="preserve"> </v>
      </c>
      <c r="W53" s="37" t="str">
        <f t="shared" si="10"/>
        <v xml:space="preserve"> </v>
      </c>
      <c r="X53" s="37" t="str">
        <f t="shared" si="22"/>
        <v xml:space="preserve"> </v>
      </c>
      <c r="Y53" s="37" t="str">
        <f t="shared" si="23"/>
        <v xml:space="preserve"> </v>
      </c>
      <c r="Z53" s="40" t="str">
        <f t="shared" si="13"/>
        <v xml:space="preserve"> </v>
      </c>
      <c r="AA53" s="40" t="str">
        <f t="shared" si="14"/>
        <v xml:space="preserve"> </v>
      </c>
      <c r="AB53" s="41" t="str">
        <f t="shared" si="15"/>
        <v xml:space="preserve"> </v>
      </c>
      <c r="AD53" s="41"/>
      <c r="AE53" s="41"/>
      <c r="AF53" s="41"/>
      <c r="AG53" s="41"/>
      <c r="AH53" s="41"/>
      <c r="AI53" s="41"/>
      <c r="AJ53" s="41"/>
      <c r="AK53" s="41"/>
      <c r="AL53" s="41"/>
      <c r="AM53" s="57"/>
      <c r="AN53" s="57"/>
      <c r="AO53" s="57"/>
      <c r="AP53" s="57"/>
      <c r="AQ53" s="57"/>
      <c r="AR53" s="57"/>
      <c r="AS53" s="57"/>
      <c r="AU53" s="61">
        <f t="shared" si="16"/>
        <v>0</v>
      </c>
      <c r="AW53" s="43" t="s">
        <v>6</v>
      </c>
    </row>
    <row r="54" spans="2:49" s="39" customFormat="1" ht="25.5" x14ac:dyDescent="0.2">
      <c r="B54" s="34">
        <v>36</v>
      </c>
      <c r="C54" s="128"/>
      <c r="D54" s="129"/>
      <c r="E54" s="129"/>
      <c r="F54" s="129"/>
      <c r="G54" s="171"/>
      <c r="H54" s="129"/>
      <c r="I54" s="130"/>
      <c r="J54" s="35" t="str">
        <f t="shared" si="0"/>
        <v xml:space="preserve"> </v>
      </c>
      <c r="K54" s="36"/>
      <c r="L54" s="37" t="str">
        <f t="shared" si="1"/>
        <v xml:space="preserve"> </v>
      </c>
      <c r="M54" s="37" t="str">
        <f t="shared" si="2"/>
        <v xml:space="preserve"> </v>
      </c>
      <c r="N54" s="37" t="str">
        <f t="shared" si="3"/>
        <v xml:space="preserve"> </v>
      </c>
      <c r="O54" s="37" t="str">
        <f t="shared" si="4"/>
        <v xml:space="preserve"> </v>
      </c>
      <c r="P54" s="37" t="str">
        <f t="shared" si="5"/>
        <v xml:space="preserve"> </v>
      </c>
      <c r="Q54" s="37" t="str">
        <f t="shared" si="6"/>
        <v xml:space="preserve"> </v>
      </c>
      <c r="R54" s="37" t="str">
        <f t="shared" si="7"/>
        <v xml:space="preserve"> </v>
      </c>
      <c r="S54" s="38"/>
      <c r="U54" s="37" t="str">
        <f t="shared" si="21"/>
        <v xml:space="preserve"> </v>
      </c>
      <c r="V54" s="37" t="str">
        <f t="shared" si="9"/>
        <v xml:space="preserve"> </v>
      </c>
      <c r="W54" s="37" t="str">
        <f t="shared" si="10"/>
        <v xml:space="preserve"> </v>
      </c>
      <c r="X54" s="37" t="str">
        <f t="shared" si="22"/>
        <v xml:space="preserve"> </v>
      </c>
      <c r="Y54" s="37" t="str">
        <f t="shared" si="23"/>
        <v xml:space="preserve"> </v>
      </c>
      <c r="Z54" s="40" t="str">
        <f t="shared" si="13"/>
        <v xml:space="preserve"> </v>
      </c>
      <c r="AA54" s="40" t="str">
        <f t="shared" si="14"/>
        <v xml:space="preserve"> </v>
      </c>
      <c r="AB54" s="41" t="str">
        <f t="shared" si="15"/>
        <v xml:space="preserve"> </v>
      </c>
      <c r="AD54" s="41"/>
      <c r="AE54" s="41"/>
      <c r="AF54" s="41"/>
      <c r="AG54" s="41"/>
      <c r="AH54" s="41"/>
      <c r="AI54" s="41"/>
      <c r="AJ54" s="41"/>
      <c r="AK54" s="41"/>
      <c r="AL54" s="41"/>
      <c r="AM54" s="57"/>
      <c r="AN54" s="57"/>
      <c r="AO54" s="57"/>
      <c r="AP54" s="57"/>
      <c r="AQ54" s="57"/>
      <c r="AR54" s="57"/>
      <c r="AS54" s="57"/>
      <c r="AU54" s="61">
        <f t="shared" si="16"/>
        <v>0</v>
      </c>
      <c r="AW54" s="43" t="s">
        <v>6</v>
      </c>
    </row>
    <row r="55" spans="2:49" s="39" customFormat="1" ht="25.5" x14ac:dyDescent="0.2">
      <c r="B55" s="34">
        <v>37</v>
      </c>
      <c r="C55" s="128"/>
      <c r="D55" s="129"/>
      <c r="E55" s="129"/>
      <c r="F55" s="129"/>
      <c r="G55" s="171"/>
      <c r="H55" s="129"/>
      <c r="I55" s="130"/>
      <c r="J55" s="35" t="str">
        <f t="shared" si="0"/>
        <v xml:space="preserve"> </v>
      </c>
      <c r="K55" s="36"/>
      <c r="L55" s="37" t="str">
        <f t="shared" si="1"/>
        <v xml:space="preserve"> </v>
      </c>
      <c r="M55" s="37" t="str">
        <f t="shared" si="2"/>
        <v xml:space="preserve"> </v>
      </c>
      <c r="N55" s="37" t="str">
        <f t="shared" si="3"/>
        <v xml:space="preserve"> </v>
      </c>
      <c r="O55" s="37" t="str">
        <f t="shared" si="4"/>
        <v xml:space="preserve"> </v>
      </c>
      <c r="P55" s="37" t="str">
        <f t="shared" si="5"/>
        <v xml:space="preserve"> </v>
      </c>
      <c r="Q55" s="37" t="str">
        <f t="shared" si="6"/>
        <v xml:space="preserve"> </v>
      </c>
      <c r="R55" s="37" t="str">
        <f t="shared" si="7"/>
        <v xml:space="preserve"> </v>
      </c>
      <c r="S55" s="38"/>
      <c r="U55" s="37" t="str">
        <f t="shared" si="21"/>
        <v xml:space="preserve"> </v>
      </c>
      <c r="V55" s="37" t="str">
        <f t="shared" si="9"/>
        <v xml:space="preserve"> </v>
      </c>
      <c r="W55" s="37" t="str">
        <f t="shared" si="10"/>
        <v xml:space="preserve"> </v>
      </c>
      <c r="X55" s="37" t="str">
        <f t="shared" si="22"/>
        <v xml:space="preserve"> </v>
      </c>
      <c r="Y55" s="37" t="str">
        <f t="shared" si="23"/>
        <v xml:space="preserve"> </v>
      </c>
      <c r="Z55" s="40" t="str">
        <f t="shared" si="13"/>
        <v xml:space="preserve"> </v>
      </c>
      <c r="AA55" s="40" t="str">
        <f t="shared" si="14"/>
        <v xml:space="preserve"> </v>
      </c>
      <c r="AB55" s="41" t="str">
        <f t="shared" si="15"/>
        <v xml:space="preserve"> </v>
      </c>
      <c r="AD55" s="41"/>
      <c r="AE55" s="41"/>
      <c r="AF55" s="41"/>
      <c r="AG55" s="41"/>
      <c r="AH55" s="41"/>
      <c r="AI55" s="41"/>
      <c r="AJ55" s="41"/>
      <c r="AK55" s="41"/>
      <c r="AL55" s="41"/>
      <c r="AM55" s="57"/>
      <c r="AN55" s="57"/>
      <c r="AO55" s="57"/>
      <c r="AP55" s="57"/>
      <c r="AQ55" s="57"/>
      <c r="AR55" s="57"/>
      <c r="AS55" s="57"/>
      <c r="AU55" s="61">
        <f t="shared" si="16"/>
        <v>0</v>
      </c>
      <c r="AW55" s="43" t="s">
        <v>6</v>
      </c>
    </row>
    <row r="56" spans="2:49" s="39" customFormat="1" ht="25.5" x14ac:dyDescent="0.2">
      <c r="B56" s="34">
        <v>38</v>
      </c>
      <c r="C56" s="128"/>
      <c r="D56" s="129"/>
      <c r="E56" s="129"/>
      <c r="F56" s="129"/>
      <c r="G56" s="171"/>
      <c r="H56" s="129"/>
      <c r="I56" s="130"/>
      <c r="J56" s="35" t="str">
        <f t="shared" si="0"/>
        <v xml:space="preserve"> </v>
      </c>
      <c r="K56" s="36"/>
      <c r="L56" s="37" t="str">
        <f t="shared" si="1"/>
        <v xml:space="preserve"> </v>
      </c>
      <c r="M56" s="37" t="str">
        <f t="shared" si="2"/>
        <v xml:space="preserve"> </v>
      </c>
      <c r="N56" s="37" t="str">
        <f t="shared" si="3"/>
        <v xml:space="preserve"> </v>
      </c>
      <c r="O56" s="37" t="str">
        <f t="shared" si="4"/>
        <v xml:space="preserve"> </v>
      </c>
      <c r="P56" s="37" t="str">
        <f t="shared" si="5"/>
        <v xml:space="preserve"> </v>
      </c>
      <c r="Q56" s="37" t="str">
        <f t="shared" si="6"/>
        <v xml:space="preserve"> </v>
      </c>
      <c r="R56" s="37" t="str">
        <f t="shared" si="7"/>
        <v xml:space="preserve"> </v>
      </c>
      <c r="S56" s="38"/>
      <c r="U56" s="37" t="str">
        <f t="shared" si="21"/>
        <v xml:space="preserve"> </v>
      </c>
      <c r="V56" s="37" t="str">
        <f t="shared" si="9"/>
        <v xml:space="preserve"> </v>
      </c>
      <c r="W56" s="37" t="str">
        <f t="shared" si="10"/>
        <v xml:space="preserve"> </v>
      </c>
      <c r="X56" s="37" t="str">
        <f t="shared" si="22"/>
        <v xml:space="preserve"> </v>
      </c>
      <c r="Y56" s="37" t="str">
        <f t="shared" si="23"/>
        <v xml:space="preserve"> </v>
      </c>
      <c r="Z56" s="40" t="str">
        <f t="shared" si="13"/>
        <v xml:space="preserve"> </v>
      </c>
      <c r="AA56" s="40" t="str">
        <f t="shared" si="14"/>
        <v xml:space="preserve"> </v>
      </c>
      <c r="AB56" s="41" t="str">
        <f t="shared" si="15"/>
        <v xml:space="preserve"> </v>
      </c>
      <c r="AD56" s="41"/>
      <c r="AE56" s="41"/>
      <c r="AF56" s="41"/>
      <c r="AG56" s="41"/>
      <c r="AH56" s="41"/>
      <c r="AI56" s="41"/>
      <c r="AJ56" s="41"/>
      <c r="AK56" s="41"/>
      <c r="AL56" s="41"/>
      <c r="AM56" s="57"/>
      <c r="AN56" s="57"/>
      <c r="AO56" s="57"/>
      <c r="AP56" s="57"/>
      <c r="AQ56" s="57"/>
      <c r="AR56" s="57"/>
      <c r="AS56" s="57"/>
      <c r="AU56" s="61">
        <f t="shared" si="16"/>
        <v>0</v>
      </c>
      <c r="AW56" s="43" t="s">
        <v>6</v>
      </c>
    </row>
    <row r="57" spans="2:49" s="39" customFormat="1" ht="25.5" x14ac:dyDescent="0.2">
      <c r="B57" s="34">
        <v>39</v>
      </c>
      <c r="C57" s="128"/>
      <c r="D57" s="129"/>
      <c r="E57" s="129"/>
      <c r="F57" s="129"/>
      <c r="G57" s="171"/>
      <c r="H57" s="129"/>
      <c r="I57" s="130"/>
      <c r="J57" s="35" t="str">
        <f t="shared" si="0"/>
        <v xml:space="preserve"> </v>
      </c>
      <c r="K57" s="36"/>
      <c r="L57" s="37" t="str">
        <f t="shared" si="1"/>
        <v xml:space="preserve"> </v>
      </c>
      <c r="M57" s="37" t="str">
        <f t="shared" si="2"/>
        <v xml:space="preserve"> </v>
      </c>
      <c r="N57" s="37" t="str">
        <f t="shared" si="3"/>
        <v xml:space="preserve"> </v>
      </c>
      <c r="O57" s="37" t="str">
        <f t="shared" si="4"/>
        <v xml:space="preserve"> </v>
      </c>
      <c r="P57" s="37" t="str">
        <f t="shared" si="5"/>
        <v xml:space="preserve"> </v>
      </c>
      <c r="Q57" s="37" t="str">
        <f t="shared" si="6"/>
        <v xml:space="preserve"> </v>
      </c>
      <c r="R57" s="37" t="str">
        <f t="shared" si="7"/>
        <v xml:space="preserve"> </v>
      </c>
      <c r="S57" s="38"/>
      <c r="U57" s="37" t="str">
        <f t="shared" si="21"/>
        <v xml:space="preserve"> </v>
      </c>
      <c r="V57" s="37" t="str">
        <f t="shared" si="9"/>
        <v xml:space="preserve"> </v>
      </c>
      <c r="W57" s="37" t="str">
        <f t="shared" si="10"/>
        <v xml:space="preserve"> </v>
      </c>
      <c r="X57" s="37" t="str">
        <f t="shared" si="22"/>
        <v xml:space="preserve"> </v>
      </c>
      <c r="Y57" s="37" t="str">
        <f t="shared" si="23"/>
        <v xml:space="preserve"> </v>
      </c>
      <c r="Z57" s="40" t="str">
        <f t="shared" si="13"/>
        <v xml:space="preserve"> </v>
      </c>
      <c r="AA57" s="40" t="str">
        <f t="shared" si="14"/>
        <v xml:space="preserve"> </v>
      </c>
      <c r="AB57" s="41" t="str">
        <f t="shared" si="15"/>
        <v xml:space="preserve"> </v>
      </c>
      <c r="AD57" s="41"/>
      <c r="AE57" s="41"/>
      <c r="AF57" s="41"/>
      <c r="AG57" s="41"/>
      <c r="AH57" s="41"/>
      <c r="AI57" s="41"/>
      <c r="AJ57" s="41"/>
      <c r="AK57" s="41"/>
      <c r="AL57" s="41"/>
      <c r="AM57" s="57"/>
      <c r="AN57" s="57"/>
      <c r="AO57" s="57"/>
      <c r="AP57" s="57"/>
      <c r="AQ57" s="57"/>
      <c r="AR57" s="57"/>
      <c r="AS57" s="57"/>
      <c r="AU57" s="61">
        <f t="shared" si="16"/>
        <v>0</v>
      </c>
      <c r="AW57" s="43" t="s">
        <v>6</v>
      </c>
    </row>
    <row r="58" spans="2:49" s="39" customFormat="1" ht="25.5" x14ac:dyDescent="0.2">
      <c r="B58" s="34">
        <v>40</v>
      </c>
      <c r="C58" s="128"/>
      <c r="D58" s="129"/>
      <c r="E58" s="129"/>
      <c r="F58" s="129"/>
      <c r="G58" s="171"/>
      <c r="H58" s="129"/>
      <c r="I58" s="130"/>
      <c r="J58" s="35" t="str">
        <f t="shared" si="0"/>
        <v xml:space="preserve"> </v>
      </c>
      <c r="K58" s="36"/>
      <c r="L58" s="37" t="str">
        <f t="shared" si="1"/>
        <v xml:space="preserve"> </v>
      </c>
      <c r="M58" s="37" t="str">
        <f t="shared" si="2"/>
        <v xml:space="preserve"> </v>
      </c>
      <c r="N58" s="37" t="str">
        <f t="shared" si="3"/>
        <v xml:space="preserve"> </v>
      </c>
      <c r="O58" s="37" t="str">
        <f t="shared" si="4"/>
        <v xml:space="preserve"> </v>
      </c>
      <c r="P58" s="37" t="str">
        <f t="shared" si="5"/>
        <v xml:space="preserve"> </v>
      </c>
      <c r="Q58" s="37" t="str">
        <f t="shared" si="6"/>
        <v xml:space="preserve"> </v>
      </c>
      <c r="R58" s="37" t="str">
        <f t="shared" si="7"/>
        <v xml:space="preserve"> </v>
      </c>
      <c r="S58" s="38"/>
      <c r="U58" s="37" t="str">
        <f t="shared" si="21"/>
        <v xml:space="preserve"> </v>
      </c>
      <c r="V58" s="37" t="str">
        <f t="shared" si="9"/>
        <v xml:space="preserve"> </v>
      </c>
      <c r="W58" s="37" t="str">
        <f t="shared" si="10"/>
        <v xml:space="preserve"> </v>
      </c>
      <c r="X58" s="37" t="str">
        <f t="shared" si="22"/>
        <v xml:space="preserve"> </v>
      </c>
      <c r="Y58" s="37" t="str">
        <f t="shared" si="23"/>
        <v xml:space="preserve"> </v>
      </c>
      <c r="Z58" s="40" t="str">
        <f t="shared" si="13"/>
        <v xml:space="preserve"> </v>
      </c>
      <c r="AA58" s="40" t="str">
        <f t="shared" si="14"/>
        <v xml:space="preserve"> </v>
      </c>
      <c r="AB58" s="41" t="str">
        <f t="shared" si="15"/>
        <v xml:space="preserve"> </v>
      </c>
      <c r="AD58" s="41"/>
      <c r="AE58" s="41"/>
      <c r="AF58" s="41"/>
      <c r="AG58" s="41"/>
      <c r="AH58" s="41"/>
      <c r="AI58" s="41"/>
      <c r="AJ58" s="41"/>
      <c r="AK58" s="41"/>
      <c r="AL58" s="41"/>
      <c r="AM58" s="57"/>
      <c r="AN58" s="57"/>
      <c r="AO58" s="57"/>
      <c r="AP58" s="57"/>
      <c r="AQ58" s="57"/>
      <c r="AR58" s="57"/>
      <c r="AS58" s="57"/>
      <c r="AU58" s="61">
        <f t="shared" si="16"/>
        <v>0</v>
      </c>
      <c r="AW58" s="43" t="s">
        <v>6</v>
      </c>
    </row>
    <row r="59" spans="2:49" s="39" customFormat="1" ht="25.5" x14ac:dyDescent="0.2">
      <c r="B59" s="34">
        <v>41</v>
      </c>
      <c r="C59" s="128"/>
      <c r="D59" s="129"/>
      <c r="E59" s="129"/>
      <c r="F59" s="129"/>
      <c r="G59" s="171"/>
      <c r="H59" s="129"/>
      <c r="I59" s="130"/>
      <c r="J59" s="35" t="str">
        <f t="shared" si="0"/>
        <v xml:space="preserve"> </v>
      </c>
      <c r="K59" s="36"/>
      <c r="L59" s="37" t="str">
        <f t="shared" si="1"/>
        <v xml:space="preserve"> </v>
      </c>
      <c r="M59" s="37" t="str">
        <f t="shared" si="2"/>
        <v xml:space="preserve"> </v>
      </c>
      <c r="N59" s="37" t="str">
        <f t="shared" si="3"/>
        <v xml:space="preserve"> </v>
      </c>
      <c r="O59" s="37" t="str">
        <f t="shared" si="4"/>
        <v xml:space="preserve"> </v>
      </c>
      <c r="P59" s="37" t="str">
        <f t="shared" si="5"/>
        <v xml:space="preserve"> </v>
      </c>
      <c r="Q59" s="37" t="str">
        <f t="shared" si="6"/>
        <v xml:space="preserve"> </v>
      </c>
      <c r="R59" s="37" t="str">
        <f t="shared" si="7"/>
        <v xml:space="preserve"> </v>
      </c>
      <c r="S59" s="38"/>
      <c r="U59" s="37" t="str">
        <f t="shared" si="21"/>
        <v xml:space="preserve"> </v>
      </c>
      <c r="V59" s="37" t="str">
        <f t="shared" si="9"/>
        <v xml:space="preserve"> </v>
      </c>
      <c r="W59" s="37" t="str">
        <f t="shared" si="10"/>
        <v xml:space="preserve"> </v>
      </c>
      <c r="X59" s="37" t="str">
        <f t="shared" si="22"/>
        <v xml:space="preserve"> </v>
      </c>
      <c r="Y59" s="37" t="str">
        <f t="shared" si="23"/>
        <v xml:space="preserve"> </v>
      </c>
      <c r="Z59" s="40" t="str">
        <f t="shared" si="13"/>
        <v xml:space="preserve"> </v>
      </c>
      <c r="AA59" s="40" t="str">
        <f t="shared" si="14"/>
        <v xml:space="preserve"> </v>
      </c>
      <c r="AB59" s="41" t="str">
        <f t="shared" si="15"/>
        <v xml:space="preserve"> </v>
      </c>
      <c r="AD59" s="41"/>
      <c r="AE59" s="41"/>
      <c r="AF59" s="41"/>
      <c r="AG59" s="41"/>
      <c r="AH59" s="41"/>
      <c r="AI59" s="41"/>
      <c r="AJ59" s="41"/>
      <c r="AK59" s="41"/>
      <c r="AL59" s="41"/>
      <c r="AM59" s="57"/>
      <c r="AN59" s="57"/>
      <c r="AO59" s="57"/>
      <c r="AP59" s="57"/>
      <c r="AQ59" s="57"/>
      <c r="AR59" s="57"/>
      <c r="AS59" s="57"/>
      <c r="AU59" s="61">
        <f t="shared" si="16"/>
        <v>0</v>
      </c>
      <c r="AW59" s="43" t="s">
        <v>6</v>
      </c>
    </row>
    <row r="60" spans="2:49" s="39" customFormat="1" ht="25.5" x14ac:dyDescent="0.2">
      <c r="B60" s="34">
        <v>42</v>
      </c>
      <c r="C60" s="128"/>
      <c r="D60" s="129"/>
      <c r="E60" s="129"/>
      <c r="F60" s="129"/>
      <c r="G60" s="171"/>
      <c r="H60" s="129"/>
      <c r="I60" s="130"/>
      <c r="J60" s="35" t="str">
        <f t="shared" si="0"/>
        <v xml:space="preserve"> </v>
      </c>
      <c r="K60" s="36"/>
      <c r="L60" s="37" t="str">
        <f t="shared" si="1"/>
        <v xml:space="preserve"> </v>
      </c>
      <c r="M60" s="37" t="str">
        <f t="shared" si="2"/>
        <v xml:space="preserve"> </v>
      </c>
      <c r="N60" s="37" t="str">
        <f t="shared" si="3"/>
        <v xml:space="preserve"> </v>
      </c>
      <c r="O60" s="37" t="str">
        <f t="shared" si="4"/>
        <v xml:space="preserve"> </v>
      </c>
      <c r="P60" s="37" t="str">
        <f t="shared" si="5"/>
        <v xml:space="preserve"> </v>
      </c>
      <c r="Q60" s="37" t="str">
        <f t="shared" si="6"/>
        <v xml:space="preserve"> </v>
      </c>
      <c r="R60" s="37" t="str">
        <f t="shared" si="7"/>
        <v xml:space="preserve"> </v>
      </c>
      <c r="S60" s="38"/>
      <c r="U60" s="37" t="str">
        <f t="shared" si="21"/>
        <v xml:space="preserve"> </v>
      </c>
      <c r="V60" s="37" t="str">
        <f t="shared" si="9"/>
        <v xml:space="preserve"> </v>
      </c>
      <c r="W60" s="37" t="str">
        <f t="shared" si="10"/>
        <v xml:space="preserve"> </v>
      </c>
      <c r="X60" s="37" t="str">
        <f t="shared" si="22"/>
        <v xml:space="preserve"> </v>
      </c>
      <c r="Y60" s="37" t="str">
        <f t="shared" si="23"/>
        <v xml:space="preserve"> </v>
      </c>
      <c r="Z60" s="40" t="str">
        <f t="shared" si="13"/>
        <v xml:space="preserve"> </v>
      </c>
      <c r="AA60" s="40" t="str">
        <f t="shared" si="14"/>
        <v xml:space="preserve"> </v>
      </c>
      <c r="AB60" s="41" t="str">
        <f t="shared" si="15"/>
        <v xml:space="preserve"> </v>
      </c>
      <c r="AD60" s="41"/>
      <c r="AE60" s="41"/>
      <c r="AF60" s="41"/>
      <c r="AG60" s="41"/>
      <c r="AH60" s="41"/>
      <c r="AI60" s="41"/>
      <c r="AJ60" s="41"/>
      <c r="AK60" s="41"/>
      <c r="AL60" s="41"/>
      <c r="AM60" s="57"/>
      <c r="AN60" s="57"/>
      <c r="AO60" s="57"/>
      <c r="AP60" s="57"/>
      <c r="AQ60" s="57"/>
      <c r="AR60" s="57"/>
      <c r="AS60" s="57"/>
      <c r="AU60" s="61">
        <f t="shared" si="16"/>
        <v>0</v>
      </c>
      <c r="AW60" s="43" t="s">
        <v>6</v>
      </c>
    </row>
    <row r="61" spans="2:49" s="39" customFormat="1" ht="25.5" x14ac:dyDescent="0.2">
      <c r="B61" s="34">
        <v>43</v>
      </c>
      <c r="C61" s="128"/>
      <c r="D61" s="129"/>
      <c r="E61" s="129"/>
      <c r="F61" s="129"/>
      <c r="G61" s="171"/>
      <c r="H61" s="129"/>
      <c r="I61" s="130"/>
      <c r="J61" s="35" t="str">
        <f t="shared" si="0"/>
        <v xml:space="preserve"> </v>
      </c>
      <c r="K61" s="36"/>
      <c r="L61" s="37" t="str">
        <f t="shared" si="1"/>
        <v xml:space="preserve"> </v>
      </c>
      <c r="M61" s="37" t="str">
        <f t="shared" si="2"/>
        <v xml:space="preserve"> </v>
      </c>
      <c r="N61" s="37" t="str">
        <f t="shared" si="3"/>
        <v xml:space="preserve"> </v>
      </c>
      <c r="O61" s="37" t="str">
        <f t="shared" si="4"/>
        <v xml:space="preserve"> </v>
      </c>
      <c r="P61" s="37" t="str">
        <f t="shared" si="5"/>
        <v xml:space="preserve"> </v>
      </c>
      <c r="Q61" s="37" t="str">
        <f t="shared" si="6"/>
        <v xml:space="preserve"> </v>
      </c>
      <c r="R61" s="37" t="str">
        <f t="shared" si="7"/>
        <v xml:space="preserve"> </v>
      </c>
      <c r="S61" s="38"/>
      <c r="U61" s="37" t="str">
        <f t="shared" si="21"/>
        <v xml:space="preserve"> </v>
      </c>
      <c r="V61" s="37" t="str">
        <f t="shared" si="9"/>
        <v xml:space="preserve"> </v>
      </c>
      <c r="W61" s="37" t="str">
        <f t="shared" si="10"/>
        <v xml:space="preserve"> </v>
      </c>
      <c r="X61" s="37" t="str">
        <f t="shared" si="22"/>
        <v xml:space="preserve"> </v>
      </c>
      <c r="Y61" s="37" t="str">
        <f t="shared" si="23"/>
        <v xml:space="preserve"> </v>
      </c>
      <c r="Z61" s="40" t="str">
        <f t="shared" si="13"/>
        <v xml:space="preserve"> </v>
      </c>
      <c r="AA61" s="40" t="str">
        <f t="shared" si="14"/>
        <v xml:space="preserve"> </v>
      </c>
      <c r="AB61" s="41" t="str">
        <f t="shared" si="15"/>
        <v xml:space="preserve"> </v>
      </c>
      <c r="AD61" s="41"/>
      <c r="AE61" s="41"/>
      <c r="AF61" s="41"/>
      <c r="AG61" s="41"/>
      <c r="AH61" s="41"/>
      <c r="AI61" s="41"/>
      <c r="AJ61" s="41"/>
      <c r="AK61" s="41"/>
      <c r="AL61" s="41"/>
      <c r="AM61" s="57"/>
      <c r="AN61" s="57"/>
      <c r="AO61" s="57"/>
      <c r="AP61" s="57"/>
      <c r="AQ61" s="57"/>
      <c r="AR61" s="57"/>
      <c r="AS61" s="57"/>
      <c r="AU61" s="61">
        <f t="shared" si="16"/>
        <v>0</v>
      </c>
      <c r="AW61" s="43" t="s">
        <v>6</v>
      </c>
    </row>
    <row r="62" spans="2:49" s="39" customFormat="1" ht="25.5" x14ac:dyDescent="0.2">
      <c r="B62" s="34">
        <v>44</v>
      </c>
      <c r="C62" s="128"/>
      <c r="D62" s="129"/>
      <c r="E62" s="129"/>
      <c r="F62" s="129"/>
      <c r="G62" s="171"/>
      <c r="H62" s="129"/>
      <c r="I62" s="130"/>
      <c r="J62" s="35" t="str">
        <f t="shared" si="0"/>
        <v xml:space="preserve"> </v>
      </c>
      <c r="K62" s="36"/>
      <c r="L62" s="37" t="str">
        <f t="shared" si="1"/>
        <v xml:space="preserve"> </v>
      </c>
      <c r="M62" s="37" t="str">
        <f t="shared" si="2"/>
        <v xml:space="preserve"> </v>
      </c>
      <c r="N62" s="37" t="str">
        <f t="shared" si="3"/>
        <v xml:space="preserve"> </v>
      </c>
      <c r="O62" s="37" t="str">
        <f t="shared" si="4"/>
        <v xml:space="preserve"> </v>
      </c>
      <c r="P62" s="37" t="str">
        <f t="shared" si="5"/>
        <v xml:space="preserve"> </v>
      </c>
      <c r="Q62" s="37" t="str">
        <f t="shared" si="6"/>
        <v xml:space="preserve"> </v>
      </c>
      <c r="R62" s="37" t="str">
        <f t="shared" si="7"/>
        <v xml:space="preserve"> </v>
      </c>
      <c r="S62" s="38"/>
      <c r="U62" s="37" t="str">
        <f t="shared" si="21"/>
        <v xml:space="preserve"> </v>
      </c>
      <c r="V62" s="37" t="str">
        <f t="shared" si="9"/>
        <v xml:space="preserve"> </v>
      </c>
      <c r="W62" s="37" t="str">
        <f t="shared" si="10"/>
        <v xml:space="preserve"> </v>
      </c>
      <c r="X62" s="37" t="str">
        <f t="shared" si="22"/>
        <v xml:space="preserve"> </v>
      </c>
      <c r="Y62" s="37" t="str">
        <f t="shared" si="23"/>
        <v xml:space="preserve"> </v>
      </c>
      <c r="Z62" s="40" t="str">
        <f t="shared" si="13"/>
        <v xml:space="preserve"> </v>
      </c>
      <c r="AA62" s="40" t="str">
        <f t="shared" si="14"/>
        <v xml:space="preserve"> </v>
      </c>
      <c r="AB62" s="41" t="str">
        <f t="shared" si="15"/>
        <v xml:space="preserve"> </v>
      </c>
      <c r="AD62" s="41"/>
      <c r="AE62" s="41"/>
      <c r="AF62" s="41"/>
      <c r="AG62" s="41"/>
      <c r="AH62" s="41"/>
      <c r="AI62" s="41"/>
      <c r="AJ62" s="41"/>
      <c r="AK62" s="41"/>
      <c r="AL62" s="41"/>
      <c r="AM62" s="57"/>
      <c r="AN62" s="57"/>
      <c r="AO62" s="57"/>
      <c r="AP62" s="57"/>
      <c r="AQ62" s="57"/>
      <c r="AR62" s="57"/>
      <c r="AS62" s="57"/>
      <c r="AU62" s="61">
        <f t="shared" si="16"/>
        <v>0</v>
      </c>
      <c r="AW62" s="43" t="s">
        <v>6</v>
      </c>
    </row>
    <row r="63" spans="2:49" s="39" customFormat="1" ht="25.5" x14ac:dyDescent="0.2">
      <c r="B63" s="34">
        <v>45</v>
      </c>
      <c r="C63" s="128"/>
      <c r="D63" s="129"/>
      <c r="E63" s="129"/>
      <c r="F63" s="129"/>
      <c r="G63" s="171"/>
      <c r="H63" s="129"/>
      <c r="I63" s="130"/>
      <c r="J63" s="35" t="str">
        <f t="shared" si="0"/>
        <v xml:space="preserve"> </v>
      </c>
      <c r="K63" s="36"/>
      <c r="L63" s="37" t="str">
        <f t="shared" si="1"/>
        <v xml:space="preserve"> </v>
      </c>
      <c r="M63" s="37" t="str">
        <f t="shared" si="2"/>
        <v xml:space="preserve"> </v>
      </c>
      <c r="N63" s="37" t="str">
        <f t="shared" si="3"/>
        <v xml:space="preserve"> </v>
      </c>
      <c r="O63" s="37" t="str">
        <f t="shared" si="4"/>
        <v xml:space="preserve"> </v>
      </c>
      <c r="P63" s="37" t="str">
        <f t="shared" si="5"/>
        <v xml:space="preserve"> </v>
      </c>
      <c r="Q63" s="37" t="str">
        <f t="shared" si="6"/>
        <v xml:space="preserve"> </v>
      </c>
      <c r="R63" s="37" t="str">
        <f t="shared" si="7"/>
        <v xml:space="preserve"> </v>
      </c>
      <c r="S63" s="38"/>
      <c r="U63" s="37" t="str">
        <f t="shared" si="21"/>
        <v xml:space="preserve"> </v>
      </c>
      <c r="V63" s="37" t="str">
        <f t="shared" si="9"/>
        <v xml:space="preserve"> </v>
      </c>
      <c r="W63" s="37" t="str">
        <f t="shared" si="10"/>
        <v xml:space="preserve"> </v>
      </c>
      <c r="X63" s="37" t="str">
        <f t="shared" si="22"/>
        <v xml:space="preserve"> </v>
      </c>
      <c r="Y63" s="37" t="str">
        <f t="shared" si="23"/>
        <v xml:space="preserve"> </v>
      </c>
      <c r="Z63" s="40" t="str">
        <f t="shared" si="13"/>
        <v xml:space="preserve"> </v>
      </c>
      <c r="AA63" s="40" t="str">
        <f t="shared" si="14"/>
        <v xml:space="preserve"> </v>
      </c>
      <c r="AB63" s="41" t="str">
        <f t="shared" si="15"/>
        <v xml:space="preserve"> </v>
      </c>
      <c r="AD63" s="41"/>
      <c r="AE63" s="41"/>
      <c r="AF63" s="41"/>
      <c r="AG63" s="41"/>
      <c r="AH63" s="41"/>
      <c r="AI63" s="41"/>
      <c r="AJ63" s="41"/>
      <c r="AK63" s="41"/>
      <c r="AL63" s="41"/>
      <c r="AM63" s="57"/>
      <c r="AN63" s="57"/>
      <c r="AO63" s="57"/>
      <c r="AP63" s="57"/>
      <c r="AQ63" s="57"/>
      <c r="AR63" s="57"/>
      <c r="AS63" s="57"/>
      <c r="AU63" s="61">
        <f t="shared" si="16"/>
        <v>0</v>
      </c>
      <c r="AW63" s="43" t="s">
        <v>6</v>
      </c>
    </row>
    <row r="64" spans="2:49" s="39" customFormat="1" ht="25.5" x14ac:dyDescent="0.2">
      <c r="B64" s="34">
        <v>46</v>
      </c>
      <c r="C64" s="128"/>
      <c r="D64" s="129"/>
      <c r="E64" s="129"/>
      <c r="F64" s="129"/>
      <c r="G64" s="171"/>
      <c r="H64" s="129"/>
      <c r="I64" s="130"/>
      <c r="J64" s="35" t="str">
        <f t="shared" si="0"/>
        <v xml:space="preserve"> </v>
      </c>
      <c r="K64" s="36"/>
      <c r="L64" s="37" t="str">
        <f t="shared" si="1"/>
        <v xml:space="preserve"> </v>
      </c>
      <c r="M64" s="37" t="str">
        <f t="shared" si="2"/>
        <v xml:space="preserve"> </v>
      </c>
      <c r="N64" s="37" t="str">
        <f t="shared" si="3"/>
        <v xml:space="preserve"> </v>
      </c>
      <c r="O64" s="37" t="str">
        <f t="shared" si="4"/>
        <v xml:space="preserve"> </v>
      </c>
      <c r="P64" s="37" t="str">
        <f t="shared" si="5"/>
        <v xml:space="preserve"> </v>
      </c>
      <c r="Q64" s="37" t="str">
        <f t="shared" si="6"/>
        <v xml:space="preserve"> </v>
      </c>
      <c r="R64" s="37" t="str">
        <f t="shared" si="7"/>
        <v xml:space="preserve"> </v>
      </c>
      <c r="S64" s="38"/>
      <c r="U64" s="37" t="str">
        <f t="shared" si="21"/>
        <v xml:space="preserve"> </v>
      </c>
      <c r="V64" s="37" t="str">
        <f t="shared" si="9"/>
        <v xml:space="preserve"> </v>
      </c>
      <c r="W64" s="37" t="str">
        <f t="shared" si="10"/>
        <v xml:space="preserve"> </v>
      </c>
      <c r="X64" s="37" t="str">
        <f t="shared" si="22"/>
        <v xml:space="preserve"> </v>
      </c>
      <c r="Y64" s="37" t="str">
        <f t="shared" ref="Y64:Y95" si="24">P64</f>
        <v xml:space="preserve"> </v>
      </c>
      <c r="Z64" s="40" t="str">
        <f t="shared" si="13"/>
        <v xml:space="preserve"> </v>
      </c>
      <c r="AA64" s="40" t="str">
        <f t="shared" si="14"/>
        <v xml:space="preserve"> </v>
      </c>
      <c r="AB64" s="41" t="str">
        <f t="shared" si="15"/>
        <v xml:space="preserve"> </v>
      </c>
      <c r="AD64" s="41"/>
      <c r="AE64" s="41"/>
      <c r="AF64" s="41"/>
      <c r="AG64" s="41"/>
      <c r="AH64" s="41"/>
      <c r="AI64" s="41"/>
      <c r="AJ64" s="41"/>
      <c r="AK64" s="41"/>
      <c r="AL64" s="41"/>
      <c r="AM64" s="57"/>
      <c r="AN64" s="57"/>
      <c r="AO64" s="57"/>
      <c r="AP64" s="57"/>
      <c r="AQ64" s="57"/>
      <c r="AR64" s="57"/>
      <c r="AS64" s="57"/>
      <c r="AU64" s="61">
        <f t="shared" si="16"/>
        <v>0</v>
      </c>
      <c r="AW64" s="43" t="s">
        <v>6</v>
      </c>
    </row>
    <row r="65" spans="2:49" s="39" customFormat="1" ht="25.5" x14ac:dyDescent="0.2">
      <c r="B65" s="34">
        <v>47</v>
      </c>
      <c r="C65" s="128"/>
      <c r="D65" s="129"/>
      <c r="E65" s="129"/>
      <c r="F65" s="129"/>
      <c r="G65" s="171"/>
      <c r="H65" s="129"/>
      <c r="I65" s="130"/>
      <c r="J65" s="35" t="str">
        <f t="shared" si="0"/>
        <v xml:space="preserve"> </v>
      </c>
      <c r="K65" s="36"/>
      <c r="L65" s="37" t="str">
        <f t="shared" si="1"/>
        <v xml:space="preserve"> </v>
      </c>
      <c r="M65" s="37" t="str">
        <f t="shared" si="2"/>
        <v xml:space="preserve"> </v>
      </c>
      <c r="N65" s="37" t="str">
        <f t="shared" si="3"/>
        <v xml:space="preserve"> </v>
      </c>
      <c r="O65" s="37" t="str">
        <f t="shared" si="4"/>
        <v xml:space="preserve"> </v>
      </c>
      <c r="P65" s="37" t="str">
        <f t="shared" si="5"/>
        <v xml:space="preserve"> </v>
      </c>
      <c r="Q65" s="37" t="str">
        <f t="shared" si="6"/>
        <v xml:space="preserve"> </v>
      </c>
      <c r="R65" s="37" t="str">
        <f t="shared" si="7"/>
        <v xml:space="preserve"> </v>
      </c>
      <c r="S65" s="38"/>
      <c r="U65" s="37" t="str">
        <f t="shared" si="21"/>
        <v xml:space="preserve"> </v>
      </c>
      <c r="V65" s="37" t="str">
        <f t="shared" si="9"/>
        <v xml:space="preserve"> </v>
      </c>
      <c r="W65" s="37" t="str">
        <f t="shared" si="10"/>
        <v xml:space="preserve"> </v>
      </c>
      <c r="X65" s="37" t="str">
        <f t="shared" si="22"/>
        <v xml:space="preserve"> </v>
      </c>
      <c r="Y65" s="37" t="str">
        <f t="shared" si="24"/>
        <v xml:space="preserve"> </v>
      </c>
      <c r="Z65" s="40" t="str">
        <f t="shared" si="13"/>
        <v xml:space="preserve"> </v>
      </c>
      <c r="AA65" s="40" t="str">
        <f t="shared" si="14"/>
        <v xml:space="preserve"> </v>
      </c>
      <c r="AB65" s="41" t="str">
        <f t="shared" si="15"/>
        <v xml:space="preserve"> </v>
      </c>
      <c r="AD65" s="41"/>
      <c r="AE65" s="41"/>
      <c r="AF65" s="41"/>
      <c r="AG65" s="41"/>
      <c r="AH65" s="41"/>
      <c r="AI65" s="41"/>
      <c r="AJ65" s="41"/>
      <c r="AK65" s="41"/>
      <c r="AL65" s="41"/>
      <c r="AM65" s="57"/>
      <c r="AN65" s="57"/>
      <c r="AO65" s="57"/>
      <c r="AP65" s="57"/>
      <c r="AQ65" s="57"/>
      <c r="AR65" s="57"/>
      <c r="AS65" s="57"/>
      <c r="AU65" s="61">
        <f t="shared" si="16"/>
        <v>0</v>
      </c>
      <c r="AW65" s="43" t="s">
        <v>6</v>
      </c>
    </row>
    <row r="66" spans="2:49" s="39" customFormat="1" ht="25.5" x14ac:dyDescent="0.2">
      <c r="B66" s="34">
        <v>48</v>
      </c>
      <c r="C66" s="128"/>
      <c r="D66" s="129"/>
      <c r="E66" s="129"/>
      <c r="F66" s="129"/>
      <c r="G66" s="171"/>
      <c r="H66" s="129"/>
      <c r="I66" s="130"/>
      <c r="J66" s="35" t="str">
        <f t="shared" si="0"/>
        <v xml:space="preserve"> </v>
      </c>
      <c r="K66" s="36"/>
      <c r="L66" s="37" t="str">
        <f t="shared" si="1"/>
        <v xml:space="preserve"> </v>
      </c>
      <c r="M66" s="37" t="str">
        <f t="shared" si="2"/>
        <v xml:space="preserve"> </v>
      </c>
      <c r="N66" s="37" t="str">
        <f t="shared" si="3"/>
        <v xml:space="preserve"> </v>
      </c>
      <c r="O66" s="37" t="str">
        <f t="shared" si="4"/>
        <v xml:space="preserve"> </v>
      </c>
      <c r="P66" s="37" t="str">
        <f t="shared" si="5"/>
        <v xml:space="preserve"> </v>
      </c>
      <c r="Q66" s="37" t="str">
        <f t="shared" si="6"/>
        <v xml:space="preserve"> </v>
      </c>
      <c r="R66" s="37" t="str">
        <f t="shared" si="7"/>
        <v xml:space="preserve"> </v>
      </c>
      <c r="S66" s="38"/>
      <c r="U66" s="37" t="str">
        <f t="shared" si="21"/>
        <v xml:space="preserve"> </v>
      </c>
      <c r="V66" s="37" t="str">
        <f t="shared" si="9"/>
        <v xml:space="preserve"> </v>
      </c>
      <c r="W66" s="37" t="str">
        <f t="shared" si="10"/>
        <v xml:space="preserve"> </v>
      </c>
      <c r="X66" s="37" t="str">
        <f t="shared" si="22"/>
        <v xml:space="preserve"> </v>
      </c>
      <c r="Y66" s="37" t="str">
        <f t="shared" si="24"/>
        <v xml:space="preserve"> </v>
      </c>
      <c r="Z66" s="40" t="str">
        <f t="shared" si="13"/>
        <v xml:space="preserve"> </v>
      </c>
      <c r="AA66" s="40" t="str">
        <f t="shared" si="14"/>
        <v xml:space="preserve"> </v>
      </c>
      <c r="AB66" s="41" t="str">
        <f t="shared" si="15"/>
        <v xml:space="preserve"> </v>
      </c>
      <c r="AD66" s="41"/>
      <c r="AE66" s="41"/>
      <c r="AF66" s="41"/>
      <c r="AG66" s="41"/>
      <c r="AH66" s="41"/>
      <c r="AI66" s="41"/>
      <c r="AJ66" s="41"/>
      <c r="AK66" s="41"/>
      <c r="AL66" s="41"/>
      <c r="AM66" s="57"/>
      <c r="AN66" s="57"/>
      <c r="AO66" s="57"/>
      <c r="AP66" s="57"/>
      <c r="AQ66" s="57"/>
      <c r="AR66" s="57"/>
      <c r="AS66" s="57"/>
      <c r="AU66" s="61">
        <f t="shared" si="16"/>
        <v>0</v>
      </c>
      <c r="AW66" s="43" t="s">
        <v>6</v>
      </c>
    </row>
    <row r="67" spans="2:49" s="39" customFormat="1" ht="25.5" x14ac:dyDescent="0.2">
      <c r="B67" s="34">
        <v>49</v>
      </c>
      <c r="C67" s="128"/>
      <c r="D67" s="129"/>
      <c r="E67" s="129"/>
      <c r="F67" s="129"/>
      <c r="G67" s="171"/>
      <c r="H67" s="129"/>
      <c r="I67" s="130"/>
      <c r="J67" s="35" t="str">
        <f t="shared" si="0"/>
        <v xml:space="preserve"> </v>
      </c>
      <c r="K67" s="36"/>
      <c r="L67" s="37" t="str">
        <f t="shared" si="1"/>
        <v xml:space="preserve"> </v>
      </c>
      <c r="M67" s="37" t="str">
        <f t="shared" si="2"/>
        <v xml:space="preserve"> </v>
      </c>
      <c r="N67" s="37" t="str">
        <f t="shared" si="3"/>
        <v xml:space="preserve"> </v>
      </c>
      <c r="O67" s="37" t="str">
        <f t="shared" si="4"/>
        <v xml:space="preserve"> </v>
      </c>
      <c r="P67" s="37" t="str">
        <f t="shared" si="5"/>
        <v xml:space="preserve"> </v>
      </c>
      <c r="Q67" s="37" t="str">
        <f t="shared" si="6"/>
        <v xml:space="preserve"> </v>
      </c>
      <c r="R67" s="37" t="str">
        <f t="shared" si="7"/>
        <v xml:space="preserve"> </v>
      </c>
      <c r="S67" s="38"/>
      <c r="U67" s="37" t="str">
        <f t="shared" si="21"/>
        <v xml:space="preserve"> </v>
      </c>
      <c r="V67" s="37" t="str">
        <f t="shared" si="9"/>
        <v xml:space="preserve"> </v>
      </c>
      <c r="W67" s="37" t="str">
        <f t="shared" si="10"/>
        <v xml:space="preserve"> </v>
      </c>
      <c r="X67" s="37" t="str">
        <f t="shared" si="22"/>
        <v xml:space="preserve"> </v>
      </c>
      <c r="Y67" s="37" t="str">
        <f t="shared" si="24"/>
        <v xml:space="preserve"> </v>
      </c>
      <c r="Z67" s="40" t="str">
        <f t="shared" si="13"/>
        <v xml:space="preserve"> </v>
      </c>
      <c r="AA67" s="40" t="str">
        <f t="shared" si="14"/>
        <v xml:space="preserve"> </v>
      </c>
      <c r="AB67" s="41" t="str">
        <f t="shared" si="15"/>
        <v xml:space="preserve"> </v>
      </c>
      <c r="AD67" s="41"/>
      <c r="AE67" s="41"/>
      <c r="AF67" s="41"/>
      <c r="AG67" s="41"/>
      <c r="AH67" s="41"/>
      <c r="AI67" s="41"/>
      <c r="AJ67" s="41"/>
      <c r="AK67" s="41"/>
      <c r="AL67" s="41"/>
      <c r="AM67" s="57"/>
      <c r="AN67" s="57"/>
      <c r="AO67" s="57"/>
      <c r="AP67" s="57"/>
      <c r="AQ67" s="57"/>
      <c r="AR67" s="57"/>
      <c r="AS67" s="57"/>
      <c r="AU67" s="61">
        <f t="shared" si="16"/>
        <v>0</v>
      </c>
      <c r="AW67" s="43" t="s">
        <v>6</v>
      </c>
    </row>
    <row r="68" spans="2:49" s="39" customFormat="1" ht="25.5" x14ac:dyDescent="0.2">
      <c r="B68" s="34">
        <v>50</v>
      </c>
      <c r="C68" s="128"/>
      <c r="D68" s="129"/>
      <c r="E68" s="129"/>
      <c r="F68" s="129"/>
      <c r="G68" s="171"/>
      <c r="H68" s="129"/>
      <c r="I68" s="130"/>
      <c r="J68" s="35" t="str">
        <f t="shared" si="0"/>
        <v xml:space="preserve"> </v>
      </c>
      <c r="K68" s="36"/>
      <c r="L68" s="37" t="str">
        <f t="shared" si="1"/>
        <v xml:space="preserve"> </v>
      </c>
      <c r="M68" s="37" t="str">
        <f t="shared" si="2"/>
        <v xml:space="preserve"> </v>
      </c>
      <c r="N68" s="37" t="str">
        <f t="shared" si="3"/>
        <v xml:space="preserve"> </v>
      </c>
      <c r="O68" s="37" t="str">
        <f t="shared" si="4"/>
        <v xml:space="preserve"> </v>
      </c>
      <c r="P68" s="37" t="str">
        <f t="shared" si="5"/>
        <v xml:space="preserve"> </v>
      </c>
      <c r="Q68" s="37" t="str">
        <f t="shared" si="6"/>
        <v xml:space="preserve"> </v>
      </c>
      <c r="R68" s="37" t="str">
        <f t="shared" si="7"/>
        <v xml:space="preserve"> </v>
      </c>
      <c r="S68" s="38"/>
      <c r="U68" s="37" t="str">
        <f t="shared" si="21"/>
        <v xml:space="preserve"> </v>
      </c>
      <c r="V68" s="37" t="str">
        <f t="shared" si="9"/>
        <v xml:space="preserve"> </v>
      </c>
      <c r="W68" s="37" t="str">
        <f t="shared" si="10"/>
        <v xml:space="preserve"> </v>
      </c>
      <c r="X68" s="37" t="str">
        <f t="shared" si="22"/>
        <v xml:space="preserve"> </v>
      </c>
      <c r="Y68" s="37" t="str">
        <f t="shared" si="24"/>
        <v xml:space="preserve"> </v>
      </c>
      <c r="Z68" s="40" t="str">
        <f t="shared" si="13"/>
        <v xml:space="preserve"> </v>
      </c>
      <c r="AA68" s="40" t="str">
        <f t="shared" si="14"/>
        <v xml:space="preserve"> </v>
      </c>
      <c r="AB68" s="41" t="str">
        <f t="shared" si="15"/>
        <v xml:space="preserve"> </v>
      </c>
      <c r="AD68" s="41"/>
      <c r="AE68" s="41"/>
      <c r="AF68" s="41"/>
      <c r="AG68" s="41"/>
      <c r="AH68" s="41"/>
      <c r="AI68" s="41"/>
      <c r="AJ68" s="41"/>
      <c r="AK68" s="41"/>
      <c r="AL68" s="41"/>
      <c r="AM68" s="57"/>
      <c r="AN68" s="57"/>
      <c r="AO68" s="57"/>
      <c r="AP68" s="57"/>
      <c r="AQ68" s="57"/>
      <c r="AR68" s="57"/>
      <c r="AS68" s="57"/>
      <c r="AU68" s="61">
        <f t="shared" si="16"/>
        <v>0</v>
      </c>
      <c r="AW68" s="43" t="s">
        <v>6</v>
      </c>
    </row>
    <row r="69" spans="2:49" s="39" customFormat="1" ht="25.5" x14ac:dyDescent="0.2">
      <c r="B69" s="34">
        <v>51</v>
      </c>
      <c r="C69" s="128"/>
      <c r="D69" s="129"/>
      <c r="E69" s="129"/>
      <c r="F69" s="129"/>
      <c r="G69" s="171"/>
      <c r="H69" s="129"/>
      <c r="I69" s="130"/>
      <c r="J69" s="35" t="str">
        <f t="shared" si="0"/>
        <v xml:space="preserve"> </v>
      </c>
      <c r="K69" s="36"/>
      <c r="L69" s="37" t="str">
        <f t="shared" si="1"/>
        <v xml:space="preserve"> </v>
      </c>
      <c r="M69" s="37" t="str">
        <f t="shared" si="2"/>
        <v xml:space="preserve"> </v>
      </c>
      <c r="N69" s="37" t="str">
        <f t="shared" si="3"/>
        <v xml:space="preserve"> </v>
      </c>
      <c r="O69" s="37" t="str">
        <f t="shared" si="4"/>
        <v xml:space="preserve"> </v>
      </c>
      <c r="P69" s="37" t="str">
        <f t="shared" si="5"/>
        <v xml:space="preserve"> </v>
      </c>
      <c r="Q69" s="37" t="str">
        <f t="shared" si="6"/>
        <v xml:space="preserve"> </v>
      </c>
      <c r="R69" s="37" t="str">
        <f t="shared" si="7"/>
        <v xml:space="preserve"> </v>
      </c>
      <c r="S69" s="38"/>
      <c r="U69" s="37" t="str">
        <f t="shared" si="21"/>
        <v xml:space="preserve"> </v>
      </c>
      <c r="V69" s="37" t="str">
        <f t="shared" si="9"/>
        <v xml:space="preserve"> </v>
      </c>
      <c r="W69" s="37" t="str">
        <f t="shared" si="10"/>
        <v xml:space="preserve"> </v>
      </c>
      <c r="X69" s="37" t="str">
        <f t="shared" si="22"/>
        <v xml:space="preserve"> </v>
      </c>
      <c r="Y69" s="37" t="str">
        <f t="shared" si="24"/>
        <v xml:space="preserve"> </v>
      </c>
      <c r="Z69" s="40" t="str">
        <f t="shared" si="13"/>
        <v xml:space="preserve"> </v>
      </c>
      <c r="AA69" s="40" t="str">
        <f t="shared" si="14"/>
        <v xml:space="preserve"> </v>
      </c>
      <c r="AB69" s="41" t="str">
        <f t="shared" si="15"/>
        <v xml:space="preserve"> </v>
      </c>
      <c r="AD69" s="41"/>
      <c r="AE69" s="41"/>
      <c r="AF69" s="41"/>
      <c r="AG69" s="41"/>
      <c r="AH69" s="41"/>
      <c r="AI69" s="41"/>
      <c r="AJ69" s="41"/>
      <c r="AK69" s="41"/>
      <c r="AL69" s="41"/>
      <c r="AM69" s="57"/>
      <c r="AN69" s="57"/>
      <c r="AO69" s="57"/>
      <c r="AP69" s="57"/>
      <c r="AQ69" s="57"/>
      <c r="AR69" s="57"/>
      <c r="AS69" s="57"/>
      <c r="AU69" s="61">
        <f t="shared" si="16"/>
        <v>0</v>
      </c>
      <c r="AW69" s="43" t="s">
        <v>6</v>
      </c>
    </row>
    <row r="70" spans="2:49" s="39" customFormat="1" ht="25.5" x14ac:dyDescent="0.2">
      <c r="B70" s="34">
        <v>52</v>
      </c>
      <c r="C70" s="128"/>
      <c r="D70" s="129"/>
      <c r="E70" s="129"/>
      <c r="F70" s="129"/>
      <c r="G70" s="171"/>
      <c r="H70" s="129"/>
      <c r="I70" s="130"/>
      <c r="J70" s="35" t="str">
        <f t="shared" si="0"/>
        <v xml:space="preserve"> </v>
      </c>
      <c r="K70" s="36"/>
      <c r="L70" s="37" t="str">
        <f t="shared" si="1"/>
        <v xml:space="preserve"> </v>
      </c>
      <c r="M70" s="37" t="str">
        <f t="shared" si="2"/>
        <v xml:space="preserve"> </v>
      </c>
      <c r="N70" s="37" t="str">
        <f t="shared" si="3"/>
        <v xml:space="preserve"> </v>
      </c>
      <c r="O70" s="37" t="str">
        <f t="shared" si="4"/>
        <v xml:space="preserve"> </v>
      </c>
      <c r="P70" s="37" t="str">
        <f t="shared" si="5"/>
        <v xml:space="preserve"> </v>
      </c>
      <c r="Q70" s="37" t="str">
        <f t="shared" si="6"/>
        <v xml:space="preserve"> </v>
      </c>
      <c r="R70" s="37" t="str">
        <f t="shared" si="7"/>
        <v xml:space="preserve"> </v>
      </c>
      <c r="S70" s="38"/>
      <c r="U70" s="37" t="str">
        <f t="shared" si="21"/>
        <v xml:space="preserve"> </v>
      </c>
      <c r="V70" s="37" t="str">
        <f t="shared" si="9"/>
        <v xml:space="preserve"> </v>
      </c>
      <c r="W70" s="37" t="str">
        <f t="shared" si="10"/>
        <v xml:space="preserve"> </v>
      </c>
      <c r="X70" s="37" t="str">
        <f t="shared" si="22"/>
        <v xml:space="preserve"> </v>
      </c>
      <c r="Y70" s="37" t="str">
        <f t="shared" si="24"/>
        <v xml:space="preserve"> </v>
      </c>
      <c r="Z70" s="40" t="str">
        <f t="shared" si="13"/>
        <v xml:space="preserve"> </v>
      </c>
      <c r="AA70" s="40" t="str">
        <f t="shared" si="14"/>
        <v xml:space="preserve"> </v>
      </c>
      <c r="AB70" s="41" t="str">
        <f t="shared" si="15"/>
        <v xml:space="preserve"> </v>
      </c>
      <c r="AD70" s="41"/>
      <c r="AE70" s="41"/>
      <c r="AF70" s="41"/>
      <c r="AG70" s="41"/>
      <c r="AH70" s="41"/>
      <c r="AI70" s="41"/>
      <c r="AJ70" s="41"/>
      <c r="AK70" s="41"/>
      <c r="AL70" s="41"/>
      <c r="AM70" s="57"/>
      <c r="AN70" s="57"/>
      <c r="AO70" s="57"/>
      <c r="AP70" s="57"/>
      <c r="AQ70" s="57"/>
      <c r="AR70" s="57"/>
      <c r="AS70" s="57"/>
      <c r="AU70" s="61">
        <f t="shared" si="16"/>
        <v>0</v>
      </c>
      <c r="AW70" s="43" t="s">
        <v>6</v>
      </c>
    </row>
    <row r="71" spans="2:49" s="39" customFormat="1" ht="25.5" x14ac:dyDescent="0.2">
      <c r="B71" s="34">
        <v>53</v>
      </c>
      <c r="C71" s="128"/>
      <c r="D71" s="129"/>
      <c r="E71" s="129"/>
      <c r="F71" s="129"/>
      <c r="G71" s="171"/>
      <c r="H71" s="129"/>
      <c r="I71" s="130"/>
      <c r="J71" s="35" t="str">
        <f t="shared" si="0"/>
        <v xml:space="preserve"> </v>
      </c>
      <c r="K71" s="36"/>
      <c r="L71" s="37" t="str">
        <f t="shared" si="1"/>
        <v xml:space="preserve"> </v>
      </c>
      <c r="M71" s="37" t="str">
        <f t="shared" si="2"/>
        <v xml:space="preserve"> </v>
      </c>
      <c r="N71" s="37" t="str">
        <f t="shared" si="3"/>
        <v xml:space="preserve"> </v>
      </c>
      <c r="O71" s="37" t="str">
        <f t="shared" si="4"/>
        <v xml:space="preserve"> </v>
      </c>
      <c r="P71" s="37" t="str">
        <f t="shared" si="5"/>
        <v xml:space="preserve"> </v>
      </c>
      <c r="Q71" s="37" t="str">
        <f t="shared" si="6"/>
        <v xml:space="preserve"> </v>
      </c>
      <c r="R71" s="37" t="str">
        <f t="shared" si="7"/>
        <v xml:space="preserve"> </v>
      </c>
      <c r="S71" s="38"/>
      <c r="U71" s="37" t="str">
        <f t="shared" si="21"/>
        <v xml:space="preserve"> </v>
      </c>
      <c r="V71" s="37" t="str">
        <f t="shared" si="9"/>
        <v xml:space="preserve"> </v>
      </c>
      <c r="W71" s="37" t="str">
        <f t="shared" si="10"/>
        <v xml:space="preserve"> </v>
      </c>
      <c r="X71" s="37" t="str">
        <f t="shared" si="22"/>
        <v xml:space="preserve"> </v>
      </c>
      <c r="Y71" s="37" t="str">
        <f t="shared" si="24"/>
        <v xml:space="preserve"> </v>
      </c>
      <c r="Z71" s="40" t="str">
        <f t="shared" si="13"/>
        <v xml:space="preserve"> </v>
      </c>
      <c r="AA71" s="40" t="str">
        <f t="shared" si="14"/>
        <v xml:space="preserve"> </v>
      </c>
      <c r="AB71" s="41" t="str">
        <f t="shared" si="15"/>
        <v xml:space="preserve"> </v>
      </c>
      <c r="AD71" s="41"/>
      <c r="AE71" s="41"/>
      <c r="AF71" s="41"/>
      <c r="AG71" s="41"/>
      <c r="AH71" s="41"/>
      <c r="AI71" s="41"/>
      <c r="AJ71" s="41"/>
      <c r="AK71" s="41"/>
      <c r="AL71" s="41"/>
      <c r="AM71" s="57"/>
      <c r="AN71" s="57"/>
      <c r="AO71" s="57"/>
      <c r="AP71" s="57"/>
      <c r="AQ71" s="57"/>
      <c r="AR71" s="57"/>
      <c r="AS71" s="57"/>
      <c r="AU71" s="61">
        <f t="shared" si="16"/>
        <v>0</v>
      </c>
      <c r="AW71" s="43" t="s">
        <v>6</v>
      </c>
    </row>
    <row r="72" spans="2:49" s="39" customFormat="1" ht="25.5" x14ac:dyDescent="0.2">
      <c r="B72" s="34">
        <v>54</v>
      </c>
      <c r="C72" s="128"/>
      <c r="D72" s="129"/>
      <c r="E72" s="129"/>
      <c r="F72" s="129"/>
      <c r="G72" s="171"/>
      <c r="H72" s="129"/>
      <c r="I72" s="130"/>
      <c r="J72" s="35" t="str">
        <f t="shared" si="0"/>
        <v xml:space="preserve"> </v>
      </c>
      <c r="K72" s="36"/>
      <c r="L72" s="37" t="str">
        <f t="shared" si="1"/>
        <v xml:space="preserve"> </v>
      </c>
      <c r="M72" s="37" t="str">
        <f t="shared" si="2"/>
        <v xml:space="preserve"> </v>
      </c>
      <c r="N72" s="37" t="str">
        <f t="shared" si="3"/>
        <v xml:space="preserve"> </v>
      </c>
      <c r="O72" s="37" t="str">
        <f t="shared" si="4"/>
        <v xml:space="preserve"> </v>
      </c>
      <c r="P72" s="37" t="str">
        <f t="shared" si="5"/>
        <v xml:space="preserve"> </v>
      </c>
      <c r="Q72" s="37" t="str">
        <f t="shared" si="6"/>
        <v xml:space="preserve"> </v>
      </c>
      <c r="R72" s="37" t="str">
        <f t="shared" si="7"/>
        <v xml:space="preserve"> </v>
      </c>
      <c r="S72" s="38"/>
      <c r="U72" s="37" t="str">
        <f t="shared" si="21"/>
        <v xml:space="preserve"> </v>
      </c>
      <c r="V72" s="37" t="str">
        <f t="shared" si="9"/>
        <v xml:space="preserve"> </v>
      </c>
      <c r="W72" s="37" t="str">
        <f t="shared" si="10"/>
        <v xml:space="preserve"> </v>
      </c>
      <c r="X72" s="37" t="str">
        <f t="shared" si="22"/>
        <v xml:space="preserve"> </v>
      </c>
      <c r="Y72" s="37" t="str">
        <f t="shared" si="24"/>
        <v xml:space="preserve"> </v>
      </c>
      <c r="Z72" s="40" t="str">
        <f t="shared" si="13"/>
        <v xml:space="preserve"> </v>
      </c>
      <c r="AA72" s="40" t="str">
        <f t="shared" si="14"/>
        <v xml:space="preserve"> </v>
      </c>
      <c r="AB72" s="41" t="str">
        <f t="shared" si="15"/>
        <v xml:space="preserve"> </v>
      </c>
      <c r="AD72" s="41"/>
      <c r="AE72" s="41"/>
      <c r="AF72" s="41"/>
      <c r="AG72" s="41"/>
      <c r="AH72" s="41"/>
      <c r="AI72" s="41"/>
      <c r="AJ72" s="41"/>
      <c r="AK72" s="41"/>
      <c r="AL72" s="41"/>
      <c r="AM72" s="57"/>
      <c r="AN72" s="57"/>
      <c r="AO72" s="57"/>
      <c r="AP72" s="57"/>
      <c r="AQ72" s="57"/>
      <c r="AR72" s="57"/>
      <c r="AS72" s="57"/>
      <c r="AU72" s="61">
        <f t="shared" si="16"/>
        <v>0</v>
      </c>
      <c r="AW72" s="43" t="s">
        <v>6</v>
      </c>
    </row>
    <row r="73" spans="2:49" s="39" customFormat="1" ht="25.5" x14ac:dyDescent="0.2">
      <c r="B73" s="34">
        <v>55</v>
      </c>
      <c r="C73" s="128"/>
      <c r="D73" s="129"/>
      <c r="E73" s="129"/>
      <c r="F73" s="129"/>
      <c r="G73" s="171"/>
      <c r="H73" s="129"/>
      <c r="I73" s="130"/>
      <c r="J73" s="35" t="str">
        <f t="shared" si="0"/>
        <v xml:space="preserve"> </v>
      </c>
      <c r="K73" s="36"/>
      <c r="L73" s="37" t="str">
        <f t="shared" si="1"/>
        <v xml:space="preserve"> </v>
      </c>
      <c r="M73" s="37" t="str">
        <f t="shared" si="2"/>
        <v xml:space="preserve"> </v>
      </c>
      <c r="N73" s="37" t="str">
        <f t="shared" si="3"/>
        <v xml:space="preserve"> </v>
      </c>
      <c r="O73" s="37" t="str">
        <f t="shared" si="4"/>
        <v xml:space="preserve"> </v>
      </c>
      <c r="P73" s="37" t="str">
        <f t="shared" si="5"/>
        <v xml:space="preserve"> </v>
      </c>
      <c r="Q73" s="37" t="str">
        <f t="shared" si="6"/>
        <v xml:space="preserve"> </v>
      </c>
      <c r="R73" s="37" t="str">
        <f t="shared" si="7"/>
        <v xml:space="preserve"> </v>
      </c>
      <c r="S73" s="38"/>
      <c r="U73" s="37" t="str">
        <f t="shared" si="21"/>
        <v xml:space="preserve"> </v>
      </c>
      <c r="V73" s="37" t="str">
        <f t="shared" si="9"/>
        <v xml:space="preserve"> </v>
      </c>
      <c r="W73" s="37" t="str">
        <f t="shared" si="10"/>
        <v xml:space="preserve"> </v>
      </c>
      <c r="X73" s="37" t="str">
        <f t="shared" si="22"/>
        <v xml:space="preserve"> </v>
      </c>
      <c r="Y73" s="37" t="str">
        <f t="shared" si="24"/>
        <v xml:space="preserve"> </v>
      </c>
      <c r="Z73" s="40" t="str">
        <f t="shared" si="13"/>
        <v xml:space="preserve"> </v>
      </c>
      <c r="AA73" s="40" t="str">
        <f t="shared" si="14"/>
        <v xml:space="preserve"> </v>
      </c>
      <c r="AB73" s="41" t="str">
        <f t="shared" si="15"/>
        <v xml:space="preserve"> </v>
      </c>
      <c r="AD73" s="41"/>
      <c r="AE73" s="41"/>
      <c r="AF73" s="41"/>
      <c r="AG73" s="41"/>
      <c r="AH73" s="41"/>
      <c r="AI73" s="41"/>
      <c r="AJ73" s="41"/>
      <c r="AK73" s="41"/>
      <c r="AL73" s="41"/>
      <c r="AM73" s="57"/>
      <c r="AN73" s="57"/>
      <c r="AO73" s="57"/>
      <c r="AP73" s="57"/>
      <c r="AQ73" s="57"/>
      <c r="AR73" s="57"/>
      <c r="AS73" s="57"/>
      <c r="AU73" s="61">
        <f t="shared" si="16"/>
        <v>0</v>
      </c>
      <c r="AW73" s="43" t="s">
        <v>6</v>
      </c>
    </row>
    <row r="74" spans="2:49" s="39" customFormat="1" ht="25.5" x14ac:dyDescent="0.2">
      <c r="B74" s="34">
        <v>56</v>
      </c>
      <c r="C74" s="128"/>
      <c r="D74" s="129"/>
      <c r="E74" s="129"/>
      <c r="F74" s="129"/>
      <c r="G74" s="171"/>
      <c r="H74" s="129"/>
      <c r="I74" s="130"/>
      <c r="J74" s="35" t="str">
        <f t="shared" si="0"/>
        <v xml:space="preserve"> </v>
      </c>
      <c r="K74" s="36"/>
      <c r="L74" s="37" t="str">
        <f t="shared" si="1"/>
        <v xml:space="preserve"> </v>
      </c>
      <c r="M74" s="37" t="str">
        <f t="shared" si="2"/>
        <v xml:space="preserve"> </v>
      </c>
      <c r="N74" s="37" t="str">
        <f t="shared" si="3"/>
        <v xml:space="preserve"> </v>
      </c>
      <c r="O74" s="37" t="str">
        <f t="shared" si="4"/>
        <v xml:space="preserve"> </v>
      </c>
      <c r="P74" s="37" t="str">
        <f t="shared" si="5"/>
        <v xml:space="preserve"> </v>
      </c>
      <c r="Q74" s="37" t="str">
        <f t="shared" si="6"/>
        <v xml:space="preserve"> </v>
      </c>
      <c r="R74" s="37" t="str">
        <f t="shared" si="7"/>
        <v xml:space="preserve"> </v>
      </c>
      <c r="S74" s="38"/>
      <c r="U74" s="37" t="str">
        <f t="shared" si="21"/>
        <v xml:space="preserve"> </v>
      </c>
      <c r="V74" s="37" t="str">
        <f t="shared" si="9"/>
        <v xml:space="preserve"> </v>
      </c>
      <c r="W74" s="37" t="str">
        <f t="shared" si="10"/>
        <v xml:space="preserve"> </v>
      </c>
      <c r="X74" s="37" t="str">
        <f t="shared" si="22"/>
        <v xml:space="preserve"> </v>
      </c>
      <c r="Y74" s="37" t="str">
        <f t="shared" si="24"/>
        <v xml:space="preserve"> </v>
      </c>
      <c r="Z74" s="40" t="str">
        <f t="shared" si="13"/>
        <v xml:space="preserve"> </v>
      </c>
      <c r="AA74" s="40" t="str">
        <f t="shared" si="14"/>
        <v xml:space="preserve"> </v>
      </c>
      <c r="AB74" s="41" t="str">
        <f t="shared" si="15"/>
        <v xml:space="preserve"> </v>
      </c>
      <c r="AO74" s="42"/>
      <c r="AP74" s="42"/>
      <c r="AQ74" s="42"/>
      <c r="AR74" s="42"/>
      <c r="AS74" s="42"/>
      <c r="AU74" s="61">
        <f t="shared" si="16"/>
        <v>0</v>
      </c>
      <c r="AW74" s="43" t="s">
        <v>6</v>
      </c>
    </row>
    <row r="75" spans="2:49" s="39" customFormat="1" ht="25.5" x14ac:dyDescent="0.2">
      <c r="B75" s="34">
        <v>57</v>
      </c>
      <c r="C75" s="128"/>
      <c r="D75" s="129"/>
      <c r="E75" s="129"/>
      <c r="F75" s="129"/>
      <c r="G75" s="171"/>
      <c r="H75" s="129"/>
      <c r="I75" s="130"/>
      <c r="J75" s="35" t="str">
        <f t="shared" si="0"/>
        <v xml:space="preserve"> </v>
      </c>
      <c r="K75" s="36"/>
      <c r="L75" s="37" t="str">
        <f t="shared" si="1"/>
        <v xml:space="preserve"> </v>
      </c>
      <c r="M75" s="37" t="str">
        <f t="shared" si="2"/>
        <v xml:space="preserve"> </v>
      </c>
      <c r="N75" s="37" t="str">
        <f t="shared" si="3"/>
        <v xml:space="preserve"> </v>
      </c>
      <c r="O75" s="37" t="str">
        <f t="shared" si="4"/>
        <v xml:space="preserve"> </v>
      </c>
      <c r="P75" s="37" t="str">
        <f t="shared" si="5"/>
        <v xml:space="preserve"> </v>
      </c>
      <c r="Q75" s="37" t="str">
        <f t="shared" si="6"/>
        <v xml:space="preserve"> </v>
      </c>
      <c r="R75" s="37" t="str">
        <f t="shared" si="7"/>
        <v xml:space="preserve"> </v>
      </c>
      <c r="S75" s="38"/>
      <c r="U75" s="37" t="str">
        <f t="shared" si="21"/>
        <v xml:space="preserve"> </v>
      </c>
      <c r="V75" s="37" t="str">
        <f t="shared" si="9"/>
        <v xml:space="preserve"> </v>
      </c>
      <c r="W75" s="37" t="str">
        <f t="shared" si="10"/>
        <v xml:space="preserve"> </v>
      </c>
      <c r="X75" s="37" t="str">
        <f t="shared" si="22"/>
        <v xml:space="preserve"> </v>
      </c>
      <c r="Y75" s="37" t="str">
        <f t="shared" si="24"/>
        <v xml:space="preserve"> </v>
      </c>
      <c r="Z75" s="40" t="str">
        <f t="shared" si="13"/>
        <v xml:space="preserve"> </v>
      </c>
      <c r="AA75" s="40" t="str">
        <f t="shared" si="14"/>
        <v xml:space="preserve"> </v>
      </c>
      <c r="AB75" s="41" t="str">
        <f t="shared" si="15"/>
        <v xml:space="preserve"> </v>
      </c>
      <c r="AO75" s="42"/>
      <c r="AP75" s="42"/>
      <c r="AQ75" s="42"/>
      <c r="AR75" s="42"/>
      <c r="AS75" s="42"/>
      <c r="AU75" s="61">
        <f t="shared" si="16"/>
        <v>0</v>
      </c>
      <c r="AW75" s="43" t="s">
        <v>6</v>
      </c>
    </row>
    <row r="76" spans="2:49" s="39" customFormat="1" ht="25.5" x14ac:dyDescent="0.2">
      <c r="B76" s="34">
        <v>58</v>
      </c>
      <c r="C76" s="128"/>
      <c r="D76" s="129"/>
      <c r="E76" s="129"/>
      <c r="F76" s="129"/>
      <c r="G76" s="171"/>
      <c r="H76" s="129"/>
      <c r="I76" s="130"/>
      <c r="J76" s="35" t="str">
        <f t="shared" si="0"/>
        <v xml:space="preserve"> </v>
      </c>
      <c r="K76" s="36"/>
      <c r="L76" s="37" t="str">
        <f t="shared" si="1"/>
        <v xml:space="preserve"> </v>
      </c>
      <c r="M76" s="37" t="str">
        <f t="shared" si="2"/>
        <v xml:space="preserve"> </v>
      </c>
      <c r="N76" s="37" t="str">
        <f t="shared" si="3"/>
        <v xml:space="preserve"> </v>
      </c>
      <c r="O76" s="37" t="str">
        <f t="shared" si="4"/>
        <v xml:space="preserve"> </v>
      </c>
      <c r="P76" s="37" t="str">
        <f t="shared" si="5"/>
        <v xml:space="preserve"> </v>
      </c>
      <c r="Q76" s="37" t="str">
        <f t="shared" si="6"/>
        <v xml:space="preserve"> </v>
      </c>
      <c r="R76" s="37" t="str">
        <f t="shared" si="7"/>
        <v xml:space="preserve"> </v>
      </c>
      <c r="S76" s="38"/>
      <c r="U76" s="37" t="str">
        <f t="shared" si="21"/>
        <v xml:space="preserve"> </v>
      </c>
      <c r="V76" s="37" t="str">
        <f t="shared" si="9"/>
        <v xml:space="preserve"> </v>
      </c>
      <c r="W76" s="37" t="str">
        <f t="shared" si="10"/>
        <v xml:space="preserve"> </v>
      </c>
      <c r="X76" s="37" t="str">
        <f t="shared" si="22"/>
        <v xml:space="preserve"> </v>
      </c>
      <c r="Y76" s="37" t="str">
        <f t="shared" si="24"/>
        <v xml:space="preserve"> </v>
      </c>
      <c r="Z76" s="40" t="str">
        <f t="shared" si="13"/>
        <v xml:space="preserve"> </v>
      </c>
      <c r="AA76" s="40" t="str">
        <f t="shared" si="14"/>
        <v xml:space="preserve"> </v>
      </c>
      <c r="AB76" s="41" t="str">
        <f t="shared" si="15"/>
        <v xml:space="preserve"> </v>
      </c>
      <c r="AO76" s="42"/>
      <c r="AP76" s="42"/>
      <c r="AQ76" s="42"/>
      <c r="AR76" s="42"/>
      <c r="AS76" s="42"/>
      <c r="AU76" s="61">
        <f t="shared" si="16"/>
        <v>0</v>
      </c>
      <c r="AW76" s="43" t="s">
        <v>6</v>
      </c>
    </row>
    <row r="77" spans="2:49" s="39" customFormat="1" ht="25.5" x14ac:dyDescent="0.2">
      <c r="B77" s="34">
        <v>59</v>
      </c>
      <c r="C77" s="128"/>
      <c r="D77" s="129"/>
      <c r="E77" s="129"/>
      <c r="F77" s="129"/>
      <c r="G77" s="171"/>
      <c r="H77" s="129"/>
      <c r="I77" s="130"/>
      <c r="J77" s="35" t="str">
        <f t="shared" si="0"/>
        <v xml:space="preserve"> </v>
      </c>
      <c r="K77" s="36"/>
      <c r="L77" s="37" t="str">
        <f t="shared" si="1"/>
        <v xml:space="preserve"> </v>
      </c>
      <c r="M77" s="37" t="str">
        <f t="shared" si="2"/>
        <v xml:space="preserve"> </v>
      </c>
      <c r="N77" s="37" t="str">
        <f t="shared" si="3"/>
        <v xml:space="preserve"> </v>
      </c>
      <c r="O77" s="37" t="str">
        <f t="shared" si="4"/>
        <v xml:space="preserve"> </v>
      </c>
      <c r="P77" s="37" t="str">
        <f t="shared" si="5"/>
        <v xml:space="preserve"> </v>
      </c>
      <c r="Q77" s="37" t="str">
        <f t="shared" si="6"/>
        <v xml:space="preserve"> </v>
      </c>
      <c r="R77" s="37" t="str">
        <f t="shared" si="7"/>
        <v xml:space="preserve"> </v>
      </c>
      <c r="S77" s="38"/>
      <c r="U77" s="37" t="str">
        <f t="shared" si="21"/>
        <v xml:space="preserve"> </v>
      </c>
      <c r="V77" s="37" t="str">
        <f t="shared" si="9"/>
        <v xml:space="preserve"> </v>
      </c>
      <c r="W77" s="37" t="str">
        <f t="shared" si="10"/>
        <v xml:space="preserve"> </v>
      </c>
      <c r="X77" s="37" t="str">
        <f t="shared" si="22"/>
        <v xml:space="preserve"> </v>
      </c>
      <c r="Y77" s="37" t="str">
        <f t="shared" si="24"/>
        <v xml:space="preserve"> </v>
      </c>
      <c r="Z77" s="40" t="str">
        <f t="shared" si="13"/>
        <v xml:space="preserve"> </v>
      </c>
      <c r="AA77" s="40" t="str">
        <f t="shared" si="14"/>
        <v xml:space="preserve"> </v>
      </c>
      <c r="AB77" s="41" t="str">
        <f t="shared" si="15"/>
        <v xml:space="preserve"> </v>
      </c>
      <c r="AO77" s="42"/>
      <c r="AP77" s="42"/>
      <c r="AQ77" s="42"/>
      <c r="AR77" s="42"/>
      <c r="AS77" s="42"/>
      <c r="AU77" s="61">
        <f t="shared" si="16"/>
        <v>0</v>
      </c>
      <c r="AW77" s="43" t="s">
        <v>6</v>
      </c>
    </row>
    <row r="78" spans="2:49" s="39" customFormat="1" ht="25.5" x14ac:dyDescent="0.2">
      <c r="B78" s="34">
        <v>60</v>
      </c>
      <c r="C78" s="128"/>
      <c r="D78" s="129"/>
      <c r="E78" s="129"/>
      <c r="F78" s="129"/>
      <c r="G78" s="171"/>
      <c r="H78" s="129"/>
      <c r="I78" s="130"/>
      <c r="J78" s="35" t="str">
        <f t="shared" si="0"/>
        <v xml:space="preserve"> </v>
      </c>
      <c r="K78" s="36"/>
      <c r="L78" s="37" t="str">
        <f t="shared" si="1"/>
        <v xml:space="preserve"> </v>
      </c>
      <c r="M78" s="37" t="str">
        <f t="shared" si="2"/>
        <v xml:space="preserve"> </v>
      </c>
      <c r="N78" s="37" t="str">
        <f t="shared" si="3"/>
        <v xml:space="preserve"> </v>
      </c>
      <c r="O78" s="37" t="str">
        <f t="shared" si="4"/>
        <v xml:space="preserve"> </v>
      </c>
      <c r="P78" s="37" t="str">
        <f t="shared" si="5"/>
        <v xml:space="preserve"> </v>
      </c>
      <c r="Q78" s="37" t="str">
        <f t="shared" si="6"/>
        <v xml:space="preserve"> </v>
      </c>
      <c r="R78" s="37" t="str">
        <f t="shared" si="7"/>
        <v xml:space="preserve"> </v>
      </c>
      <c r="S78" s="38"/>
      <c r="U78" s="37" t="str">
        <f t="shared" si="21"/>
        <v xml:space="preserve"> </v>
      </c>
      <c r="V78" s="37" t="str">
        <f t="shared" si="9"/>
        <v xml:space="preserve"> </v>
      </c>
      <c r="W78" s="37" t="str">
        <f t="shared" si="10"/>
        <v xml:space="preserve"> </v>
      </c>
      <c r="X78" s="37" t="str">
        <f t="shared" si="22"/>
        <v xml:space="preserve"> </v>
      </c>
      <c r="Y78" s="37" t="str">
        <f t="shared" si="24"/>
        <v xml:space="preserve"> </v>
      </c>
      <c r="Z78" s="40" t="str">
        <f t="shared" si="13"/>
        <v xml:space="preserve"> </v>
      </c>
      <c r="AA78" s="40" t="str">
        <f t="shared" si="14"/>
        <v xml:space="preserve"> </v>
      </c>
      <c r="AB78" s="41" t="str">
        <f t="shared" si="15"/>
        <v xml:space="preserve"> </v>
      </c>
      <c r="AO78" s="42"/>
      <c r="AP78" s="42"/>
      <c r="AQ78" s="42"/>
      <c r="AR78" s="42"/>
      <c r="AS78" s="42"/>
      <c r="AU78" s="61">
        <f t="shared" si="16"/>
        <v>0</v>
      </c>
      <c r="AW78" s="43" t="s">
        <v>6</v>
      </c>
    </row>
    <row r="79" spans="2:49" s="39" customFormat="1" ht="25.5" x14ac:dyDescent="0.2">
      <c r="B79" s="34">
        <v>61</v>
      </c>
      <c r="C79" s="128"/>
      <c r="D79" s="129"/>
      <c r="E79" s="129"/>
      <c r="F79" s="129"/>
      <c r="G79" s="171"/>
      <c r="H79" s="129"/>
      <c r="I79" s="130"/>
      <c r="J79" s="35" t="str">
        <f t="shared" si="0"/>
        <v xml:space="preserve"> </v>
      </c>
      <c r="K79" s="36"/>
      <c r="L79" s="37" t="str">
        <f t="shared" si="1"/>
        <v xml:space="preserve"> </v>
      </c>
      <c r="M79" s="37" t="str">
        <f t="shared" si="2"/>
        <v xml:space="preserve"> </v>
      </c>
      <c r="N79" s="37" t="str">
        <f t="shared" si="3"/>
        <v xml:space="preserve"> </v>
      </c>
      <c r="O79" s="37" t="str">
        <f t="shared" si="4"/>
        <v xml:space="preserve"> </v>
      </c>
      <c r="P79" s="37" t="str">
        <f t="shared" si="5"/>
        <v xml:space="preserve"> </v>
      </c>
      <c r="Q79" s="37" t="str">
        <f t="shared" si="6"/>
        <v xml:space="preserve"> </v>
      </c>
      <c r="R79" s="37" t="str">
        <f t="shared" si="7"/>
        <v xml:space="preserve"> </v>
      </c>
      <c r="S79" s="38"/>
      <c r="U79" s="37" t="str">
        <f t="shared" si="21"/>
        <v xml:space="preserve"> </v>
      </c>
      <c r="V79" s="37" t="str">
        <f t="shared" si="9"/>
        <v xml:space="preserve"> </v>
      </c>
      <c r="W79" s="37" t="str">
        <f t="shared" si="10"/>
        <v xml:space="preserve"> </v>
      </c>
      <c r="X79" s="37" t="str">
        <f t="shared" si="22"/>
        <v xml:space="preserve"> </v>
      </c>
      <c r="Y79" s="37" t="str">
        <f t="shared" si="24"/>
        <v xml:space="preserve"> </v>
      </c>
      <c r="Z79" s="40" t="str">
        <f t="shared" si="13"/>
        <v xml:space="preserve"> </v>
      </c>
      <c r="AA79" s="40" t="str">
        <f t="shared" si="14"/>
        <v xml:space="preserve"> </v>
      </c>
      <c r="AB79" s="41" t="str">
        <f t="shared" si="15"/>
        <v xml:space="preserve"> </v>
      </c>
      <c r="AO79" s="42"/>
      <c r="AP79" s="42"/>
      <c r="AQ79" s="42"/>
      <c r="AR79" s="42"/>
      <c r="AS79" s="42"/>
      <c r="AU79" s="61">
        <f t="shared" si="16"/>
        <v>0</v>
      </c>
      <c r="AW79" s="43" t="s">
        <v>6</v>
      </c>
    </row>
    <row r="80" spans="2:49" s="39" customFormat="1" ht="25.5" x14ac:dyDescent="0.2">
      <c r="B80" s="34">
        <v>62</v>
      </c>
      <c r="C80" s="128"/>
      <c r="D80" s="129"/>
      <c r="E80" s="129"/>
      <c r="F80" s="129"/>
      <c r="G80" s="171"/>
      <c r="H80" s="129"/>
      <c r="I80" s="130"/>
      <c r="J80" s="35" t="str">
        <f t="shared" si="0"/>
        <v xml:space="preserve"> </v>
      </c>
      <c r="K80" s="36"/>
      <c r="L80" s="37" t="str">
        <f t="shared" si="1"/>
        <v xml:space="preserve"> </v>
      </c>
      <c r="M80" s="37" t="str">
        <f t="shared" si="2"/>
        <v xml:space="preserve"> </v>
      </c>
      <c r="N80" s="37" t="str">
        <f t="shared" si="3"/>
        <v xml:space="preserve"> </v>
      </c>
      <c r="O80" s="37" t="str">
        <f t="shared" si="4"/>
        <v xml:space="preserve"> </v>
      </c>
      <c r="P80" s="37" t="str">
        <f t="shared" si="5"/>
        <v xml:space="preserve"> </v>
      </c>
      <c r="Q80" s="37" t="str">
        <f t="shared" si="6"/>
        <v xml:space="preserve"> </v>
      </c>
      <c r="R80" s="37" t="str">
        <f t="shared" si="7"/>
        <v xml:space="preserve"> </v>
      </c>
      <c r="S80" s="38"/>
      <c r="U80" s="37" t="str">
        <f t="shared" si="21"/>
        <v xml:space="preserve"> </v>
      </c>
      <c r="V80" s="37" t="str">
        <f t="shared" si="9"/>
        <v xml:space="preserve"> </v>
      </c>
      <c r="W80" s="37" t="str">
        <f t="shared" si="10"/>
        <v xml:space="preserve"> </v>
      </c>
      <c r="X80" s="37" t="str">
        <f t="shared" si="22"/>
        <v xml:space="preserve"> </v>
      </c>
      <c r="Y80" s="37" t="str">
        <f t="shared" si="24"/>
        <v xml:space="preserve"> </v>
      </c>
      <c r="Z80" s="40" t="str">
        <f t="shared" si="13"/>
        <v xml:space="preserve"> </v>
      </c>
      <c r="AA80" s="40" t="str">
        <f t="shared" si="14"/>
        <v xml:space="preserve"> </v>
      </c>
      <c r="AB80" s="41" t="str">
        <f t="shared" si="15"/>
        <v xml:space="preserve"> </v>
      </c>
      <c r="AO80" s="42"/>
      <c r="AP80" s="42"/>
      <c r="AQ80" s="42"/>
      <c r="AR80" s="42"/>
      <c r="AS80" s="42"/>
      <c r="AU80" s="61">
        <f t="shared" si="16"/>
        <v>0</v>
      </c>
      <c r="AW80" s="43" t="s">
        <v>6</v>
      </c>
    </row>
    <row r="81" spans="2:49" s="39" customFormat="1" ht="25.5" x14ac:dyDescent="0.2">
      <c r="B81" s="34">
        <v>63</v>
      </c>
      <c r="C81" s="128"/>
      <c r="D81" s="129"/>
      <c r="E81" s="129"/>
      <c r="F81" s="129"/>
      <c r="G81" s="171"/>
      <c r="H81" s="129"/>
      <c r="I81" s="130"/>
      <c r="J81" s="35" t="str">
        <f t="shared" si="0"/>
        <v xml:space="preserve"> </v>
      </c>
      <c r="K81" s="36"/>
      <c r="L81" s="37" t="str">
        <f t="shared" si="1"/>
        <v xml:space="preserve"> </v>
      </c>
      <c r="M81" s="37" t="str">
        <f t="shared" si="2"/>
        <v xml:space="preserve"> </v>
      </c>
      <c r="N81" s="37" t="str">
        <f t="shared" si="3"/>
        <v xml:space="preserve"> </v>
      </c>
      <c r="O81" s="37" t="str">
        <f t="shared" si="4"/>
        <v xml:space="preserve"> </v>
      </c>
      <c r="P81" s="37" t="str">
        <f t="shared" si="5"/>
        <v xml:space="preserve"> </v>
      </c>
      <c r="Q81" s="37" t="str">
        <f t="shared" si="6"/>
        <v xml:space="preserve"> </v>
      </c>
      <c r="R81" s="37" t="str">
        <f t="shared" si="7"/>
        <v xml:space="preserve"> </v>
      </c>
      <c r="S81" s="38"/>
      <c r="U81" s="37" t="str">
        <f t="shared" si="21"/>
        <v xml:space="preserve"> </v>
      </c>
      <c r="V81" s="37" t="str">
        <f t="shared" si="9"/>
        <v xml:space="preserve"> </v>
      </c>
      <c r="W81" s="37" t="str">
        <f t="shared" si="10"/>
        <v xml:space="preserve"> </v>
      </c>
      <c r="X81" s="37" t="str">
        <f t="shared" si="22"/>
        <v xml:space="preserve"> </v>
      </c>
      <c r="Y81" s="37" t="str">
        <f t="shared" si="24"/>
        <v xml:space="preserve"> </v>
      </c>
      <c r="Z81" s="40" t="str">
        <f t="shared" si="13"/>
        <v xml:space="preserve"> </v>
      </c>
      <c r="AA81" s="40" t="str">
        <f t="shared" si="14"/>
        <v xml:space="preserve"> </v>
      </c>
      <c r="AB81" s="41" t="str">
        <f t="shared" si="15"/>
        <v xml:space="preserve"> </v>
      </c>
      <c r="AO81" s="42"/>
      <c r="AP81" s="42"/>
      <c r="AQ81" s="42"/>
      <c r="AR81" s="42"/>
      <c r="AS81" s="42"/>
      <c r="AU81" s="61">
        <f t="shared" si="16"/>
        <v>0</v>
      </c>
      <c r="AW81" s="43" t="s">
        <v>6</v>
      </c>
    </row>
    <row r="82" spans="2:49" s="39" customFormat="1" ht="25.5" x14ac:dyDescent="0.2">
      <c r="B82" s="34">
        <v>64</v>
      </c>
      <c r="C82" s="128"/>
      <c r="D82" s="129"/>
      <c r="E82" s="129"/>
      <c r="F82" s="129"/>
      <c r="G82" s="171"/>
      <c r="H82" s="129"/>
      <c r="I82" s="130"/>
      <c r="J82" s="35" t="str">
        <f t="shared" si="0"/>
        <v xml:space="preserve"> </v>
      </c>
      <c r="K82" s="36"/>
      <c r="L82" s="37" t="str">
        <f t="shared" si="1"/>
        <v xml:space="preserve"> </v>
      </c>
      <c r="M82" s="37" t="str">
        <f t="shared" si="2"/>
        <v xml:space="preserve"> </v>
      </c>
      <c r="N82" s="37" t="str">
        <f t="shared" si="3"/>
        <v xml:space="preserve"> </v>
      </c>
      <c r="O82" s="37" t="str">
        <f t="shared" si="4"/>
        <v xml:space="preserve"> </v>
      </c>
      <c r="P82" s="37" t="str">
        <f t="shared" si="5"/>
        <v xml:space="preserve"> </v>
      </c>
      <c r="Q82" s="37" t="str">
        <f t="shared" si="6"/>
        <v xml:space="preserve"> </v>
      </c>
      <c r="R82" s="37" t="str">
        <f t="shared" si="7"/>
        <v xml:space="preserve"> </v>
      </c>
      <c r="S82" s="38"/>
      <c r="U82" s="37" t="str">
        <f t="shared" si="21"/>
        <v xml:space="preserve"> </v>
      </c>
      <c r="V82" s="37" t="str">
        <f t="shared" si="9"/>
        <v xml:space="preserve"> </v>
      </c>
      <c r="W82" s="37" t="str">
        <f t="shared" si="10"/>
        <v xml:space="preserve"> </v>
      </c>
      <c r="X82" s="37" t="str">
        <f t="shared" si="22"/>
        <v xml:space="preserve"> </v>
      </c>
      <c r="Y82" s="37" t="str">
        <f t="shared" si="24"/>
        <v xml:space="preserve"> </v>
      </c>
      <c r="Z82" s="40" t="str">
        <f t="shared" si="13"/>
        <v xml:space="preserve"> </v>
      </c>
      <c r="AA82" s="40" t="str">
        <f t="shared" si="14"/>
        <v xml:space="preserve"> </v>
      </c>
      <c r="AB82" s="41" t="str">
        <f t="shared" si="15"/>
        <v xml:space="preserve"> </v>
      </c>
      <c r="AO82" s="42"/>
      <c r="AP82" s="42"/>
      <c r="AQ82" s="42"/>
      <c r="AR82" s="42"/>
      <c r="AS82" s="42"/>
      <c r="AU82" s="61">
        <f t="shared" si="16"/>
        <v>0</v>
      </c>
      <c r="AW82" s="43" t="s">
        <v>6</v>
      </c>
    </row>
    <row r="83" spans="2:49" s="39" customFormat="1" ht="25.5" x14ac:dyDescent="0.2">
      <c r="B83" s="34">
        <v>65</v>
      </c>
      <c r="C83" s="128"/>
      <c r="D83" s="129"/>
      <c r="E83" s="129"/>
      <c r="F83" s="129"/>
      <c r="G83" s="171"/>
      <c r="H83" s="129"/>
      <c r="I83" s="130"/>
      <c r="J83" s="35" t="str">
        <f t="shared" si="0"/>
        <v xml:space="preserve"> </v>
      </c>
      <c r="K83" s="36"/>
      <c r="L83" s="37" t="str">
        <f t="shared" si="1"/>
        <v xml:space="preserve"> </v>
      </c>
      <c r="M83" s="37" t="str">
        <f t="shared" si="2"/>
        <v xml:space="preserve"> </v>
      </c>
      <c r="N83" s="37" t="str">
        <f t="shared" si="3"/>
        <v xml:space="preserve"> </v>
      </c>
      <c r="O83" s="37" t="str">
        <f t="shared" si="4"/>
        <v xml:space="preserve"> </v>
      </c>
      <c r="P83" s="37" t="str">
        <f t="shared" si="5"/>
        <v xml:space="preserve"> </v>
      </c>
      <c r="Q83" s="37" t="str">
        <f t="shared" si="6"/>
        <v xml:space="preserve"> </v>
      </c>
      <c r="R83" s="37" t="str">
        <f t="shared" si="7"/>
        <v xml:space="preserve"> </v>
      </c>
      <c r="S83" s="38"/>
      <c r="U83" s="37" t="str">
        <f t="shared" si="21"/>
        <v xml:space="preserve"> </v>
      </c>
      <c r="V83" s="37" t="str">
        <f t="shared" si="9"/>
        <v xml:space="preserve"> </v>
      </c>
      <c r="W83" s="37" t="str">
        <f t="shared" si="10"/>
        <v xml:space="preserve"> </v>
      </c>
      <c r="X83" s="37" t="str">
        <f t="shared" si="22"/>
        <v xml:space="preserve"> </v>
      </c>
      <c r="Y83" s="37" t="str">
        <f t="shared" si="24"/>
        <v xml:space="preserve"> </v>
      </c>
      <c r="Z83" s="40" t="str">
        <f t="shared" si="13"/>
        <v xml:space="preserve"> </v>
      </c>
      <c r="AA83" s="40" t="str">
        <f t="shared" si="14"/>
        <v xml:space="preserve"> </v>
      </c>
      <c r="AB83" s="41" t="str">
        <f t="shared" si="15"/>
        <v xml:space="preserve"> </v>
      </c>
      <c r="AO83" s="42"/>
      <c r="AP83" s="42"/>
      <c r="AQ83" s="42"/>
      <c r="AR83" s="42"/>
      <c r="AS83" s="42"/>
      <c r="AU83" s="61">
        <f t="shared" si="16"/>
        <v>0</v>
      </c>
      <c r="AW83" s="43" t="s">
        <v>6</v>
      </c>
    </row>
    <row r="84" spans="2:49" s="39" customFormat="1" ht="25.5" x14ac:dyDescent="0.2">
      <c r="B84" s="34">
        <v>66</v>
      </c>
      <c r="C84" s="128"/>
      <c r="D84" s="129"/>
      <c r="E84" s="129"/>
      <c r="F84" s="129"/>
      <c r="G84" s="171"/>
      <c r="H84" s="129"/>
      <c r="I84" s="130"/>
      <c r="J84" s="35" t="str">
        <f t="shared" ref="J84:J117" si="25">IF(COUNTIF(L84:R84," ")=No_of_Columns," ",IF(COUNTIF(L84:R84,"ok")=No_of_Columns,"ok","Error"))</f>
        <v xml:space="preserve"> </v>
      </c>
      <c r="K84" s="36"/>
      <c r="L84" s="37" t="str">
        <f t="shared" ref="L84:L117" si="26">IF(COUNTA($C84:$I84)=0," ",IF(ISBLANK($C84),"Empty cell",IF(AND($C84&gt;=$AI$24,$C84&lt;=$AI$25),"ok","Entry should be a number between "&amp;$AI$24&amp;" and "&amp;$AI$25)))</f>
        <v xml:space="preserve"> </v>
      </c>
      <c r="M84" s="37" t="str">
        <f t="shared" ref="M84:M117" si="27">IF(COUNTA($C84:$I84)=0," ","ok")</f>
        <v xml:space="preserve"> </v>
      </c>
      <c r="N84" s="37" t="str">
        <f t="shared" ref="N84:N117" si="28">IF(COUNTA($C84:$I84)=0," ",IF(ISBLANK($E84),"Empty cell",IF(OR($E84=2,$E84=4,$E84=6,$E84=8),"ok","No. of Poles should be 2. 4, 6, or 8")))</f>
        <v xml:space="preserve"> </v>
      </c>
      <c r="O84" s="37" t="str">
        <f t="shared" ref="O84:O117" si="29">IF(COUNTA($C84:$I84)=0," ",IF(ISBLANK($F84),"Empty cell",IF($F84="Open","ok",IF($F84="Enclosed","ok","Entry should be 'Open' or 'Enclosed'"))))</f>
        <v xml:space="preserve"> </v>
      </c>
      <c r="P84" s="37" t="str">
        <f t="shared" ref="P84:P117" si="30">IF(COUNTA($C84:$I84)=0," ",IF(ISBLANK($G84),"Empty cell","ok"))</f>
        <v xml:space="preserve"> </v>
      </c>
      <c r="Q84" s="37" t="str">
        <f t="shared" ref="Q84:Q117" si="31">IF(COUNTA($C84:$I84)=0," ",IF(ISBLANK($H84),"Empty cell",IF(ISNUMBER($H84),IF($H84&gt;=1,IF($H84&gt;100,"Entry should be a percentage less than or equal to 100","ok"),"Entry should be a percentage greater than 0"),"Entry should be a number")))</f>
        <v xml:space="preserve"> </v>
      </c>
      <c r="R84" s="37" t="str">
        <f t="shared" ref="R84:R117" si="32">IF(COUNTA($C84:$I84)=0," ",IF(ISBLANK($I84),"ok",IF($I84="*","ok","Cell should be blank or an asterisk")))</f>
        <v xml:space="preserve"> </v>
      </c>
      <c r="S84" s="38"/>
      <c r="U84" s="37" t="str">
        <f t="shared" si="21"/>
        <v xml:space="preserve"> </v>
      </c>
      <c r="V84" s="37" t="str">
        <f t="shared" ref="V84:V117" si="33">M84</f>
        <v xml:space="preserve"> </v>
      </c>
      <c r="W84" s="37" t="str">
        <f t="shared" ref="W84:W114" si="34">N84</f>
        <v xml:space="preserve"> </v>
      </c>
      <c r="X84" s="37" t="str">
        <f t="shared" si="22"/>
        <v xml:space="preserve"> </v>
      </c>
      <c r="Y84" s="37" t="str">
        <f t="shared" si="24"/>
        <v xml:space="preserve"> </v>
      </c>
      <c r="Z84" s="40" t="str">
        <f t="shared" ref="Z84:Z117" si="35">IF(AU84=0,$Q84,IF($Q84="ok",IF($H84&lt;INDEX($AD$24:$AS$73,$AU84,9+IF($F84="open",0,4)+IF($E84=8,0,IF($E84=6,1,IF($E84=4,2,3)))),"Efficiency &lt; minimum of "&amp;INDEX($AD$24:$AS$73,$AU84,9+IF($F84="open",0,4)+IF($E84=8,0,IF($E84=6,1,IF($E84=4,2,3)))),"ok"),$Q84))</f>
        <v xml:space="preserve"> </v>
      </c>
      <c r="AA84" s="40" t="str">
        <f t="shared" ref="AA84:AA117" si="36">R84</f>
        <v xml:space="preserve"> </v>
      </c>
      <c r="AB84" s="41" t="str">
        <f t="shared" ref="AB84:AB117" si="37">IF(U84=" "," ",IF(COUNTIF(U84:AA84,"ok")=No_of_Columns,"ok","Error"))</f>
        <v xml:space="preserve"> </v>
      </c>
      <c r="AO84" s="42"/>
      <c r="AP84" s="42"/>
      <c r="AQ84" s="42"/>
      <c r="AR84" s="42"/>
      <c r="AS84" s="42"/>
      <c r="AU84" s="61">
        <f t="shared" ref="AU84:AU117" si="38">IF(ISBLANK($C84),0,IF(AND($C84&gt;=$AI$24,$C84&lt;=$AI$25),VLOOKUP(C84,$AF$24:$AK$73,6),0))</f>
        <v>0</v>
      </c>
      <c r="AW84" s="43" t="s">
        <v>6</v>
      </c>
    </row>
    <row r="85" spans="2:49" s="39" customFormat="1" ht="25.5" x14ac:dyDescent="0.2">
      <c r="B85" s="34">
        <v>67</v>
      </c>
      <c r="C85" s="128"/>
      <c r="D85" s="129"/>
      <c r="E85" s="129"/>
      <c r="F85" s="129"/>
      <c r="G85" s="171"/>
      <c r="H85" s="129"/>
      <c r="I85" s="130"/>
      <c r="J85" s="35" t="str">
        <f t="shared" si="25"/>
        <v xml:space="preserve"> </v>
      </c>
      <c r="K85" s="36"/>
      <c r="L85" s="37" t="str">
        <f t="shared" si="26"/>
        <v xml:space="preserve"> </v>
      </c>
      <c r="M85" s="37" t="str">
        <f t="shared" si="27"/>
        <v xml:space="preserve"> </v>
      </c>
      <c r="N85" s="37" t="str">
        <f t="shared" si="28"/>
        <v xml:space="preserve"> </v>
      </c>
      <c r="O85" s="37" t="str">
        <f t="shared" si="29"/>
        <v xml:space="preserve"> </v>
      </c>
      <c r="P85" s="37" t="str">
        <f t="shared" si="30"/>
        <v xml:space="preserve"> </v>
      </c>
      <c r="Q85" s="37" t="str">
        <f t="shared" si="31"/>
        <v xml:space="preserve"> </v>
      </c>
      <c r="R85" s="37" t="str">
        <f t="shared" si="32"/>
        <v xml:space="preserve"> </v>
      </c>
      <c r="S85" s="38"/>
      <c r="U85" s="37" t="str">
        <f t="shared" si="21"/>
        <v xml:space="preserve"> </v>
      </c>
      <c r="V85" s="37" t="str">
        <f t="shared" si="33"/>
        <v xml:space="preserve"> </v>
      </c>
      <c r="W85" s="37" t="str">
        <f t="shared" si="34"/>
        <v xml:space="preserve"> </v>
      </c>
      <c r="X85" s="37" t="str">
        <f t="shared" si="22"/>
        <v xml:space="preserve"> </v>
      </c>
      <c r="Y85" s="37" t="str">
        <f t="shared" si="24"/>
        <v xml:space="preserve"> </v>
      </c>
      <c r="Z85" s="40" t="str">
        <f t="shared" si="35"/>
        <v xml:space="preserve"> </v>
      </c>
      <c r="AA85" s="40" t="str">
        <f t="shared" si="36"/>
        <v xml:space="preserve"> </v>
      </c>
      <c r="AB85" s="41" t="str">
        <f t="shared" si="37"/>
        <v xml:space="preserve"> </v>
      </c>
      <c r="AO85" s="42"/>
      <c r="AP85" s="42"/>
      <c r="AQ85" s="42"/>
      <c r="AR85" s="42"/>
      <c r="AS85" s="42"/>
      <c r="AU85" s="61">
        <f t="shared" si="38"/>
        <v>0</v>
      </c>
      <c r="AW85" s="43" t="s">
        <v>6</v>
      </c>
    </row>
    <row r="86" spans="2:49" s="39" customFormat="1" ht="25.5" x14ac:dyDescent="0.2">
      <c r="B86" s="34">
        <v>68</v>
      </c>
      <c r="C86" s="128"/>
      <c r="D86" s="129"/>
      <c r="E86" s="129"/>
      <c r="F86" s="129"/>
      <c r="G86" s="171"/>
      <c r="H86" s="129"/>
      <c r="I86" s="130"/>
      <c r="J86" s="35" t="str">
        <f t="shared" si="25"/>
        <v xml:space="preserve"> </v>
      </c>
      <c r="K86" s="36"/>
      <c r="L86" s="37" t="str">
        <f t="shared" si="26"/>
        <v xml:space="preserve"> </v>
      </c>
      <c r="M86" s="37" t="str">
        <f t="shared" si="27"/>
        <v xml:space="preserve"> </v>
      </c>
      <c r="N86" s="37" t="str">
        <f t="shared" si="28"/>
        <v xml:space="preserve"> </v>
      </c>
      <c r="O86" s="37" t="str">
        <f t="shared" si="29"/>
        <v xml:space="preserve"> </v>
      </c>
      <c r="P86" s="37" t="str">
        <f t="shared" si="30"/>
        <v xml:space="preserve"> </v>
      </c>
      <c r="Q86" s="37" t="str">
        <f t="shared" si="31"/>
        <v xml:space="preserve"> </v>
      </c>
      <c r="R86" s="37" t="str">
        <f t="shared" si="32"/>
        <v xml:space="preserve"> </v>
      </c>
      <c r="S86" s="38"/>
      <c r="U86" s="37" t="str">
        <f t="shared" si="21"/>
        <v xml:space="preserve"> </v>
      </c>
      <c r="V86" s="37" t="str">
        <f t="shared" si="33"/>
        <v xml:space="preserve"> </v>
      </c>
      <c r="W86" s="37" t="str">
        <f t="shared" si="34"/>
        <v xml:space="preserve"> </v>
      </c>
      <c r="X86" s="37" t="str">
        <f t="shared" si="22"/>
        <v xml:space="preserve"> </v>
      </c>
      <c r="Y86" s="37" t="str">
        <f t="shared" si="24"/>
        <v xml:space="preserve"> </v>
      </c>
      <c r="Z86" s="40" t="str">
        <f t="shared" si="35"/>
        <v xml:space="preserve"> </v>
      </c>
      <c r="AA86" s="40" t="str">
        <f t="shared" si="36"/>
        <v xml:space="preserve"> </v>
      </c>
      <c r="AB86" s="41" t="str">
        <f t="shared" si="37"/>
        <v xml:space="preserve"> </v>
      </c>
      <c r="AO86" s="42"/>
      <c r="AP86" s="42"/>
      <c r="AQ86" s="42"/>
      <c r="AR86" s="42"/>
      <c r="AS86" s="42"/>
      <c r="AU86" s="61">
        <f t="shared" si="38"/>
        <v>0</v>
      </c>
      <c r="AW86" s="43" t="s">
        <v>6</v>
      </c>
    </row>
    <row r="87" spans="2:49" s="39" customFormat="1" ht="25.5" x14ac:dyDescent="0.2">
      <c r="B87" s="34">
        <v>69</v>
      </c>
      <c r="C87" s="128"/>
      <c r="D87" s="129"/>
      <c r="E87" s="129"/>
      <c r="F87" s="129"/>
      <c r="G87" s="171"/>
      <c r="H87" s="129"/>
      <c r="I87" s="130"/>
      <c r="J87" s="35" t="str">
        <f t="shared" si="25"/>
        <v xml:space="preserve"> </v>
      </c>
      <c r="K87" s="36"/>
      <c r="L87" s="37" t="str">
        <f t="shared" si="26"/>
        <v xml:space="preserve"> </v>
      </c>
      <c r="M87" s="37" t="str">
        <f t="shared" si="27"/>
        <v xml:space="preserve"> </v>
      </c>
      <c r="N87" s="37" t="str">
        <f t="shared" si="28"/>
        <v xml:space="preserve"> </v>
      </c>
      <c r="O87" s="37" t="str">
        <f t="shared" si="29"/>
        <v xml:space="preserve"> </v>
      </c>
      <c r="P87" s="37" t="str">
        <f t="shared" si="30"/>
        <v xml:space="preserve"> </v>
      </c>
      <c r="Q87" s="37" t="str">
        <f t="shared" si="31"/>
        <v xml:space="preserve"> </v>
      </c>
      <c r="R87" s="37" t="str">
        <f t="shared" si="32"/>
        <v xml:space="preserve"> </v>
      </c>
      <c r="S87" s="38"/>
      <c r="U87" s="37" t="str">
        <f t="shared" si="21"/>
        <v xml:space="preserve"> </v>
      </c>
      <c r="V87" s="37" t="str">
        <f t="shared" si="33"/>
        <v xml:space="preserve"> </v>
      </c>
      <c r="W87" s="37" t="str">
        <f t="shared" si="34"/>
        <v xml:space="preserve"> </v>
      </c>
      <c r="X87" s="37" t="str">
        <f t="shared" si="22"/>
        <v xml:space="preserve"> </v>
      </c>
      <c r="Y87" s="37" t="str">
        <f t="shared" si="24"/>
        <v xml:space="preserve"> </v>
      </c>
      <c r="Z87" s="40" t="str">
        <f t="shared" si="35"/>
        <v xml:space="preserve"> </v>
      </c>
      <c r="AA87" s="40" t="str">
        <f t="shared" si="36"/>
        <v xml:space="preserve"> </v>
      </c>
      <c r="AB87" s="41" t="str">
        <f t="shared" si="37"/>
        <v xml:space="preserve"> </v>
      </c>
      <c r="AO87" s="42"/>
      <c r="AP87" s="42"/>
      <c r="AQ87" s="42"/>
      <c r="AR87" s="42"/>
      <c r="AS87" s="42"/>
      <c r="AU87" s="61">
        <f t="shared" si="38"/>
        <v>0</v>
      </c>
      <c r="AW87" s="43" t="s">
        <v>6</v>
      </c>
    </row>
    <row r="88" spans="2:49" s="39" customFormat="1" ht="25.5" x14ac:dyDescent="0.2">
      <c r="B88" s="34">
        <v>70</v>
      </c>
      <c r="C88" s="128"/>
      <c r="D88" s="129"/>
      <c r="E88" s="129"/>
      <c r="F88" s="129"/>
      <c r="G88" s="171"/>
      <c r="H88" s="129"/>
      <c r="I88" s="130"/>
      <c r="J88" s="35" t="str">
        <f t="shared" si="25"/>
        <v xml:space="preserve"> </v>
      </c>
      <c r="K88" s="36"/>
      <c r="L88" s="37" t="str">
        <f t="shared" si="26"/>
        <v xml:space="preserve"> </v>
      </c>
      <c r="M88" s="37" t="str">
        <f t="shared" si="27"/>
        <v xml:space="preserve"> </v>
      </c>
      <c r="N88" s="37" t="str">
        <f t="shared" si="28"/>
        <v xml:space="preserve"> </v>
      </c>
      <c r="O88" s="37" t="str">
        <f t="shared" si="29"/>
        <v xml:space="preserve"> </v>
      </c>
      <c r="P88" s="37" t="str">
        <f t="shared" si="30"/>
        <v xml:space="preserve"> </v>
      </c>
      <c r="Q88" s="37" t="str">
        <f t="shared" si="31"/>
        <v xml:space="preserve"> </v>
      </c>
      <c r="R88" s="37" t="str">
        <f t="shared" si="32"/>
        <v xml:space="preserve"> </v>
      </c>
      <c r="S88" s="38"/>
      <c r="U88" s="37" t="str">
        <f t="shared" si="21"/>
        <v xml:space="preserve"> </v>
      </c>
      <c r="V88" s="37" t="str">
        <f t="shared" si="33"/>
        <v xml:space="preserve"> </v>
      </c>
      <c r="W88" s="37" t="str">
        <f t="shared" si="34"/>
        <v xml:space="preserve"> </v>
      </c>
      <c r="X88" s="37" t="str">
        <f t="shared" si="22"/>
        <v xml:space="preserve"> </v>
      </c>
      <c r="Y88" s="37" t="str">
        <f t="shared" si="24"/>
        <v xml:space="preserve"> </v>
      </c>
      <c r="Z88" s="40" t="str">
        <f t="shared" si="35"/>
        <v xml:space="preserve"> </v>
      </c>
      <c r="AA88" s="40" t="str">
        <f t="shared" si="36"/>
        <v xml:space="preserve"> </v>
      </c>
      <c r="AB88" s="41" t="str">
        <f t="shared" si="37"/>
        <v xml:space="preserve"> </v>
      </c>
      <c r="AO88" s="42"/>
      <c r="AP88" s="42"/>
      <c r="AQ88" s="42"/>
      <c r="AR88" s="42"/>
      <c r="AS88" s="42"/>
      <c r="AU88" s="61">
        <f t="shared" si="38"/>
        <v>0</v>
      </c>
      <c r="AW88" s="43" t="s">
        <v>6</v>
      </c>
    </row>
    <row r="89" spans="2:49" s="39" customFormat="1" ht="25.5" x14ac:dyDescent="0.2">
      <c r="B89" s="34">
        <v>71</v>
      </c>
      <c r="C89" s="128"/>
      <c r="D89" s="129"/>
      <c r="E89" s="129"/>
      <c r="F89" s="129"/>
      <c r="G89" s="171"/>
      <c r="H89" s="129"/>
      <c r="I89" s="130"/>
      <c r="J89" s="35" t="str">
        <f t="shared" si="25"/>
        <v xml:space="preserve"> </v>
      </c>
      <c r="K89" s="36"/>
      <c r="L89" s="37" t="str">
        <f t="shared" si="26"/>
        <v xml:space="preserve"> </v>
      </c>
      <c r="M89" s="37" t="str">
        <f t="shared" si="27"/>
        <v xml:space="preserve"> </v>
      </c>
      <c r="N89" s="37" t="str">
        <f t="shared" si="28"/>
        <v xml:space="preserve"> </v>
      </c>
      <c r="O89" s="37" t="str">
        <f t="shared" si="29"/>
        <v xml:space="preserve"> </v>
      </c>
      <c r="P89" s="37" t="str">
        <f t="shared" si="30"/>
        <v xml:space="preserve"> </v>
      </c>
      <c r="Q89" s="37" t="str">
        <f t="shared" si="31"/>
        <v xml:space="preserve"> </v>
      </c>
      <c r="R89" s="37" t="str">
        <f t="shared" si="32"/>
        <v xml:space="preserve"> </v>
      </c>
      <c r="S89" s="38"/>
      <c r="U89" s="37" t="str">
        <f t="shared" si="21"/>
        <v xml:space="preserve"> </v>
      </c>
      <c r="V89" s="37" t="str">
        <f t="shared" si="33"/>
        <v xml:space="preserve"> </v>
      </c>
      <c r="W89" s="37" t="str">
        <f t="shared" si="34"/>
        <v xml:space="preserve"> </v>
      </c>
      <c r="X89" s="37" t="str">
        <f t="shared" si="22"/>
        <v xml:space="preserve"> </v>
      </c>
      <c r="Y89" s="37" t="str">
        <f t="shared" si="24"/>
        <v xml:space="preserve"> </v>
      </c>
      <c r="Z89" s="40" t="str">
        <f t="shared" si="35"/>
        <v xml:space="preserve"> </v>
      </c>
      <c r="AA89" s="40" t="str">
        <f t="shared" si="36"/>
        <v xml:space="preserve"> </v>
      </c>
      <c r="AB89" s="41" t="str">
        <f t="shared" si="37"/>
        <v xml:space="preserve"> </v>
      </c>
      <c r="AO89" s="42"/>
      <c r="AP89" s="42"/>
      <c r="AQ89" s="42"/>
      <c r="AR89" s="42"/>
      <c r="AS89" s="42"/>
      <c r="AU89" s="61">
        <f t="shared" si="38"/>
        <v>0</v>
      </c>
      <c r="AW89" s="43" t="s">
        <v>6</v>
      </c>
    </row>
    <row r="90" spans="2:49" s="39" customFormat="1" ht="25.5" x14ac:dyDescent="0.2">
      <c r="B90" s="34">
        <v>72</v>
      </c>
      <c r="C90" s="128"/>
      <c r="D90" s="129"/>
      <c r="E90" s="129"/>
      <c r="F90" s="129"/>
      <c r="G90" s="171"/>
      <c r="H90" s="129"/>
      <c r="I90" s="130"/>
      <c r="J90" s="35" t="str">
        <f t="shared" si="25"/>
        <v xml:space="preserve"> </v>
      </c>
      <c r="K90" s="36"/>
      <c r="L90" s="37" t="str">
        <f t="shared" si="26"/>
        <v xml:space="preserve"> </v>
      </c>
      <c r="M90" s="37" t="str">
        <f t="shared" si="27"/>
        <v xml:space="preserve"> </v>
      </c>
      <c r="N90" s="37" t="str">
        <f t="shared" si="28"/>
        <v xml:space="preserve"> </v>
      </c>
      <c r="O90" s="37" t="str">
        <f t="shared" si="29"/>
        <v xml:space="preserve"> </v>
      </c>
      <c r="P90" s="37" t="str">
        <f t="shared" si="30"/>
        <v xml:space="preserve"> </v>
      </c>
      <c r="Q90" s="37" t="str">
        <f t="shared" si="31"/>
        <v xml:space="preserve"> </v>
      </c>
      <c r="R90" s="37" t="str">
        <f t="shared" si="32"/>
        <v xml:space="preserve"> </v>
      </c>
      <c r="S90" s="38"/>
      <c r="U90" s="37" t="str">
        <f t="shared" si="21"/>
        <v xml:space="preserve"> </v>
      </c>
      <c r="V90" s="37" t="str">
        <f t="shared" si="33"/>
        <v xml:space="preserve"> </v>
      </c>
      <c r="W90" s="37" t="str">
        <f t="shared" si="34"/>
        <v xml:space="preserve"> </v>
      </c>
      <c r="X90" s="37" t="str">
        <f t="shared" si="22"/>
        <v xml:space="preserve"> </v>
      </c>
      <c r="Y90" s="37" t="str">
        <f t="shared" si="24"/>
        <v xml:space="preserve"> </v>
      </c>
      <c r="Z90" s="40" t="str">
        <f t="shared" si="35"/>
        <v xml:space="preserve"> </v>
      </c>
      <c r="AA90" s="40" t="str">
        <f t="shared" si="36"/>
        <v xml:space="preserve"> </v>
      </c>
      <c r="AB90" s="41" t="str">
        <f t="shared" si="37"/>
        <v xml:space="preserve"> </v>
      </c>
      <c r="AO90" s="42"/>
      <c r="AP90" s="42"/>
      <c r="AQ90" s="42"/>
      <c r="AR90" s="42"/>
      <c r="AS90" s="42"/>
      <c r="AU90" s="61">
        <f t="shared" si="38"/>
        <v>0</v>
      </c>
      <c r="AW90" s="43" t="s">
        <v>6</v>
      </c>
    </row>
    <row r="91" spans="2:49" s="39" customFormat="1" ht="25.5" x14ac:dyDescent="0.2">
      <c r="B91" s="34">
        <v>73</v>
      </c>
      <c r="C91" s="128"/>
      <c r="D91" s="129"/>
      <c r="E91" s="129"/>
      <c r="F91" s="129"/>
      <c r="G91" s="171"/>
      <c r="H91" s="129"/>
      <c r="I91" s="130"/>
      <c r="J91" s="35" t="str">
        <f t="shared" si="25"/>
        <v xml:space="preserve"> </v>
      </c>
      <c r="K91" s="36"/>
      <c r="L91" s="37" t="str">
        <f t="shared" si="26"/>
        <v xml:space="preserve"> </v>
      </c>
      <c r="M91" s="37" t="str">
        <f t="shared" si="27"/>
        <v xml:space="preserve"> </v>
      </c>
      <c r="N91" s="37" t="str">
        <f t="shared" si="28"/>
        <v xml:space="preserve"> </v>
      </c>
      <c r="O91" s="37" t="str">
        <f t="shared" si="29"/>
        <v xml:space="preserve"> </v>
      </c>
      <c r="P91" s="37" t="str">
        <f t="shared" si="30"/>
        <v xml:space="preserve"> </v>
      </c>
      <c r="Q91" s="37" t="str">
        <f t="shared" si="31"/>
        <v xml:space="preserve"> </v>
      </c>
      <c r="R91" s="37" t="str">
        <f t="shared" si="32"/>
        <v xml:space="preserve"> </v>
      </c>
      <c r="S91" s="38"/>
      <c r="U91" s="37" t="str">
        <f t="shared" si="21"/>
        <v xml:space="preserve"> </v>
      </c>
      <c r="V91" s="37" t="str">
        <f t="shared" si="33"/>
        <v xml:space="preserve"> </v>
      </c>
      <c r="W91" s="37" t="str">
        <f t="shared" si="34"/>
        <v xml:space="preserve"> </v>
      </c>
      <c r="X91" s="37" t="str">
        <f t="shared" si="22"/>
        <v xml:space="preserve"> </v>
      </c>
      <c r="Y91" s="37" t="str">
        <f t="shared" si="24"/>
        <v xml:space="preserve"> </v>
      </c>
      <c r="Z91" s="40" t="str">
        <f t="shared" si="35"/>
        <v xml:space="preserve"> </v>
      </c>
      <c r="AA91" s="40" t="str">
        <f t="shared" si="36"/>
        <v xml:space="preserve"> </v>
      </c>
      <c r="AB91" s="41" t="str">
        <f t="shared" si="37"/>
        <v xml:space="preserve"> </v>
      </c>
      <c r="AO91" s="42"/>
      <c r="AP91" s="42"/>
      <c r="AQ91" s="42"/>
      <c r="AR91" s="42"/>
      <c r="AS91" s="42"/>
      <c r="AU91" s="61">
        <f t="shared" si="38"/>
        <v>0</v>
      </c>
      <c r="AW91" s="43" t="s">
        <v>6</v>
      </c>
    </row>
    <row r="92" spans="2:49" s="39" customFormat="1" ht="25.5" x14ac:dyDescent="0.2">
      <c r="B92" s="34">
        <v>74</v>
      </c>
      <c r="C92" s="128"/>
      <c r="D92" s="129"/>
      <c r="E92" s="129"/>
      <c r="F92" s="129"/>
      <c r="G92" s="171"/>
      <c r="H92" s="129"/>
      <c r="I92" s="130"/>
      <c r="J92" s="35" t="str">
        <f t="shared" si="25"/>
        <v xml:space="preserve"> </v>
      </c>
      <c r="K92" s="36"/>
      <c r="L92" s="37" t="str">
        <f t="shared" si="26"/>
        <v xml:space="preserve"> </v>
      </c>
      <c r="M92" s="37" t="str">
        <f t="shared" si="27"/>
        <v xml:space="preserve"> </v>
      </c>
      <c r="N92" s="37" t="str">
        <f t="shared" si="28"/>
        <v xml:space="preserve"> </v>
      </c>
      <c r="O92" s="37" t="str">
        <f t="shared" si="29"/>
        <v xml:space="preserve"> </v>
      </c>
      <c r="P92" s="37" t="str">
        <f t="shared" si="30"/>
        <v xml:space="preserve"> </v>
      </c>
      <c r="Q92" s="37" t="str">
        <f t="shared" si="31"/>
        <v xml:space="preserve"> </v>
      </c>
      <c r="R92" s="37" t="str">
        <f t="shared" si="32"/>
        <v xml:space="preserve"> </v>
      </c>
      <c r="S92" s="38"/>
      <c r="U92" s="37" t="str">
        <f t="shared" ref="U92:U114" si="39">L92</f>
        <v xml:space="preserve"> </v>
      </c>
      <c r="V92" s="37" t="str">
        <f t="shared" si="33"/>
        <v xml:space="preserve"> </v>
      </c>
      <c r="W92" s="37" t="str">
        <f t="shared" si="34"/>
        <v xml:space="preserve"> </v>
      </c>
      <c r="X92" s="37" t="str">
        <f t="shared" ref="X92:X114" si="40">O92</f>
        <v xml:space="preserve"> </v>
      </c>
      <c r="Y92" s="37" t="str">
        <f t="shared" si="24"/>
        <v xml:space="preserve"> </v>
      </c>
      <c r="Z92" s="40" t="str">
        <f t="shared" si="35"/>
        <v xml:space="preserve"> </v>
      </c>
      <c r="AA92" s="40" t="str">
        <f t="shared" si="36"/>
        <v xml:space="preserve"> </v>
      </c>
      <c r="AB92" s="41" t="str">
        <f t="shared" si="37"/>
        <v xml:space="preserve"> </v>
      </c>
      <c r="AO92" s="42"/>
      <c r="AP92" s="42"/>
      <c r="AQ92" s="42"/>
      <c r="AR92" s="42"/>
      <c r="AS92" s="42"/>
      <c r="AU92" s="61">
        <f t="shared" si="38"/>
        <v>0</v>
      </c>
      <c r="AW92" s="43" t="s">
        <v>6</v>
      </c>
    </row>
    <row r="93" spans="2:49" s="39" customFormat="1" ht="25.5" x14ac:dyDescent="0.2">
      <c r="B93" s="34">
        <v>75</v>
      </c>
      <c r="C93" s="128"/>
      <c r="D93" s="129"/>
      <c r="E93" s="129"/>
      <c r="F93" s="129"/>
      <c r="G93" s="171"/>
      <c r="H93" s="129"/>
      <c r="I93" s="130"/>
      <c r="J93" s="35" t="str">
        <f t="shared" si="25"/>
        <v xml:space="preserve"> </v>
      </c>
      <c r="K93" s="36"/>
      <c r="L93" s="37" t="str">
        <f t="shared" si="26"/>
        <v xml:space="preserve"> </v>
      </c>
      <c r="M93" s="37" t="str">
        <f t="shared" si="27"/>
        <v xml:space="preserve"> </v>
      </c>
      <c r="N93" s="37" t="str">
        <f t="shared" si="28"/>
        <v xml:space="preserve"> </v>
      </c>
      <c r="O93" s="37" t="str">
        <f t="shared" si="29"/>
        <v xml:space="preserve"> </v>
      </c>
      <c r="P93" s="37" t="str">
        <f t="shared" si="30"/>
        <v xml:space="preserve"> </v>
      </c>
      <c r="Q93" s="37" t="str">
        <f t="shared" si="31"/>
        <v xml:space="preserve"> </v>
      </c>
      <c r="R93" s="37" t="str">
        <f t="shared" si="32"/>
        <v xml:space="preserve"> </v>
      </c>
      <c r="S93" s="38"/>
      <c r="U93" s="37" t="str">
        <f t="shared" si="39"/>
        <v xml:space="preserve"> </v>
      </c>
      <c r="V93" s="37" t="str">
        <f t="shared" si="33"/>
        <v xml:space="preserve"> </v>
      </c>
      <c r="W93" s="37" t="str">
        <f t="shared" si="34"/>
        <v xml:space="preserve"> </v>
      </c>
      <c r="X93" s="37" t="str">
        <f t="shared" si="40"/>
        <v xml:space="preserve"> </v>
      </c>
      <c r="Y93" s="37" t="str">
        <f t="shared" si="24"/>
        <v xml:space="preserve"> </v>
      </c>
      <c r="Z93" s="40" t="str">
        <f t="shared" si="35"/>
        <v xml:space="preserve"> </v>
      </c>
      <c r="AA93" s="40" t="str">
        <f t="shared" si="36"/>
        <v xml:space="preserve"> </v>
      </c>
      <c r="AB93" s="41" t="str">
        <f t="shared" si="37"/>
        <v xml:space="preserve"> </v>
      </c>
      <c r="AO93" s="42"/>
      <c r="AP93" s="42"/>
      <c r="AQ93" s="42"/>
      <c r="AR93" s="42"/>
      <c r="AS93" s="42"/>
      <c r="AU93" s="61">
        <f t="shared" si="38"/>
        <v>0</v>
      </c>
      <c r="AW93" s="43" t="s">
        <v>6</v>
      </c>
    </row>
    <row r="94" spans="2:49" s="39" customFormat="1" ht="25.5" x14ac:dyDescent="0.2">
      <c r="B94" s="34">
        <v>76</v>
      </c>
      <c r="C94" s="128"/>
      <c r="D94" s="129"/>
      <c r="E94" s="129"/>
      <c r="F94" s="129"/>
      <c r="G94" s="171"/>
      <c r="H94" s="129"/>
      <c r="I94" s="130"/>
      <c r="J94" s="35" t="str">
        <f t="shared" si="25"/>
        <v xml:space="preserve"> </v>
      </c>
      <c r="K94" s="36"/>
      <c r="L94" s="37" t="str">
        <f t="shared" si="26"/>
        <v xml:space="preserve"> </v>
      </c>
      <c r="M94" s="37" t="str">
        <f t="shared" si="27"/>
        <v xml:space="preserve"> </v>
      </c>
      <c r="N94" s="37" t="str">
        <f t="shared" si="28"/>
        <v xml:space="preserve"> </v>
      </c>
      <c r="O94" s="37" t="str">
        <f t="shared" si="29"/>
        <v xml:space="preserve"> </v>
      </c>
      <c r="P94" s="37" t="str">
        <f t="shared" si="30"/>
        <v xml:space="preserve"> </v>
      </c>
      <c r="Q94" s="37" t="str">
        <f t="shared" si="31"/>
        <v xml:space="preserve"> </v>
      </c>
      <c r="R94" s="37" t="str">
        <f t="shared" si="32"/>
        <v xml:space="preserve"> </v>
      </c>
      <c r="S94" s="38"/>
      <c r="U94" s="37" t="str">
        <f t="shared" si="39"/>
        <v xml:space="preserve"> </v>
      </c>
      <c r="V94" s="37" t="str">
        <f t="shared" si="33"/>
        <v xml:space="preserve"> </v>
      </c>
      <c r="W94" s="37" t="str">
        <f t="shared" si="34"/>
        <v xml:space="preserve"> </v>
      </c>
      <c r="X94" s="37" t="str">
        <f t="shared" si="40"/>
        <v xml:space="preserve"> </v>
      </c>
      <c r="Y94" s="37" t="str">
        <f t="shared" si="24"/>
        <v xml:space="preserve"> </v>
      </c>
      <c r="Z94" s="40" t="str">
        <f t="shared" si="35"/>
        <v xml:space="preserve"> </v>
      </c>
      <c r="AA94" s="40" t="str">
        <f t="shared" si="36"/>
        <v xml:space="preserve"> </v>
      </c>
      <c r="AB94" s="41" t="str">
        <f t="shared" si="37"/>
        <v xml:space="preserve"> </v>
      </c>
      <c r="AO94" s="42"/>
      <c r="AP94" s="42"/>
      <c r="AQ94" s="42"/>
      <c r="AR94" s="42"/>
      <c r="AS94" s="42"/>
      <c r="AU94" s="61">
        <f t="shared" si="38"/>
        <v>0</v>
      </c>
      <c r="AW94" s="43" t="s">
        <v>6</v>
      </c>
    </row>
    <row r="95" spans="2:49" s="39" customFormat="1" ht="25.5" x14ac:dyDescent="0.2">
      <c r="B95" s="34">
        <v>77</v>
      </c>
      <c r="C95" s="128"/>
      <c r="D95" s="129"/>
      <c r="E95" s="129"/>
      <c r="F95" s="129"/>
      <c r="G95" s="171"/>
      <c r="H95" s="129"/>
      <c r="I95" s="130"/>
      <c r="J95" s="35" t="str">
        <f t="shared" si="25"/>
        <v xml:space="preserve"> </v>
      </c>
      <c r="K95" s="36"/>
      <c r="L95" s="37" t="str">
        <f t="shared" si="26"/>
        <v xml:space="preserve"> </v>
      </c>
      <c r="M95" s="37" t="str">
        <f t="shared" si="27"/>
        <v xml:space="preserve"> </v>
      </c>
      <c r="N95" s="37" t="str">
        <f t="shared" si="28"/>
        <v xml:space="preserve"> </v>
      </c>
      <c r="O95" s="37" t="str">
        <f t="shared" si="29"/>
        <v xml:space="preserve"> </v>
      </c>
      <c r="P95" s="37" t="str">
        <f t="shared" si="30"/>
        <v xml:space="preserve"> </v>
      </c>
      <c r="Q95" s="37" t="str">
        <f t="shared" si="31"/>
        <v xml:space="preserve"> </v>
      </c>
      <c r="R95" s="37" t="str">
        <f t="shared" si="32"/>
        <v xml:space="preserve"> </v>
      </c>
      <c r="S95" s="38"/>
      <c r="U95" s="37" t="str">
        <f t="shared" si="39"/>
        <v xml:space="preserve"> </v>
      </c>
      <c r="V95" s="37" t="str">
        <f t="shared" si="33"/>
        <v xml:space="preserve"> </v>
      </c>
      <c r="W95" s="37" t="str">
        <f t="shared" si="34"/>
        <v xml:space="preserve"> </v>
      </c>
      <c r="X95" s="37" t="str">
        <f t="shared" si="40"/>
        <v xml:space="preserve"> </v>
      </c>
      <c r="Y95" s="37" t="str">
        <f t="shared" si="24"/>
        <v xml:space="preserve"> </v>
      </c>
      <c r="Z95" s="40" t="str">
        <f t="shared" si="35"/>
        <v xml:space="preserve"> </v>
      </c>
      <c r="AA95" s="40" t="str">
        <f t="shared" si="36"/>
        <v xml:space="preserve"> </v>
      </c>
      <c r="AB95" s="41" t="str">
        <f t="shared" si="37"/>
        <v xml:space="preserve"> </v>
      </c>
      <c r="AO95" s="42"/>
      <c r="AP95" s="42"/>
      <c r="AQ95" s="42"/>
      <c r="AR95" s="42"/>
      <c r="AS95" s="42"/>
      <c r="AU95" s="61">
        <f t="shared" si="38"/>
        <v>0</v>
      </c>
      <c r="AW95" s="43" t="s">
        <v>6</v>
      </c>
    </row>
    <row r="96" spans="2:49" s="39" customFormat="1" ht="25.5" x14ac:dyDescent="0.2">
      <c r="B96" s="34">
        <v>78</v>
      </c>
      <c r="C96" s="128"/>
      <c r="D96" s="129"/>
      <c r="E96" s="129"/>
      <c r="F96" s="129"/>
      <c r="G96" s="171"/>
      <c r="H96" s="129"/>
      <c r="I96" s="130"/>
      <c r="J96" s="35" t="str">
        <f t="shared" si="25"/>
        <v xml:space="preserve"> </v>
      </c>
      <c r="K96" s="36"/>
      <c r="L96" s="37" t="str">
        <f t="shared" si="26"/>
        <v xml:space="preserve"> </v>
      </c>
      <c r="M96" s="37" t="str">
        <f t="shared" si="27"/>
        <v xml:space="preserve"> </v>
      </c>
      <c r="N96" s="37" t="str">
        <f t="shared" si="28"/>
        <v xml:space="preserve"> </v>
      </c>
      <c r="O96" s="37" t="str">
        <f t="shared" si="29"/>
        <v xml:space="preserve"> </v>
      </c>
      <c r="P96" s="37" t="str">
        <f t="shared" si="30"/>
        <v xml:space="preserve"> </v>
      </c>
      <c r="Q96" s="37" t="str">
        <f t="shared" si="31"/>
        <v xml:space="preserve"> </v>
      </c>
      <c r="R96" s="37" t="str">
        <f t="shared" si="32"/>
        <v xml:space="preserve"> </v>
      </c>
      <c r="S96" s="38"/>
      <c r="U96" s="37" t="str">
        <f t="shared" si="39"/>
        <v xml:space="preserve"> </v>
      </c>
      <c r="V96" s="37" t="str">
        <f t="shared" si="33"/>
        <v xml:space="preserve"> </v>
      </c>
      <c r="W96" s="37" t="str">
        <f t="shared" si="34"/>
        <v xml:space="preserve"> </v>
      </c>
      <c r="X96" s="37" t="str">
        <f t="shared" si="40"/>
        <v xml:space="preserve"> </v>
      </c>
      <c r="Y96" s="37" t="str">
        <f t="shared" ref="Y96:Y114" si="41">P96</f>
        <v xml:space="preserve"> </v>
      </c>
      <c r="Z96" s="40" t="str">
        <f t="shared" si="35"/>
        <v xml:space="preserve"> </v>
      </c>
      <c r="AA96" s="40" t="str">
        <f t="shared" si="36"/>
        <v xml:space="preserve"> </v>
      </c>
      <c r="AB96" s="41" t="str">
        <f t="shared" si="37"/>
        <v xml:space="preserve"> </v>
      </c>
      <c r="AO96" s="42"/>
      <c r="AP96" s="42"/>
      <c r="AQ96" s="42"/>
      <c r="AR96" s="42"/>
      <c r="AS96" s="42"/>
      <c r="AU96" s="61">
        <f t="shared" si="38"/>
        <v>0</v>
      </c>
      <c r="AW96" s="43" t="s">
        <v>6</v>
      </c>
    </row>
    <row r="97" spans="2:49" s="39" customFormat="1" ht="25.5" x14ac:dyDescent="0.2">
      <c r="B97" s="34">
        <v>79</v>
      </c>
      <c r="C97" s="128"/>
      <c r="D97" s="129"/>
      <c r="E97" s="129"/>
      <c r="F97" s="129"/>
      <c r="G97" s="171"/>
      <c r="H97" s="129"/>
      <c r="I97" s="130"/>
      <c r="J97" s="35" t="str">
        <f t="shared" si="25"/>
        <v xml:space="preserve"> </v>
      </c>
      <c r="K97" s="36"/>
      <c r="L97" s="37" t="str">
        <f t="shared" si="26"/>
        <v xml:space="preserve"> </v>
      </c>
      <c r="M97" s="37" t="str">
        <f t="shared" si="27"/>
        <v xml:space="preserve"> </v>
      </c>
      <c r="N97" s="37" t="str">
        <f t="shared" si="28"/>
        <v xml:space="preserve"> </v>
      </c>
      <c r="O97" s="37" t="str">
        <f t="shared" si="29"/>
        <v xml:space="preserve"> </v>
      </c>
      <c r="P97" s="37" t="str">
        <f t="shared" si="30"/>
        <v xml:space="preserve"> </v>
      </c>
      <c r="Q97" s="37" t="str">
        <f t="shared" si="31"/>
        <v xml:space="preserve"> </v>
      </c>
      <c r="R97" s="37" t="str">
        <f t="shared" si="32"/>
        <v xml:space="preserve"> </v>
      </c>
      <c r="S97" s="38"/>
      <c r="U97" s="37" t="str">
        <f t="shared" si="39"/>
        <v xml:space="preserve"> </v>
      </c>
      <c r="V97" s="37" t="str">
        <f t="shared" si="33"/>
        <v xml:space="preserve"> </v>
      </c>
      <c r="W97" s="37" t="str">
        <f t="shared" si="34"/>
        <v xml:space="preserve"> </v>
      </c>
      <c r="X97" s="37" t="str">
        <f t="shared" si="40"/>
        <v xml:space="preserve"> </v>
      </c>
      <c r="Y97" s="37" t="str">
        <f t="shared" si="41"/>
        <v xml:space="preserve"> </v>
      </c>
      <c r="Z97" s="40" t="str">
        <f t="shared" si="35"/>
        <v xml:space="preserve"> </v>
      </c>
      <c r="AA97" s="40" t="str">
        <f t="shared" si="36"/>
        <v xml:space="preserve"> </v>
      </c>
      <c r="AB97" s="41" t="str">
        <f t="shared" si="37"/>
        <v xml:space="preserve"> </v>
      </c>
      <c r="AO97" s="42"/>
      <c r="AP97" s="42"/>
      <c r="AQ97" s="42"/>
      <c r="AR97" s="42"/>
      <c r="AS97" s="42"/>
      <c r="AU97" s="61">
        <f t="shared" si="38"/>
        <v>0</v>
      </c>
      <c r="AW97" s="43" t="s">
        <v>6</v>
      </c>
    </row>
    <row r="98" spans="2:49" s="39" customFormat="1" ht="25.5" x14ac:dyDescent="0.2">
      <c r="B98" s="34">
        <v>80</v>
      </c>
      <c r="C98" s="128"/>
      <c r="D98" s="129"/>
      <c r="E98" s="129"/>
      <c r="F98" s="129"/>
      <c r="G98" s="171"/>
      <c r="H98" s="129"/>
      <c r="I98" s="130"/>
      <c r="J98" s="35" t="str">
        <f t="shared" si="25"/>
        <v xml:space="preserve"> </v>
      </c>
      <c r="K98" s="36"/>
      <c r="L98" s="37" t="str">
        <f t="shared" si="26"/>
        <v xml:space="preserve"> </v>
      </c>
      <c r="M98" s="37" t="str">
        <f t="shared" si="27"/>
        <v xml:space="preserve"> </v>
      </c>
      <c r="N98" s="37" t="str">
        <f t="shared" si="28"/>
        <v xml:space="preserve"> </v>
      </c>
      <c r="O98" s="37" t="str">
        <f t="shared" si="29"/>
        <v xml:space="preserve"> </v>
      </c>
      <c r="P98" s="37" t="str">
        <f t="shared" si="30"/>
        <v xml:space="preserve"> </v>
      </c>
      <c r="Q98" s="37" t="str">
        <f t="shared" si="31"/>
        <v xml:space="preserve"> </v>
      </c>
      <c r="R98" s="37" t="str">
        <f t="shared" si="32"/>
        <v xml:space="preserve"> </v>
      </c>
      <c r="S98" s="38"/>
      <c r="U98" s="37" t="str">
        <f t="shared" si="39"/>
        <v xml:space="preserve"> </v>
      </c>
      <c r="V98" s="37" t="str">
        <f t="shared" si="33"/>
        <v xml:space="preserve"> </v>
      </c>
      <c r="W98" s="37" t="str">
        <f t="shared" si="34"/>
        <v xml:space="preserve"> </v>
      </c>
      <c r="X98" s="37" t="str">
        <f t="shared" si="40"/>
        <v xml:space="preserve"> </v>
      </c>
      <c r="Y98" s="37" t="str">
        <f t="shared" si="41"/>
        <v xml:space="preserve"> </v>
      </c>
      <c r="Z98" s="40" t="str">
        <f t="shared" si="35"/>
        <v xml:space="preserve"> </v>
      </c>
      <c r="AA98" s="40" t="str">
        <f t="shared" si="36"/>
        <v xml:space="preserve"> </v>
      </c>
      <c r="AB98" s="41" t="str">
        <f t="shared" si="37"/>
        <v xml:space="preserve"> </v>
      </c>
      <c r="AO98" s="42"/>
      <c r="AP98" s="42"/>
      <c r="AQ98" s="42"/>
      <c r="AR98" s="42"/>
      <c r="AS98" s="42"/>
      <c r="AU98" s="61">
        <f t="shared" si="38"/>
        <v>0</v>
      </c>
      <c r="AW98" s="43" t="s">
        <v>6</v>
      </c>
    </row>
    <row r="99" spans="2:49" s="39" customFormat="1" ht="25.5" x14ac:dyDescent="0.2">
      <c r="B99" s="34">
        <v>81</v>
      </c>
      <c r="C99" s="128"/>
      <c r="D99" s="129"/>
      <c r="E99" s="129"/>
      <c r="F99" s="129"/>
      <c r="G99" s="171"/>
      <c r="H99" s="129"/>
      <c r="I99" s="130"/>
      <c r="J99" s="35" t="str">
        <f t="shared" si="25"/>
        <v xml:space="preserve"> </v>
      </c>
      <c r="K99" s="36"/>
      <c r="L99" s="37" t="str">
        <f t="shared" si="26"/>
        <v xml:space="preserve"> </v>
      </c>
      <c r="M99" s="37" t="str">
        <f t="shared" si="27"/>
        <v xml:space="preserve"> </v>
      </c>
      <c r="N99" s="37" t="str">
        <f t="shared" si="28"/>
        <v xml:space="preserve"> </v>
      </c>
      <c r="O99" s="37" t="str">
        <f t="shared" si="29"/>
        <v xml:space="preserve"> </v>
      </c>
      <c r="P99" s="37" t="str">
        <f t="shared" si="30"/>
        <v xml:space="preserve"> </v>
      </c>
      <c r="Q99" s="37" t="str">
        <f t="shared" si="31"/>
        <v xml:space="preserve"> </v>
      </c>
      <c r="R99" s="37" t="str">
        <f t="shared" si="32"/>
        <v xml:space="preserve"> </v>
      </c>
      <c r="S99" s="38"/>
      <c r="U99" s="37" t="str">
        <f t="shared" si="39"/>
        <v xml:space="preserve"> </v>
      </c>
      <c r="V99" s="37" t="str">
        <f t="shared" si="33"/>
        <v xml:space="preserve"> </v>
      </c>
      <c r="W99" s="37" t="str">
        <f t="shared" si="34"/>
        <v xml:space="preserve"> </v>
      </c>
      <c r="X99" s="37" t="str">
        <f t="shared" si="40"/>
        <v xml:space="preserve"> </v>
      </c>
      <c r="Y99" s="37" t="str">
        <f t="shared" si="41"/>
        <v xml:space="preserve"> </v>
      </c>
      <c r="Z99" s="40" t="str">
        <f t="shared" si="35"/>
        <v xml:space="preserve"> </v>
      </c>
      <c r="AA99" s="40" t="str">
        <f t="shared" si="36"/>
        <v xml:space="preserve"> </v>
      </c>
      <c r="AB99" s="41" t="str">
        <f t="shared" si="37"/>
        <v xml:space="preserve"> </v>
      </c>
      <c r="AO99" s="42"/>
      <c r="AP99" s="42"/>
      <c r="AQ99" s="42"/>
      <c r="AR99" s="42"/>
      <c r="AS99" s="42"/>
      <c r="AU99" s="61">
        <f t="shared" si="38"/>
        <v>0</v>
      </c>
      <c r="AW99" s="43" t="s">
        <v>6</v>
      </c>
    </row>
    <row r="100" spans="2:49" s="39" customFormat="1" ht="25.5" x14ac:dyDescent="0.2">
      <c r="B100" s="34">
        <v>82</v>
      </c>
      <c r="C100" s="128"/>
      <c r="D100" s="129"/>
      <c r="E100" s="129"/>
      <c r="F100" s="129"/>
      <c r="G100" s="171"/>
      <c r="H100" s="129"/>
      <c r="I100" s="130"/>
      <c r="J100" s="35" t="str">
        <f t="shared" si="25"/>
        <v xml:space="preserve"> </v>
      </c>
      <c r="K100" s="36"/>
      <c r="L100" s="37" t="str">
        <f t="shared" si="26"/>
        <v xml:space="preserve"> </v>
      </c>
      <c r="M100" s="37" t="str">
        <f t="shared" si="27"/>
        <v xml:space="preserve"> </v>
      </c>
      <c r="N100" s="37" t="str">
        <f t="shared" si="28"/>
        <v xml:space="preserve"> </v>
      </c>
      <c r="O100" s="37" t="str">
        <f t="shared" si="29"/>
        <v xml:space="preserve"> </v>
      </c>
      <c r="P100" s="37" t="str">
        <f t="shared" si="30"/>
        <v xml:space="preserve"> </v>
      </c>
      <c r="Q100" s="37" t="str">
        <f t="shared" si="31"/>
        <v xml:space="preserve"> </v>
      </c>
      <c r="R100" s="37" t="str">
        <f t="shared" si="32"/>
        <v xml:space="preserve"> </v>
      </c>
      <c r="S100" s="38"/>
      <c r="U100" s="37" t="str">
        <f t="shared" si="39"/>
        <v xml:space="preserve"> </v>
      </c>
      <c r="V100" s="37" t="str">
        <f t="shared" si="33"/>
        <v xml:space="preserve"> </v>
      </c>
      <c r="W100" s="37" t="str">
        <f t="shared" si="34"/>
        <v xml:space="preserve"> </v>
      </c>
      <c r="X100" s="37" t="str">
        <f t="shared" si="40"/>
        <v xml:space="preserve"> </v>
      </c>
      <c r="Y100" s="37" t="str">
        <f t="shared" si="41"/>
        <v xml:space="preserve"> </v>
      </c>
      <c r="Z100" s="40" t="str">
        <f t="shared" si="35"/>
        <v xml:space="preserve"> </v>
      </c>
      <c r="AA100" s="40" t="str">
        <f t="shared" si="36"/>
        <v xml:space="preserve"> </v>
      </c>
      <c r="AB100" s="41" t="str">
        <f t="shared" si="37"/>
        <v xml:space="preserve"> </v>
      </c>
      <c r="AO100" s="42"/>
      <c r="AP100" s="42"/>
      <c r="AQ100" s="42"/>
      <c r="AR100" s="42"/>
      <c r="AS100" s="42"/>
      <c r="AU100" s="61">
        <f t="shared" si="38"/>
        <v>0</v>
      </c>
      <c r="AW100" s="43" t="s">
        <v>6</v>
      </c>
    </row>
    <row r="101" spans="2:49" s="39" customFormat="1" ht="25.5" x14ac:dyDescent="0.2">
      <c r="B101" s="34">
        <v>83</v>
      </c>
      <c r="C101" s="128"/>
      <c r="D101" s="129"/>
      <c r="E101" s="129"/>
      <c r="F101" s="129"/>
      <c r="G101" s="171"/>
      <c r="H101" s="129"/>
      <c r="I101" s="130"/>
      <c r="J101" s="35" t="str">
        <f t="shared" si="25"/>
        <v xml:space="preserve"> </v>
      </c>
      <c r="K101" s="36"/>
      <c r="L101" s="37" t="str">
        <f t="shared" si="26"/>
        <v xml:space="preserve"> </v>
      </c>
      <c r="M101" s="37" t="str">
        <f t="shared" si="27"/>
        <v xml:space="preserve"> </v>
      </c>
      <c r="N101" s="37" t="str">
        <f t="shared" si="28"/>
        <v xml:space="preserve"> </v>
      </c>
      <c r="O101" s="37" t="str">
        <f t="shared" si="29"/>
        <v xml:space="preserve"> </v>
      </c>
      <c r="P101" s="37" t="str">
        <f t="shared" si="30"/>
        <v xml:space="preserve"> </v>
      </c>
      <c r="Q101" s="37" t="str">
        <f t="shared" si="31"/>
        <v xml:space="preserve"> </v>
      </c>
      <c r="R101" s="37" t="str">
        <f t="shared" si="32"/>
        <v xml:space="preserve"> </v>
      </c>
      <c r="S101" s="38"/>
      <c r="U101" s="37" t="str">
        <f t="shared" si="39"/>
        <v xml:space="preserve"> </v>
      </c>
      <c r="V101" s="37" t="str">
        <f t="shared" si="33"/>
        <v xml:space="preserve"> </v>
      </c>
      <c r="W101" s="37" t="str">
        <f t="shared" si="34"/>
        <v xml:space="preserve"> </v>
      </c>
      <c r="X101" s="37" t="str">
        <f t="shared" si="40"/>
        <v xml:space="preserve"> </v>
      </c>
      <c r="Y101" s="37" t="str">
        <f t="shared" si="41"/>
        <v xml:space="preserve"> </v>
      </c>
      <c r="Z101" s="40" t="str">
        <f t="shared" si="35"/>
        <v xml:space="preserve"> </v>
      </c>
      <c r="AA101" s="40" t="str">
        <f t="shared" si="36"/>
        <v xml:space="preserve"> </v>
      </c>
      <c r="AB101" s="41" t="str">
        <f t="shared" si="37"/>
        <v xml:space="preserve"> </v>
      </c>
      <c r="AO101" s="42"/>
      <c r="AP101" s="42"/>
      <c r="AQ101" s="42"/>
      <c r="AR101" s="42"/>
      <c r="AS101" s="42"/>
      <c r="AU101" s="61">
        <f t="shared" si="38"/>
        <v>0</v>
      </c>
      <c r="AW101" s="43" t="s">
        <v>6</v>
      </c>
    </row>
    <row r="102" spans="2:49" s="39" customFormat="1" ht="25.5" x14ac:dyDescent="0.2">
      <c r="B102" s="34">
        <v>84</v>
      </c>
      <c r="C102" s="128"/>
      <c r="D102" s="129"/>
      <c r="E102" s="129"/>
      <c r="F102" s="129"/>
      <c r="G102" s="171"/>
      <c r="H102" s="129"/>
      <c r="I102" s="130"/>
      <c r="J102" s="35" t="str">
        <f t="shared" si="25"/>
        <v xml:space="preserve"> </v>
      </c>
      <c r="K102" s="36"/>
      <c r="L102" s="37" t="str">
        <f t="shared" si="26"/>
        <v xml:space="preserve"> </v>
      </c>
      <c r="M102" s="37" t="str">
        <f t="shared" si="27"/>
        <v xml:space="preserve"> </v>
      </c>
      <c r="N102" s="37" t="str">
        <f t="shared" si="28"/>
        <v xml:space="preserve"> </v>
      </c>
      <c r="O102" s="37" t="str">
        <f t="shared" si="29"/>
        <v xml:space="preserve"> </v>
      </c>
      <c r="P102" s="37" t="str">
        <f t="shared" si="30"/>
        <v xml:space="preserve"> </v>
      </c>
      <c r="Q102" s="37" t="str">
        <f t="shared" si="31"/>
        <v xml:space="preserve"> </v>
      </c>
      <c r="R102" s="37" t="str">
        <f t="shared" si="32"/>
        <v xml:space="preserve"> </v>
      </c>
      <c r="S102" s="38"/>
      <c r="U102" s="37" t="str">
        <f t="shared" si="39"/>
        <v xml:space="preserve"> </v>
      </c>
      <c r="V102" s="37" t="str">
        <f t="shared" si="33"/>
        <v xml:space="preserve"> </v>
      </c>
      <c r="W102" s="37" t="str">
        <f t="shared" si="34"/>
        <v xml:space="preserve"> </v>
      </c>
      <c r="X102" s="37" t="str">
        <f t="shared" si="40"/>
        <v xml:space="preserve"> </v>
      </c>
      <c r="Y102" s="37" t="str">
        <f t="shared" si="41"/>
        <v xml:space="preserve"> </v>
      </c>
      <c r="Z102" s="40" t="str">
        <f t="shared" si="35"/>
        <v xml:space="preserve"> </v>
      </c>
      <c r="AA102" s="40" t="str">
        <f t="shared" si="36"/>
        <v xml:space="preserve"> </v>
      </c>
      <c r="AB102" s="41" t="str">
        <f t="shared" si="37"/>
        <v xml:space="preserve"> </v>
      </c>
      <c r="AO102" s="42"/>
      <c r="AP102" s="42"/>
      <c r="AQ102" s="42"/>
      <c r="AR102" s="42"/>
      <c r="AS102" s="42"/>
      <c r="AU102" s="61">
        <f t="shared" si="38"/>
        <v>0</v>
      </c>
      <c r="AW102" s="43" t="s">
        <v>6</v>
      </c>
    </row>
    <row r="103" spans="2:49" s="39" customFormat="1" ht="25.5" x14ac:dyDescent="0.2">
      <c r="B103" s="34">
        <v>85</v>
      </c>
      <c r="C103" s="128"/>
      <c r="D103" s="129"/>
      <c r="E103" s="129"/>
      <c r="F103" s="129"/>
      <c r="G103" s="171"/>
      <c r="H103" s="129"/>
      <c r="I103" s="130"/>
      <c r="J103" s="35" t="str">
        <f t="shared" si="25"/>
        <v xml:space="preserve"> </v>
      </c>
      <c r="K103" s="36"/>
      <c r="L103" s="37" t="str">
        <f t="shared" si="26"/>
        <v xml:space="preserve"> </v>
      </c>
      <c r="M103" s="37" t="str">
        <f t="shared" si="27"/>
        <v xml:space="preserve"> </v>
      </c>
      <c r="N103" s="37" t="str">
        <f t="shared" si="28"/>
        <v xml:space="preserve"> </v>
      </c>
      <c r="O103" s="37" t="str">
        <f t="shared" si="29"/>
        <v xml:space="preserve"> </v>
      </c>
      <c r="P103" s="37" t="str">
        <f t="shared" si="30"/>
        <v xml:space="preserve"> </v>
      </c>
      <c r="Q103" s="37" t="str">
        <f t="shared" si="31"/>
        <v xml:space="preserve"> </v>
      </c>
      <c r="R103" s="37" t="str">
        <f t="shared" si="32"/>
        <v xml:space="preserve"> </v>
      </c>
      <c r="S103" s="38"/>
      <c r="U103" s="37" t="str">
        <f t="shared" si="39"/>
        <v xml:space="preserve"> </v>
      </c>
      <c r="V103" s="37" t="str">
        <f t="shared" si="33"/>
        <v xml:space="preserve"> </v>
      </c>
      <c r="W103" s="37" t="str">
        <f t="shared" si="34"/>
        <v xml:space="preserve"> </v>
      </c>
      <c r="X103" s="37" t="str">
        <f t="shared" si="40"/>
        <v xml:space="preserve"> </v>
      </c>
      <c r="Y103" s="37" t="str">
        <f t="shared" si="41"/>
        <v xml:space="preserve"> </v>
      </c>
      <c r="Z103" s="40" t="str">
        <f t="shared" si="35"/>
        <v xml:space="preserve"> </v>
      </c>
      <c r="AA103" s="40" t="str">
        <f t="shared" si="36"/>
        <v xml:space="preserve"> </v>
      </c>
      <c r="AB103" s="41" t="str">
        <f t="shared" si="37"/>
        <v xml:space="preserve"> </v>
      </c>
      <c r="AO103" s="42"/>
      <c r="AP103" s="42"/>
      <c r="AQ103" s="42"/>
      <c r="AR103" s="42"/>
      <c r="AS103" s="42"/>
      <c r="AU103" s="61">
        <f t="shared" si="38"/>
        <v>0</v>
      </c>
      <c r="AW103" s="43" t="s">
        <v>6</v>
      </c>
    </row>
    <row r="104" spans="2:49" s="39" customFormat="1" ht="25.5" x14ac:dyDescent="0.2">
      <c r="B104" s="34">
        <v>86</v>
      </c>
      <c r="C104" s="128"/>
      <c r="D104" s="129"/>
      <c r="E104" s="129"/>
      <c r="F104" s="129"/>
      <c r="G104" s="171"/>
      <c r="H104" s="129"/>
      <c r="I104" s="130"/>
      <c r="J104" s="35" t="str">
        <f t="shared" si="25"/>
        <v xml:space="preserve"> </v>
      </c>
      <c r="K104" s="36"/>
      <c r="L104" s="37" t="str">
        <f t="shared" si="26"/>
        <v xml:space="preserve"> </v>
      </c>
      <c r="M104" s="37" t="str">
        <f t="shared" si="27"/>
        <v xml:space="preserve"> </v>
      </c>
      <c r="N104" s="37" t="str">
        <f t="shared" si="28"/>
        <v xml:space="preserve"> </v>
      </c>
      <c r="O104" s="37" t="str">
        <f t="shared" si="29"/>
        <v xml:space="preserve"> </v>
      </c>
      <c r="P104" s="37" t="str">
        <f t="shared" si="30"/>
        <v xml:space="preserve"> </v>
      </c>
      <c r="Q104" s="37" t="str">
        <f t="shared" si="31"/>
        <v xml:space="preserve"> </v>
      </c>
      <c r="R104" s="37" t="str">
        <f t="shared" si="32"/>
        <v xml:space="preserve"> </v>
      </c>
      <c r="S104" s="38"/>
      <c r="U104" s="37" t="str">
        <f t="shared" si="39"/>
        <v xml:space="preserve"> </v>
      </c>
      <c r="V104" s="37" t="str">
        <f t="shared" si="33"/>
        <v xml:space="preserve"> </v>
      </c>
      <c r="W104" s="37" t="str">
        <f t="shared" si="34"/>
        <v xml:space="preserve"> </v>
      </c>
      <c r="X104" s="37" t="str">
        <f t="shared" si="40"/>
        <v xml:space="preserve"> </v>
      </c>
      <c r="Y104" s="37" t="str">
        <f t="shared" si="41"/>
        <v xml:space="preserve"> </v>
      </c>
      <c r="Z104" s="40" t="str">
        <f t="shared" si="35"/>
        <v xml:space="preserve"> </v>
      </c>
      <c r="AA104" s="40" t="str">
        <f t="shared" si="36"/>
        <v xml:space="preserve"> </v>
      </c>
      <c r="AB104" s="41" t="str">
        <f t="shared" si="37"/>
        <v xml:space="preserve"> </v>
      </c>
      <c r="AO104" s="42"/>
      <c r="AP104" s="42"/>
      <c r="AQ104" s="42"/>
      <c r="AR104" s="42"/>
      <c r="AS104" s="42"/>
      <c r="AU104" s="61">
        <f t="shared" si="38"/>
        <v>0</v>
      </c>
      <c r="AW104" s="43" t="s">
        <v>6</v>
      </c>
    </row>
    <row r="105" spans="2:49" s="39" customFormat="1" ht="25.5" x14ac:dyDescent="0.2">
      <c r="B105" s="34">
        <v>87</v>
      </c>
      <c r="C105" s="128"/>
      <c r="D105" s="129"/>
      <c r="E105" s="129"/>
      <c r="F105" s="129"/>
      <c r="G105" s="171"/>
      <c r="H105" s="129"/>
      <c r="I105" s="130"/>
      <c r="J105" s="35" t="str">
        <f t="shared" si="25"/>
        <v xml:space="preserve"> </v>
      </c>
      <c r="K105" s="36"/>
      <c r="L105" s="37" t="str">
        <f t="shared" si="26"/>
        <v xml:space="preserve"> </v>
      </c>
      <c r="M105" s="37" t="str">
        <f t="shared" si="27"/>
        <v xml:space="preserve"> </v>
      </c>
      <c r="N105" s="37" t="str">
        <f t="shared" si="28"/>
        <v xml:space="preserve"> </v>
      </c>
      <c r="O105" s="37" t="str">
        <f t="shared" si="29"/>
        <v xml:space="preserve"> </v>
      </c>
      <c r="P105" s="37" t="str">
        <f t="shared" si="30"/>
        <v xml:space="preserve"> </v>
      </c>
      <c r="Q105" s="37" t="str">
        <f t="shared" si="31"/>
        <v xml:space="preserve"> </v>
      </c>
      <c r="R105" s="37" t="str">
        <f t="shared" si="32"/>
        <v xml:space="preserve"> </v>
      </c>
      <c r="S105" s="38"/>
      <c r="U105" s="37" t="str">
        <f t="shared" si="39"/>
        <v xml:space="preserve"> </v>
      </c>
      <c r="V105" s="37" t="str">
        <f t="shared" si="33"/>
        <v xml:space="preserve"> </v>
      </c>
      <c r="W105" s="37" t="str">
        <f t="shared" si="34"/>
        <v xml:space="preserve"> </v>
      </c>
      <c r="X105" s="37" t="str">
        <f t="shared" si="40"/>
        <v xml:space="preserve"> </v>
      </c>
      <c r="Y105" s="37" t="str">
        <f t="shared" si="41"/>
        <v xml:space="preserve"> </v>
      </c>
      <c r="Z105" s="40" t="str">
        <f t="shared" si="35"/>
        <v xml:space="preserve"> </v>
      </c>
      <c r="AA105" s="40" t="str">
        <f t="shared" si="36"/>
        <v xml:space="preserve"> </v>
      </c>
      <c r="AB105" s="41" t="str">
        <f t="shared" si="37"/>
        <v xml:space="preserve"> </v>
      </c>
      <c r="AO105" s="42"/>
      <c r="AP105" s="42"/>
      <c r="AQ105" s="42"/>
      <c r="AR105" s="42"/>
      <c r="AS105" s="42"/>
      <c r="AU105" s="61">
        <f t="shared" si="38"/>
        <v>0</v>
      </c>
      <c r="AW105" s="43" t="s">
        <v>6</v>
      </c>
    </row>
    <row r="106" spans="2:49" s="39" customFormat="1" ht="25.5" x14ac:dyDescent="0.2">
      <c r="B106" s="34">
        <v>88</v>
      </c>
      <c r="C106" s="128"/>
      <c r="D106" s="129"/>
      <c r="E106" s="129"/>
      <c r="F106" s="129"/>
      <c r="G106" s="171"/>
      <c r="H106" s="129"/>
      <c r="I106" s="130"/>
      <c r="J106" s="35" t="str">
        <f t="shared" si="25"/>
        <v xml:space="preserve"> </v>
      </c>
      <c r="K106" s="36"/>
      <c r="L106" s="37" t="str">
        <f t="shared" si="26"/>
        <v xml:space="preserve"> </v>
      </c>
      <c r="M106" s="37" t="str">
        <f t="shared" si="27"/>
        <v xml:space="preserve"> </v>
      </c>
      <c r="N106" s="37" t="str">
        <f t="shared" si="28"/>
        <v xml:space="preserve"> </v>
      </c>
      <c r="O106" s="37" t="str">
        <f t="shared" si="29"/>
        <v xml:space="preserve"> </v>
      </c>
      <c r="P106" s="37" t="str">
        <f t="shared" si="30"/>
        <v xml:space="preserve"> </v>
      </c>
      <c r="Q106" s="37" t="str">
        <f t="shared" si="31"/>
        <v xml:space="preserve"> </v>
      </c>
      <c r="R106" s="37" t="str">
        <f t="shared" si="32"/>
        <v xml:space="preserve"> </v>
      </c>
      <c r="S106" s="38"/>
      <c r="U106" s="37" t="str">
        <f t="shared" si="39"/>
        <v xml:space="preserve"> </v>
      </c>
      <c r="V106" s="37" t="str">
        <f t="shared" si="33"/>
        <v xml:space="preserve"> </v>
      </c>
      <c r="W106" s="37" t="str">
        <f t="shared" si="34"/>
        <v xml:space="preserve"> </v>
      </c>
      <c r="X106" s="37" t="str">
        <f t="shared" si="40"/>
        <v xml:space="preserve"> </v>
      </c>
      <c r="Y106" s="37" t="str">
        <f t="shared" si="41"/>
        <v xml:space="preserve"> </v>
      </c>
      <c r="Z106" s="40" t="str">
        <f t="shared" si="35"/>
        <v xml:space="preserve"> </v>
      </c>
      <c r="AA106" s="40" t="str">
        <f t="shared" si="36"/>
        <v xml:space="preserve"> </v>
      </c>
      <c r="AB106" s="41" t="str">
        <f t="shared" si="37"/>
        <v xml:space="preserve"> </v>
      </c>
      <c r="AO106" s="42"/>
      <c r="AP106" s="42"/>
      <c r="AQ106" s="42"/>
      <c r="AR106" s="42"/>
      <c r="AS106" s="42"/>
      <c r="AU106" s="61">
        <f t="shared" si="38"/>
        <v>0</v>
      </c>
      <c r="AW106" s="43" t="s">
        <v>6</v>
      </c>
    </row>
    <row r="107" spans="2:49" s="39" customFormat="1" ht="25.5" x14ac:dyDescent="0.2">
      <c r="B107" s="34">
        <v>89</v>
      </c>
      <c r="C107" s="128"/>
      <c r="D107" s="129"/>
      <c r="E107" s="129"/>
      <c r="F107" s="129"/>
      <c r="G107" s="171"/>
      <c r="H107" s="129"/>
      <c r="I107" s="130"/>
      <c r="J107" s="35" t="str">
        <f t="shared" si="25"/>
        <v xml:space="preserve"> </v>
      </c>
      <c r="K107" s="36"/>
      <c r="L107" s="37" t="str">
        <f t="shared" si="26"/>
        <v xml:space="preserve"> </v>
      </c>
      <c r="M107" s="37" t="str">
        <f t="shared" si="27"/>
        <v xml:space="preserve"> </v>
      </c>
      <c r="N107" s="37" t="str">
        <f t="shared" si="28"/>
        <v xml:space="preserve"> </v>
      </c>
      <c r="O107" s="37" t="str">
        <f t="shared" si="29"/>
        <v xml:space="preserve"> </v>
      </c>
      <c r="P107" s="37" t="str">
        <f t="shared" si="30"/>
        <v xml:space="preserve"> </v>
      </c>
      <c r="Q107" s="37" t="str">
        <f t="shared" si="31"/>
        <v xml:space="preserve"> </v>
      </c>
      <c r="R107" s="37" t="str">
        <f t="shared" si="32"/>
        <v xml:space="preserve"> </v>
      </c>
      <c r="S107" s="38"/>
      <c r="U107" s="37" t="str">
        <f t="shared" si="39"/>
        <v xml:space="preserve"> </v>
      </c>
      <c r="V107" s="37" t="str">
        <f t="shared" si="33"/>
        <v xml:space="preserve"> </v>
      </c>
      <c r="W107" s="37" t="str">
        <f t="shared" si="34"/>
        <v xml:space="preserve"> </v>
      </c>
      <c r="X107" s="37" t="str">
        <f t="shared" si="40"/>
        <v xml:space="preserve"> </v>
      </c>
      <c r="Y107" s="37" t="str">
        <f t="shared" si="41"/>
        <v xml:space="preserve"> </v>
      </c>
      <c r="Z107" s="40" t="str">
        <f t="shared" si="35"/>
        <v xml:space="preserve"> </v>
      </c>
      <c r="AA107" s="40" t="str">
        <f t="shared" si="36"/>
        <v xml:space="preserve"> </v>
      </c>
      <c r="AB107" s="41" t="str">
        <f t="shared" si="37"/>
        <v xml:space="preserve"> </v>
      </c>
      <c r="AO107" s="42"/>
      <c r="AP107" s="42"/>
      <c r="AQ107" s="42"/>
      <c r="AR107" s="42"/>
      <c r="AS107" s="42"/>
      <c r="AU107" s="61">
        <f t="shared" si="38"/>
        <v>0</v>
      </c>
      <c r="AW107" s="43" t="s">
        <v>6</v>
      </c>
    </row>
    <row r="108" spans="2:49" s="39" customFormat="1" ht="25.5" x14ac:dyDescent="0.2">
      <c r="B108" s="34">
        <v>90</v>
      </c>
      <c r="C108" s="128"/>
      <c r="D108" s="129"/>
      <c r="E108" s="129"/>
      <c r="F108" s="129"/>
      <c r="G108" s="171"/>
      <c r="H108" s="129"/>
      <c r="I108" s="130"/>
      <c r="J108" s="35" t="str">
        <f t="shared" si="25"/>
        <v xml:space="preserve"> </v>
      </c>
      <c r="K108" s="36"/>
      <c r="L108" s="37" t="str">
        <f t="shared" si="26"/>
        <v xml:space="preserve"> </v>
      </c>
      <c r="M108" s="37" t="str">
        <f t="shared" si="27"/>
        <v xml:space="preserve"> </v>
      </c>
      <c r="N108" s="37" t="str">
        <f t="shared" si="28"/>
        <v xml:space="preserve"> </v>
      </c>
      <c r="O108" s="37" t="str">
        <f t="shared" si="29"/>
        <v xml:space="preserve"> </v>
      </c>
      <c r="P108" s="37" t="str">
        <f t="shared" si="30"/>
        <v xml:space="preserve"> </v>
      </c>
      <c r="Q108" s="37" t="str">
        <f t="shared" si="31"/>
        <v xml:space="preserve"> </v>
      </c>
      <c r="R108" s="37" t="str">
        <f t="shared" si="32"/>
        <v xml:space="preserve"> </v>
      </c>
      <c r="S108" s="38"/>
      <c r="U108" s="37" t="str">
        <f t="shared" si="39"/>
        <v xml:space="preserve"> </v>
      </c>
      <c r="V108" s="37" t="str">
        <f t="shared" si="33"/>
        <v xml:space="preserve"> </v>
      </c>
      <c r="W108" s="37" t="str">
        <f t="shared" si="34"/>
        <v xml:space="preserve"> </v>
      </c>
      <c r="X108" s="37" t="str">
        <f t="shared" si="40"/>
        <v xml:space="preserve"> </v>
      </c>
      <c r="Y108" s="37" t="str">
        <f t="shared" si="41"/>
        <v xml:space="preserve"> </v>
      </c>
      <c r="Z108" s="40" t="str">
        <f t="shared" si="35"/>
        <v xml:space="preserve"> </v>
      </c>
      <c r="AA108" s="40" t="str">
        <f t="shared" si="36"/>
        <v xml:space="preserve"> </v>
      </c>
      <c r="AB108" s="41" t="str">
        <f t="shared" si="37"/>
        <v xml:space="preserve"> </v>
      </c>
      <c r="AO108" s="42"/>
      <c r="AP108" s="42"/>
      <c r="AQ108" s="42"/>
      <c r="AR108" s="42"/>
      <c r="AS108" s="42"/>
      <c r="AU108" s="61">
        <f t="shared" si="38"/>
        <v>0</v>
      </c>
      <c r="AW108" s="43" t="s">
        <v>6</v>
      </c>
    </row>
    <row r="109" spans="2:49" s="39" customFormat="1" ht="25.5" x14ac:dyDescent="0.2">
      <c r="B109" s="34">
        <v>91</v>
      </c>
      <c r="C109" s="128"/>
      <c r="D109" s="129"/>
      <c r="E109" s="129"/>
      <c r="F109" s="129"/>
      <c r="G109" s="171"/>
      <c r="H109" s="129"/>
      <c r="I109" s="130"/>
      <c r="J109" s="35" t="str">
        <f t="shared" si="25"/>
        <v xml:space="preserve"> </v>
      </c>
      <c r="K109" s="36"/>
      <c r="L109" s="37" t="str">
        <f t="shared" si="26"/>
        <v xml:space="preserve"> </v>
      </c>
      <c r="M109" s="37" t="str">
        <f t="shared" si="27"/>
        <v xml:space="preserve"> </v>
      </c>
      <c r="N109" s="37" t="str">
        <f t="shared" si="28"/>
        <v xml:space="preserve"> </v>
      </c>
      <c r="O109" s="37" t="str">
        <f t="shared" si="29"/>
        <v xml:space="preserve"> </v>
      </c>
      <c r="P109" s="37" t="str">
        <f t="shared" si="30"/>
        <v xml:space="preserve"> </v>
      </c>
      <c r="Q109" s="37" t="str">
        <f t="shared" si="31"/>
        <v xml:space="preserve"> </v>
      </c>
      <c r="R109" s="37" t="str">
        <f t="shared" si="32"/>
        <v xml:space="preserve"> </v>
      </c>
      <c r="S109" s="38"/>
      <c r="U109" s="37" t="str">
        <f t="shared" si="39"/>
        <v xml:space="preserve"> </v>
      </c>
      <c r="V109" s="37" t="str">
        <f t="shared" si="33"/>
        <v xml:space="preserve"> </v>
      </c>
      <c r="W109" s="37" t="str">
        <f t="shared" si="34"/>
        <v xml:space="preserve"> </v>
      </c>
      <c r="X109" s="37" t="str">
        <f t="shared" si="40"/>
        <v xml:space="preserve"> </v>
      </c>
      <c r="Y109" s="37" t="str">
        <f t="shared" si="41"/>
        <v xml:space="preserve"> </v>
      </c>
      <c r="Z109" s="40" t="str">
        <f t="shared" si="35"/>
        <v xml:space="preserve"> </v>
      </c>
      <c r="AA109" s="40" t="str">
        <f t="shared" si="36"/>
        <v xml:space="preserve"> </v>
      </c>
      <c r="AB109" s="41" t="str">
        <f t="shared" si="37"/>
        <v xml:space="preserve"> </v>
      </c>
      <c r="AO109" s="42"/>
      <c r="AP109" s="42"/>
      <c r="AQ109" s="42"/>
      <c r="AR109" s="42"/>
      <c r="AS109" s="42"/>
      <c r="AU109" s="61">
        <f t="shared" si="38"/>
        <v>0</v>
      </c>
      <c r="AW109" s="43" t="s">
        <v>6</v>
      </c>
    </row>
    <row r="110" spans="2:49" s="39" customFormat="1" ht="25.5" x14ac:dyDescent="0.2">
      <c r="B110" s="34">
        <v>92</v>
      </c>
      <c r="C110" s="128"/>
      <c r="D110" s="129"/>
      <c r="E110" s="129"/>
      <c r="F110" s="129"/>
      <c r="G110" s="171"/>
      <c r="H110" s="129"/>
      <c r="I110" s="130"/>
      <c r="J110" s="35" t="str">
        <f t="shared" si="25"/>
        <v xml:space="preserve"> </v>
      </c>
      <c r="K110" s="36"/>
      <c r="L110" s="37" t="str">
        <f t="shared" si="26"/>
        <v xml:space="preserve"> </v>
      </c>
      <c r="M110" s="37" t="str">
        <f t="shared" si="27"/>
        <v xml:space="preserve"> </v>
      </c>
      <c r="N110" s="37" t="str">
        <f t="shared" si="28"/>
        <v xml:space="preserve"> </v>
      </c>
      <c r="O110" s="37" t="str">
        <f t="shared" si="29"/>
        <v xml:space="preserve"> </v>
      </c>
      <c r="P110" s="37" t="str">
        <f t="shared" si="30"/>
        <v xml:space="preserve"> </v>
      </c>
      <c r="Q110" s="37" t="str">
        <f t="shared" si="31"/>
        <v xml:space="preserve"> </v>
      </c>
      <c r="R110" s="37" t="str">
        <f t="shared" si="32"/>
        <v xml:space="preserve"> </v>
      </c>
      <c r="S110" s="38"/>
      <c r="U110" s="37" t="str">
        <f t="shared" si="39"/>
        <v xml:space="preserve"> </v>
      </c>
      <c r="V110" s="37" t="str">
        <f t="shared" si="33"/>
        <v xml:space="preserve"> </v>
      </c>
      <c r="W110" s="37" t="str">
        <f t="shared" si="34"/>
        <v xml:space="preserve"> </v>
      </c>
      <c r="X110" s="37" t="str">
        <f t="shared" si="40"/>
        <v xml:space="preserve"> </v>
      </c>
      <c r="Y110" s="37" t="str">
        <f t="shared" si="41"/>
        <v xml:space="preserve"> </v>
      </c>
      <c r="Z110" s="40" t="str">
        <f t="shared" si="35"/>
        <v xml:space="preserve"> </v>
      </c>
      <c r="AA110" s="40" t="str">
        <f t="shared" si="36"/>
        <v xml:space="preserve"> </v>
      </c>
      <c r="AB110" s="41" t="str">
        <f t="shared" si="37"/>
        <v xml:space="preserve"> </v>
      </c>
      <c r="AO110" s="42"/>
      <c r="AP110" s="42"/>
      <c r="AQ110" s="42"/>
      <c r="AR110" s="42"/>
      <c r="AS110" s="42"/>
      <c r="AU110" s="61">
        <f t="shared" si="38"/>
        <v>0</v>
      </c>
      <c r="AW110" s="43" t="s">
        <v>6</v>
      </c>
    </row>
    <row r="111" spans="2:49" s="39" customFormat="1" ht="25.5" x14ac:dyDescent="0.2">
      <c r="B111" s="34">
        <v>93</v>
      </c>
      <c r="C111" s="128"/>
      <c r="D111" s="129"/>
      <c r="E111" s="129"/>
      <c r="F111" s="129"/>
      <c r="G111" s="171"/>
      <c r="H111" s="129"/>
      <c r="I111" s="130"/>
      <c r="J111" s="35" t="str">
        <f t="shared" si="25"/>
        <v xml:space="preserve"> </v>
      </c>
      <c r="K111" s="36"/>
      <c r="L111" s="37" t="str">
        <f t="shared" si="26"/>
        <v xml:space="preserve"> </v>
      </c>
      <c r="M111" s="37" t="str">
        <f t="shared" si="27"/>
        <v xml:space="preserve"> </v>
      </c>
      <c r="N111" s="37" t="str">
        <f t="shared" si="28"/>
        <v xml:space="preserve"> </v>
      </c>
      <c r="O111" s="37" t="str">
        <f t="shared" si="29"/>
        <v xml:space="preserve"> </v>
      </c>
      <c r="P111" s="37" t="str">
        <f t="shared" si="30"/>
        <v xml:space="preserve"> </v>
      </c>
      <c r="Q111" s="37" t="str">
        <f t="shared" si="31"/>
        <v xml:space="preserve"> </v>
      </c>
      <c r="R111" s="37" t="str">
        <f t="shared" si="32"/>
        <v xml:space="preserve"> </v>
      </c>
      <c r="S111" s="38"/>
      <c r="U111" s="37" t="str">
        <f t="shared" si="39"/>
        <v xml:space="preserve"> </v>
      </c>
      <c r="V111" s="37" t="str">
        <f t="shared" si="33"/>
        <v xml:space="preserve"> </v>
      </c>
      <c r="W111" s="37" t="str">
        <f t="shared" si="34"/>
        <v xml:space="preserve"> </v>
      </c>
      <c r="X111" s="37" t="str">
        <f t="shared" si="40"/>
        <v xml:space="preserve"> </v>
      </c>
      <c r="Y111" s="37" t="str">
        <f t="shared" si="41"/>
        <v xml:space="preserve"> </v>
      </c>
      <c r="Z111" s="40" t="str">
        <f t="shared" si="35"/>
        <v xml:space="preserve"> </v>
      </c>
      <c r="AA111" s="40" t="str">
        <f t="shared" si="36"/>
        <v xml:space="preserve"> </v>
      </c>
      <c r="AB111" s="41" t="str">
        <f t="shared" si="37"/>
        <v xml:space="preserve"> </v>
      </c>
      <c r="AO111" s="42"/>
      <c r="AP111" s="42"/>
      <c r="AQ111" s="42"/>
      <c r="AR111" s="42"/>
      <c r="AS111" s="42"/>
      <c r="AU111" s="61">
        <f t="shared" si="38"/>
        <v>0</v>
      </c>
      <c r="AW111" s="43" t="s">
        <v>6</v>
      </c>
    </row>
    <row r="112" spans="2:49" s="39" customFormat="1" ht="25.5" x14ac:dyDescent="0.2">
      <c r="B112" s="34">
        <v>94</v>
      </c>
      <c r="C112" s="128"/>
      <c r="D112" s="129"/>
      <c r="E112" s="129"/>
      <c r="F112" s="129"/>
      <c r="G112" s="171"/>
      <c r="H112" s="129"/>
      <c r="I112" s="130"/>
      <c r="J112" s="35" t="str">
        <f t="shared" si="25"/>
        <v xml:space="preserve"> </v>
      </c>
      <c r="K112" s="36"/>
      <c r="L112" s="37" t="str">
        <f t="shared" si="26"/>
        <v xml:space="preserve"> </v>
      </c>
      <c r="M112" s="37" t="str">
        <f t="shared" si="27"/>
        <v xml:space="preserve"> </v>
      </c>
      <c r="N112" s="37" t="str">
        <f t="shared" si="28"/>
        <v xml:space="preserve"> </v>
      </c>
      <c r="O112" s="37" t="str">
        <f t="shared" si="29"/>
        <v xml:space="preserve"> </v>
      </c>
      <c r="P112" s="37" t="str">
        <f t="shared" si="30"/>
        <v xml:space="preserve"> </v>
      </c>
      <c r="Q112" s="37" t="str">
        <f t="shared" si="31"/>
        <v xml:space="preserve"> </v>
      </c>
      <c r="R112" s="37" t="str">
        <f t="shared" si="32"/>
        <v xml:space="preserve"> </v>
      </c>
      <c r="S112" s="38"/>
      <c r="U112" s="37" t="str">
        <f t="shared" si="39"/>
        <v xml:space="preserve"> </v>
      </c>
      <c r="V112" s="37" t="str">
        <f t="shared" si="33"/>
        <v xml:space="preserve"> </v>
      </c>
      <c r="W112" s="37" t="str">
        <f t="shared" si="34"/>
        <v xml:space="preserve"> </v>
      </c>
      <c r="X112" s="37" t="str">
        <f t="shared" si="40"/>
        <v xml:space="preserve"> </v>
      </c>
      <c r="Y112" s="37" t="str">
        <f t="shared" si="41"/>
        <v xml:space="preserve"> </v>
      </c>
      <c r="Z112" s="40" t="str">
        <f t="shared" si="35"/>
        <v xml:space="preserve"> </v>
      </c>
      <c r="AA112" s="40" t="str">
        <f t="shared" si="36"/>
        <v xml:space="preserve"> </v>
      </c>
      <c r="AB112" s="41" t="str">
        <f t="shared" si="37"/>
        <v xml:space="preserve"> </v>
      </c>
      <c r="AO112" s="42"/>
      <c r="AP112" s="42"/>
      <c r="AQ112" s="42"/>
      <c r="AR112" s="42"/>
      <c r="AS112" s="42"/>
      <c r="AU112" s="61">
        <f t="shared" si="38"/>
        <v>0</v>
      </c>
      <c r="AW112" s="43" t="s">
        <v>6</v>
      </c>
    </row>
    <row r="113" spans="2:49" s="39" customFormat="1" ht="25.5" x14ac:dyDescent="0.2">
      <c r="B113" s="34">
        <v>95</v>
      </c>
      <c r="C113" s="128"/>
      <c r="D113" s="129"/>
      <c r="E113" s="129"/>
      <c r="F113" s="129"/>
      <c r="G113" s="171"/>
      <c r="H113" s="129"/>
      <c r="I113" s="130"/>
      <c r="J113" s="35" t="str">
        <f t="shared" si="25"/>
        <v xml:space="preserve"> </v>
      </c>
      <c r="K113" s="36"/>
      <c r="L113" s="37" t="str">
        <f t="shared" si="26"/>
        <v xml:space="preserve"> </v>
      </c>
      <c r="M113" s="37" t="str">
        <f t="shared" si="27"/>
        <v xml:space="preserve"> </v>
      </c>
      <c r="N113" s="37" t="str">
        <f t="shared" si="28"/>
        <v xml:space="preserve"> </v>
      </c>
      <c r="O113" s="37" t="str">
        <f t="shared" si="29"/>
        <v xml:space="preserve"> </v>
      </c>
      <c r="P113" s="37" t="str">
        <f t="shared" si="30"/>
        <v xml:space="preserve"> </v>
      </c>
      <c r="Q113" s="37" t="str">
        <f t="shared" si="31"/>
        <v xml:space="preserve"> </v>
      </c>
      <c r="R113" s="37" t="str">
        <f t="shared" si="32"/>
        <v xml:space="preserve"> </v>
      </c>
      <c r="S113" s="38"/>
      <c r="U113" s="37" t="str">
        <f t="shared" si="39"/>
        <v xml:space="preserve"> </v>
      </c>
      <c r="V113" s="37" t="str">
        <f t="shared" si="33"/>
        <v xml:space="preserve"> </v>
      </c>
      <c r="W113" s="37" t="str">
        <f t="shared" si="34"/>
        <v xml:space="preserve"> </v>
      </c>
      <c r="X113" s="37" t="str">
        <f t="shared" si="40"/>
        <v xml:space="preserve"> </v>
      </c>
      <c r="Y113" s="37" t="str">
        <f t="shared" si="41"/>
        <v xml:space="preserve"> </v>
      </c>
      <c r="Z113" s="40" t="str">
        <f t="shared" si="35"/>
        <v xml:space="preserve"> </v>
      </c>
      <c r="AA113" s="40" t="str">
        <f t="shared" si="36"/>
        <v xml:space="preserve"> </v>
      </c>
      <c r="AB113" s="41" t="str">
        <f t="shared" si="37"/>
        <v xml:space="preserve"> </v>
      </c>
      <c r="AO113" s="42"/>
      <c r="AP113" s="42"/>
      <c r="AQ113" s="42"/>
      <c r="AR113" s="42"/>
      <c r="AS113" s="42"/>
      <c r="AU113" s="61">
        <f t="shared" si="38"/>
        <v>0</v>
      </c>
      <c r="AW113" s="43" t="s">
        <v>6</v>
      </c>
    </row>
    <row r="114" spans="2:49" s="39" customFormat="1" ht="25.5" x14ac:dyDescent="0.2">
      <c r="B114" s="34">
        <v>96</v>
      </c>
      <c r="C114" s="128"/>
      <c r="D114" s="129"/>
      <c r="E114" s="129"/>
      <c r="F114" s="129"/>
      <c r="G114" s="171"/>
      <c r="H114" s="129"/>
      <c r="I114" s="130"/>
      <c r="J114" s="35" t="str">
        <f t="shared" si="25"/>
        <v xml:space="preserve"> </v>
      </c>
      <c r="K114" s="36"/>
      <c r="L114" s="37" t="str">
        <f t="shared" si="26"/>
        <v xml:space="preserve"> </v>
      </c>
      <c r="M114" s="37" t="str">
        <f t="shared" si="27"/>
        <v xml:space="preserve"> </v>
      </c>
      <c r="N114" s="37" t="str">
        <f t="shared" si="28"/>
        <v xml:space="preserve"> </v>
      </c>
      <c r="O114" s="37" t="str">
        <f t="shared" si="29"/>
        <v xml:space="preserve"> </v>
      </c>
      <c r="P114" s="37" t="str">
        <f t="shared" si="30"/>
        <v xml:space="preserve"> </v>
      </c>
      <c r="Q114" s="37" t="str">
        <f t="shared" si="31"/>
        <v xml:space="preserve"> </v>
      </c>
      <c r="R114" s="37" t="str">
        <f t="shared" si="32"/>
        <v xml:space="preserve"> </v>
      </c>
      <c r="S114" s="38"/>
      <c r="U114" s="37" t="str">
        <f t="shared" si="39"/>
        <v xml:space="preserve"> </v>
      </c>
      <c r="V114" s="37" t="str">
        <f t="shared" si="33"/>
        <v xml:space="preserve"> </v>
      </c>
      <c r="W114" s="37" t="str">
        <f t="shared" si="34"/>
        <v xml:space="preserve"> </v>
      </c>
      <c r="X114" s="37" t="str">
        <f t="shared" si="40"/>
        <v xml:space="preserve"> </v>
      </c>
      <c r="Y114" s="37" t="str">
        <f t="shared" si="41"/>
        <v xml:space="preserve"> </v>
      </c>
      <c r="Z114" s="40" t="str">
        <f t="shared" si="35"/>
        <v xml:space="preserve"> </v>
      </c>
      <c r="AA114" s="40" t="str">
        <f t="shared" si="36"/>
        <v xml:space="preserve"> </v>
      </c>
      <c r="AB114" s="41" t="str">
        <f t="shared" si="37"/>
        <v xml:space="preserve"> </v>
      </c>
      <c r="AO114" s="42"/>
      <c r="AP114" s="42"/>
      <c r="AQ114" s="42"/>
      <c r="AR114" s="42"/>
      <c r="AS114" s="42"/>
      <c r="AU114" s="61">
        <f t="shared" si="38"/>
        <v>0</v>
      </c>
      <c r="AW114" s="43" t="s">
        <v>6</v>
      </c>
    </row>
    <row r="115" spans="2:49" s="39" customFormat="1" ht="25.5" x14ac:dyDescent="0.2">
      <c r="B115" s="34">
        <v>97</v>
      </c>
      <c r="C115" s="128"/>
      <c r="D115" s="129"/>
      <c r="E115" s="129"/>
      <c r="F115" s="129"/>
      <c r="G115" s="171"/>
      <c r="H115" s="129"/>
      <c r="I115" s="130"/>
      <c r="J115" s="35" t="str">
        <f t="shared" si="25"/>
        <v xml:space="preserve"> </v>
      </c>
      <c r="K115" s="36"/>
      <c r="L115" s="37" t="str">
        <f t="shared" si="26"/>
        <v xml:space="preserve"> </v>
      </c>
      <c r="M115" s="37" t="str">
        <f t="shared" si="27"/>
        <v xml:space="preserve"> </v>
      </c>
      <c r="N115" s="37" t="str">
        <f t="shared" si="28"/>
        <v xml:space="preserve"> </v>
      </c>
      <c r="O115" s="37" t="str">
        <f t="shared" si="29"/>
        <v xml:space="preserve"> </v>
      </c>
      <c r="P115" s="37" t="str">
        <f t="shared" si="30"/>
        <v xml:space="preserve"> </v>
      </c>
      <c r="Q115" s="37" t="str">
        <f t="shared" si="31"/>
        <v xml:space="preserve"> </v>
      </c>
      <c r="R115" s="37" t="str">
        <f t="shared" si="32"/>
        <v xml:space="preserve"> </v>
      </c>
      <c r="S115" s="38"/>
      <c r="U115" s="37" t="str">
        <f t="shared" ref="U115:U117" si="42">L115</f>
        <v xml:space="preserve"> </v>
      </c>
      <c r="V115" s="37" t="str">
        <f t="shared" si="33"/>
        <v xml:space="preserve"> </v>
      </c>
      <c r="W115" s="37" t="str">
        <f t="shared" ref="W115:W117" si="43">N115</f>
        <v xml:space="preserve"> </v>
      </c>
      <c r="X115" s="37" t="str">
        <f t="shared" ref="X115:X117" si="44">O115</f>
        <v xml:space="preserve"> </v>
      </c>
      <c r="Y115" s="37" t="str">
        <f t="shared" ref="Y115:Y117" si="45">P115</f>
        <v xml:space="preserve"> </v>
      </c>
      <c r="Z115" s="40" t="str">
        <f t="shared" si="35"/>
        <v xml:space="preserve"> </v>
      </c>
      <c r="AA115" s="40" t="str">
        <f t="shared" si="36"/>
        <v xml:space="preserve"> </v>
      </c>
      <c r="AB115" s="41" t="str">
        <f t="shared" si="37"/>
        <v xml:space="preserve"> </v>
      </c>
      <c r="AO115" s="42"/>
      <c r="AP115" s="42"/>
      <c r="AQ115" s="42"/>
      <c r="AR115" s="42"/>
      <c r="AS115" s="42"/>
      <c r="AU115" s="61">
        <f t="shared" si="38"/>
        <v>0</v>
      </c>
      <c r="AW115" s="43" t="s">
        <v>6</v>
      </c>
    </row>
    <row r="116" spans="2:49" s="39" customFormat="1" ht="25.5" x14ac:dyDescent="0.2">
      <c r="B116" s="34">
        <v>98</v>
      </c>
      <c r="C116" s="128"/>
      <c r="D116" s="129"/>
      <c r="E116" s="129"/>
      <c r="F116" s="129"/>
      <c r="G116" s="171"/>
      <c r="H116" s="129"/>
      <c r="I116" s="130"/>
      <c r="J116" s="35" t="str">
        <f t="shared" si="25"/>
        <v xml:space="preserve"> </v>
      </c>
      <c r="K116" s="36"/>
      <c r="L116" s="37" t="str">
        <f t="shared" si="26"/>
        <v xml:space="preserve"> </v>
      </c>
      <c r="M116" s="37" t="str">
        <f t="shared" si="27"/>
        <v xml:space="preserve"> </v>
      </c>
      <c r="N116" s="37" t="str">
        <f t="shared" si="28"/>
        <v xml:space="preserve"> </v>
      </c>
      <c r="O116" s="37" t="str">
        <f t="shared" si="29"/>
        <v xml:space="preserve"> </v>
      </c>
      <c r="P116" s="37" t="str">
        <f t="shared" si="30"/>
        <v xml:space="preserve"> </v>
      </c>
      <c r="Q116" s="37" t="str">
        <f t="shared" si="31"/>
        <v xml:space="preserve"> </v>
      </c>
      <c r="R116" s="37" t="str">
        <f t="shared" si="32"/>
        <v xml:space="preserve"> </v>
      </c>
      <c r="S116" s="38"/>
      <c r="U116" s="37" t="str">
        <f t="shared" si="42"/>
        <v xml:space="preserve"> </v>
      </c>
      <c r="V116" s="37" t="str">
        <f t="shared" si="33"/>
        <v xml:space="preserve"> </v>
      </c>
      <c r="W116" s="37" t="str">
        <f t="shared" si="43"/>
        <v xml:space="preserve"> </v>
      </c>
      <c r="X116" s="37" t="str">
        <f t="shared" si="44"/>
        <v xml:space="preserve"> </v>
      </c>
      <c r="Y116" s="37" t="str">
        <f t="shared" si="45"/>
        <v xml:space="preserve"> </v>
      </c>
      <c r="Z116" s="40" t="str">
        <f t="shared" si="35"/>
        <v xml:space="preserve"> </v>
      </c>
      <c r="AA116" s="40" t="str">
        <f t="shared" si="36"/>
        <v xml:space="preserve"> </v>
      </c>
      <c r="AB116" s="41" t="str">
        <f t="shared" si="37"/>
        <v xml:space="preserve"> </v>
      </c>
      <c r="AO116" s="42"/>
      <c r="AP116" s="42"/>
      <c r="AQ116" s="42"/>
      <c r="AR116" s="42"/>
      <c r="AS116" s="42"/>
      <c r="AU116" s="61">
        <f t="shared" si="38"/>
        <v>0</v>
      </c>
      <c r="AW116" s="43" t="s">
        <v>6</v>
      </c>
    </row>
    <row r="117" spans="2:49" s="39" customFormat="1" ht="25.5" x14ac:dyDescent="0.2">
      <c r="B117" s="34">
        <v>99</v>
      </c>
      <c r="C117" s="128"/>
      <c r="D117" s="129"/>
      <c r="E117" s="129"/>
      <c r="F117" s="129"/>
      <c r="G117" s="171"/>
      <c r="H117" s="129"/>
      <c r="I117" s="130"/>
      <c r="J117" s="35" t="str">
        <f t="shared" si="25"/>
        <v xml:space="preserve"> </v>
      </c>
      <c r="K117" s="36"/>
      <c r="L117" s="37" t="str">
        <f t="shared" si="26"/>
        <v xml:space="preserve"> </v>
      </c>
      <c r="M117" s="37" t="str">
        <f t="shared" si="27"/>
        <v xml:space="preserve"> </v>
      </c>
      <c r="N117" s="37" t="str">
        <f t="shared" si="28"/>
        <v xml:space="preserve"> </v>
      </c>
      <c r="O117" s="37" t="str">
        <f t="shared" si="29"/>
        <v xml:space="preserve"> </v>
      </c>
      <c r="P117" s="37" t="str">
        <f t="shared" si="30"/>
        <v xml:space="preserve"> </v>
      </c>
      <c r="Q117" s="37" t="str">
        <f t="shared" si="31"/>
        <v xml:space="preserve"> </v>
      </c>
      <c r="R117" s="37" t="str">
        <f t="shared" si="32"/>
        <v xml:space="preserve"> </v>
      </c>
      <c r="S117" s="38"/>
      <c r="U117" s="37" t="str">
        <f t="shared" si="42"/>
        <v xml:space="preserve"> </v>
      </c>
      <c r="V117" s="37" t="str">
        <f t="shared" si="33"/>
        <v xml:space="preserve"> </v>
      </c>
      <c r="W117" s="37" t="str">
        <f t="shared" si="43"/>
        <v xml:space="preserve"> </v>
      </c>
      <c r="X117" s="37" t="str">
        <f t="shared" si="44"/>
        <v xml:space="preserve"> </v>
      </c>
      <c r="Y117" s="37" t="str">
        <f t="shared" si="45"/>
        <v xml:space="preserve"> </v>
      </c>
      <c r="Z117" s="40" t="str">
        <f t="shared" si="35"/>
        <v xml:space="preserve"> </v>
      </c>
      <c r="AA117" s="40" t="str">
        <f t="shared" si="36"/>
        <v xml:space="preserve"> </v>
      </c>
      <c r="AB117" s="41" t="str">
        <f t="shared" si="37"/>
        <v xml:space="preserve"> </v>
      </c>
      <c r="AO117" s="42"/>
      <c r="AP117" s="42"/>
      <c r="AQ117" s="42"/>
      <c r="AR117" s="42"/>
      <c r="AS117" s="42"/>
      <c r="AU117" s="61">
        <f t="shared" si="38"/>
        <v>0</v>
      </c>
      <c r="AW117" s="43" t="s">
        <v>6</v>
      </c>
    </row>
    <row r="118" spans="2:49" s="39" customFormat="1" ht="26.25" thickBot="1" x14ac:dyDescent="0.25">
      <c r="B118" s="34">
        <v>100</v>
      </c>
      <c r="C118" s="131"/>
      <c r="D118" s="132"/>
      <c r="E118" s="132"/>
      <c r="F118" s="132"/>
      <c r="G118" s="172"/>
      <c r="H118" s="132"/>
      <c r="I118" s="133"/>
      <c r="J118" s="35" t="str">
        <f>IF(COUNTIF(L118:R118," ")=No_of_Columns," ",IF(COUNTIF(L118:R118,"ok")=No_of_Columns,"ok","Error"))</f>
        <v xml:space="preserve"> </v>
      </c>
      <c r="K118" s="36"/>
      <c r="L118" s="37" t="str">
        <f>IF(COUNTA($C118:$I118)=0," ",IF(ISBLANK($C118),"Empty cell",IF(AND($C118&gt;=$AI$24,$C118&lt;=$AI$25),"ok","Entry should be a number between "&amp;$AI$24&amp;" and "&amp;$AI$25)))</f>
        <v xml:space="preserve"> </v>
      </c>
      <c r="M118" s="37" t="str">
        <f>IF(COUNTA($C118:$I118)=0," ","ok")</f>
        <v xml:space="preserve"> </v>
      </c>
      <c r="N118" s="37" t="str">
        <f>IF(COUNTA($C118:$I118)=0," ",IF(ISBLANK($E118),"Empty cell",IF(OR($E118=2,$E118=4,$E118=6,$E118=8),"ok","No. of Poles should be 2. 4, 6, or 8")))</f>
        <v xml:space="preserve"> </v>
      </c>
      <c r="O118" s="37" t="str">
        <f>IF(COUNTA($C118:$I118)=0," ",IF(ISBLANK($F118),"Empty cell",IF($F118="Open","ok",IF($F118="Enclosed","ok","Entry should be 'Open' or 'Enclosed'"))))</f>
        <v xml:space="preserve"> </v>
      </c>
      <c r="P118" s="37" t="str">
        <f>IF(COUNTA($C118:$I118)=0," ",IF(ISBLANK($G118),"Empty cell","ok"))</f>
        <v xml:space="preserve"> </v>
      </c>
      <c r="Q118" s="37" t="str">
        <f>IF(COUNTA($C118:$I118)=0," ",IF(ISBLANK($H118),"Empty cell",IF(ISNUMBER($H118),IF($H118&gt;=1,IF($H118&gt;100,"Entry should be a percentage less than or equal to 100","ok"),"Entry should be a percentage greater than 0"),"Entry should be a number")))</f>
        <v xml:space="preserve"> </v>
      </c>
      <c r="R118" s="37" t="str">
        <f>IF(COUNTA($C118:$I118)=0," ",IF(ISBLANK($I118),"ok",IF($I118="*","ok","Cell should be blank or an asterisk")))</f>
        <v xml:space="preserve"> </v>
      </c>
      <c r="S118" s="38"/>
      <c r="U118" s="37" t="str">
        <f>L118</f>
        <v xml:space="preserve"> </v>
      </c>
      <c r="V118" s="37" t="str">
        <f>M118</f>
        <v xml:space="preserve"> </v>
      </c>
      <c r="W118" s="37" t="str">
        <f>N118</f>
        <v xml:space="preserve"> </v>
      </c>
      <c r="X118" s="37" t="str">
        <f>O118</f>
        <v xml:space="preserve"> </v>
      </c>
      <c r="Y118" s="37" t="str">
        <f>P118</f>
        <v xml:space="preserve"> </v>
      </c>
      <c r="Z118" s="40" t="str">
        <f>IF(AU118=0,$Q118,IF($Q118="ok",IF($H118&lt;INDEX($AD$24:$AS$73,$AU118,9+IF($F118="open",0,4)+IF($E118=8,0,IF($E118=6,1,IF($E118=4,2,3)))),"Efficiency &lt; minimum of "&amp;INDEX($AD$24:$AS$73,$AU118,9+IF($F118="open",0,4)+IF($E118=8,0,IF($E118=6,1,IF($E118=4,2,3)))),"ok"),$Q118))</f>
        <v xml:space="preserve"> </v>
      </c>
      <c r="AA118" s="40" t="str">
        <f>R118</f>
        <v xml:space="preserve"> </v>
      </c>
      <c r="AB118" s="41" t="str">
        <f>IF(U118=" "," ",IF(COUNTIF(U118:AA118,"ok")=No_of_Columns,"ok","Error"))</f>
        <v xml:space="preserve"> </v>
      </c>
      <c r="AO118" s="42"/>
      <c r="AP118" s="42"/>
      <c r="AQ118" s="42"/>
      <c r="AR118" s="42"/>
      <c r="AS118" s="42"/>
      <c r="AU118" s="61">
        <f>IF(ISBLANK($C118),0,IF(AND($C118&gt;=$AI$24,$C118&lt;=$AI$25),VLOOKUP(C118,$AF$24:$AK$73,6),0))</f>
        <v>0</v>
      </c>
      <c r="AW118" s="43" t="s">
        <v>6</v>
      </c>
    </row>
    <row r="119" spans="2:49" ht="13.5" thickTop="1" x14ac:dyDescent="0.2"/>
  </sheetData>
  <sheetProtection password="E076" sheet="1"/>
  <mergeCells count="23">
    <mergeCell ref="D1:H1"/>
    <mergeCell ref="E11:H11"/>
    <mergeCell ref="E12:H12"/>
    <mergeCell ref="AD22:AD23"/>
    <mergeCell ref="AD18:AS18"/>
    <mergeCell ref="A3:K3"/>
    <mergeCell ref="A4:K4"/>
    <mergeCell ref="C15:H15"/>
    <mergeCell ref="A6:K6"/>
    <mergeCell ref="I8:J9"/>
    <mergeCell ref="F8:G9"/>
    <mergeCell ref="E13:H13"/>
    <mergeCell ref="E14:H14"/>
    <mergeCell ref="AK22:AK23"/>
    <mergeCell ref="B16:J16"/>
    <mergeCell ref="AL22:AO22"/>
    <mergeCell ref="AP22:AS22"/>
    <mergeCell ref="AL21:AS21"/>
    <mergeCell ref="L16:O16"/>
    <mergeCell ref="P16:R16"/>
    <mergeCell ref="U16:AA16"/>
    <mergeCell ref="AE22:AG22"/>
    <mergeCell ref="AH22:AJ22"/>
  </mergeCells>
  <phoneticPr fontId="0" type="noConversion"/>
  <conditionalFormatting sqref="AC23:AC118 T23:T118">
    <cfRule type="expression" dxfId="35" priority="5" stopIfTrue="1">
      <formula>"AND(E5=""Top-Loading Compact"",G5&lt;=0.65)"</formula>
    </cfRule>
    <cfRule type="expression" dxfId="34" priority="6" stopIfTrue="1">
      <formula>"OR(E5&lt;&gt;""Top-Loading Compact"",G5&gt;0.65)"</formula>
    </cfRule>
  </conditionalFormatting>
  <conditionalFormatting sqref="AB16 J13:J14">
    <cfRule type="cellIs" dxfId="33" priority="7" stopIfTrue="1" operator="equal">
      <formula>"Error"</formula>
    </cfRule>
    <cfRule type="cellIs" dxfId="32" priority="8" stopIfTrue="1" operator="equal">
      <formula>"Warning"</formula>
    </cfRule>
    <cfRule type="cellIs" dxfId="31" priority="9" stopIfTrue="1" operator="equal">
      <formula>"OK"</formula>
    </cfRule>
  </conditionalFormatting>
  <conditionalFormatting sqref="U19:Y118 L19:S118">
    <cfRule type="cellIs" dxfId="30" priority="10" stopIfTrue="1" operator="equal">
      <formula>"ok"</formula>
    </cfRule>
    <cfRule type="cellIs" dxfId="29" priority="11" stopIfTrue="1" operator="equal">
      <formula>" "</formula>
    </cfRule>
  </conditionalFormatting>
  <conditionalFormatting sqref="AB17 BE8:BE12 BD9:BD12 J10:J12 H10:I10 I8:J9 AC16:AC17">
    <cfRule type="cellIs" dxfId="28" priority="12" stopIfTrue="1" operator="equal">
      <formula>"Error"</formula>
    </cfRule>
    <cfRule type="cellIs" dxfId="27" priority="13" stopIfTrue="1" operator="equal">
      <formula>"Alert"</formula>
    </cfRule>
    <cfRule type="cellIs" dxfId="26" priority="14" stopIfTrue="1" operator="equal">
      <formula>"OK"</formula>
    </cfRule>
  </conditionalFormatting>
  <conditionalFormatting sqref="AB19:AB118">
    <cfRule type="cellIs" dxfId="25" priority="15" stopIfTrue="1" operator="equal">
      <formula>"ok"</formula>
    </cfRule>
    <cfRule type="cellIs" dxfId="24" priority="16" stopIfTrue="1" operator="equal">
      <formula>"Error"</formula>
    </cfRule>
    <cfRule type="cellIs" dxfId="23" priority="17" stopIfTrue="1" operator="equal">
      <formula>"Warning"</formula>
    </cfRule>
  </conditionalFormatting>
  <conditionalFormatting sqref="E19:F118">
    <cfRule type="expression" dxfId="22" priority="18" stopIfTrue="1">
      <formula>ISBLANK(E19)=FALSE</formula>
    </cfRule>
    <cfRule type="expression" dxfId="21" priority="19" stopIfTrue="1">
      <formula>N19=" "</formula>
    </cfRule>
  </conditionalFormatting>
  <conditionalFormatting sqref="G19:I118 C19:D118">
    <cfRule type="expression" dxfId="20" priority="20" stopIfTrue="1">
      <formula>L19="ok"</formula>
    </cfRule>
    <cfRule type="expression" dxfId="19" priority="21" stopIfTrue="1">
      <formula>L19=" "</formula>
    </cfRule>
  </conditionalFormatting>
  <conditionalFormatting sqref="J19:J118">
    <cfRule type="cellIs" dxfId="18" priority="22" stopIfTrue="1" operator="equal">
      <formula>"ok"</formula>
    </cfRule>
    <cfRule type="cellIs" dxfId="17" priority="23" stopIfTrue="1" operator="equal">
      <formula>"Error"</formula>
    </cfRule>
  </conditionalFormatting>
  <conditionalFormatting sqref="E13">
    <cfRule type="expression" dxfId="16" priority="24" stopIfTrue="1">
      <formula>IF(COUNTA(INPUT)&gt;0,ISNONTEXT($E$13),FALSE)</formula>
    </cfRule>
    <cfRule type="expression" dxfId="15" priority="25" stopIfTrue="1">
      <formula>ISNONTEXT($E$13)</formula>
    </cfRule>
  </conditionalFormatting>
  <conditionalFormatting sqref="E12">
    <cfRule type="expression" dxfId="14" priority="28" stopIfTrue="1">
      <formula>IF(COUNTA(INPUT)&gt;0,IF(ISBLANK(E11),TRUE,IF(ISNUMBER(E11),FALSE,TRUE)),FALSE)</formula>
    </cfRule>
    <cfRule type="expression" dxfId="13" priority="29" stopIfTrue="1">
      <formula>ISBLANK(E11)</formula>
    </cfRule>
  </conditionalFormatting>
  <conditionalFormatting sqref="E14">
    <cfRule type="expression" dxfId="12" priority="30" stopIfTrue="1">
      <formula>IF(COUNTA(INPUT)&gt;0,ISNONTEXT(E13),FALSE)</formula>
    </cfRule>
    <cfRule type="expression" dxfId="11" priority="31" stopIfTrue="1">
      <formula>ISNONTEXT(E13)</formula>
    </cfRule>
  </conditionalFormatting>
  <conditionalFormatting sqref="Z19:AA118">
    <cfRule type="cellIs" dxfId="10" priority="32" stopIfTrue="1" operator="equal">
      <formula>"ok"</formula>
    </cfRule>
    <cfRule type="cellIs" dxfId="9" priority="33" stopIfTrue="1" operator="equal">
      <formula>" "</formula>
    </cfRule>
    <cfRule type="expression" dxfId="8" priority="34" stopIfTrue="1">
      <formula>LEFT($AX19,7)="Warning"</formula>
    </cfRule>
  </conditionalFormatting>
  <conditionalFormatting sqref="E11:H11">
    <cfRule type="expression" dxfId="7" priority="1" stopIfTrue="1">
      <formula>IF(COUNTA(INPUT)&gt;0,IF(ISBLANK($E$11),TRUE,IF(ISNUMBER($E$11),FALSE,TRUE)),FALSE)</formula>
    </cfRule>
    <cfRule type="expression" dxfId="6" priority="2" stopIfTrue="1">
      <formula>ISBLANK($E$11)</formula>
    </cfRule>
  </conditionalFormatting>
  <dataValidations xWindow="296" yWindow="420" count="25">
    <dataValidation type="custom" allowBlank="1" showInputMessage="1" showErrorMessage="1" errorTitle="Manufacturer" error="Please enter the Manufacturer name._x000a__x000a_Click &quot;OK&quot; to accept entry or &quot;Cancel&quot; to try again._x000a_" promptTitle="Manufacturer" prompt="Please enter the Manufacturer name." sqref="E13:H13">
      <formula1>ISNONTEXT(E13)=FALSE</formula1>
    </dataValidation>
    <dataValidation allowBlank="1" showErrorMessage="1" sqref="D18"/>
    <dataValidation allowBlank="1" showInputMessage="1" promptTitle="Open or Enclosed Motor" prompt="Enter whether the model is an &quot;Open&quot; or &quot;Enclosed&quot; motor in the cells below._x000a__x000a_" sqref="F18"/>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G18"/>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J18"/>
    <dataValidation allowBlank="1" showInputMessage="1" promptTitle="Overall Status Light" prompt="This cell shows the overall status for the entire spreadsheet._x000a__x000a_If it is &quot;Error,&quot; the certification has not been properly completed._x000a__x000a_If it is &quot;Alert,&quot; there are issues with some entries._x000a__x000a_If it is &quot;ok,&quot; there are no issues with any entries._x000a__x000a_" sqref="AB17 AC16:AC17"/>
    <dataValidation allowBlank="1" sqref="AB16"/>
    <dataValidation allowBlank="1" showInputMessage="1" promptTitle="Number of Poles" prompt="Enter the Number of Poles in the cells below._x000a__x000a_This should be either 2, 4, 6, or 8._x000a__x000a_" sqref="E18"/>
    <dataValidation allowBlank="1" showInputMessage="1" promptTitle="Overall Status" prompt="This cell shows the overall status for the spreadsheet:_x000a__x000a_&quot;Error&quot; - there are issues with at least one of the manufacturer name, certification, email address and/or data entries._x000a__x000a_&quot;ok&quot; - there are no issues with any entries." sqref="I8:J9 J11:J12"/>
    <dataValidation allowBlank="1" promptTitle="Overall Status Light" prompt="This cell shows the overall status for the spreadsheet._x000a__x000a_If &quot;Error,&quot; the certification and/or the manufacturer name have not been properly completed._x000a__x000a_If &quot;Alert,&quot; there are issues with some entries._x000a__x000a_If &quot;ok,&quot; there are no issues with any entries." sqref="BD8:BE12"/>
    <dataValidation allowBlank="1" prompt="_x000a__x000a_" sqref="Q18:R18 Z18:AA18"/>
    <dataValidation allowBlank="1" showInputMessage="1" showErrorMessage="1" promptTitle="Nominal Full Load Efficiency" prompt="Enter the Nominal Full Load Efficiency in the cells below.  This should be a percentage greater than zero and less than or equal to 100._x000a__x000a_" sqref="H18"/>
    <dataValidation type="custom" allowBlank="1" showInputMessage="1" showErrorMessage="1" errorTitle="Date" error="Please enter the Date this worksheet is completed.  This should be in M/D/YYYY format._x000a__x000a_Click &quot;OK&quot; to accept entry or &quot;Cancel&quot; to try again._x000a_" promptTitle="Date" prompt="Please enter the Date this worksheet is completed.  This should be in M/D/YYYY format." sqref="E11:H11">
      <formula1>IF(ISBLANK(E11)=FALSE,IF(ISNUMBER(E11),TRUE,FALSE),FALSE)</formula1>
    </dataValidation>
    <dataValidation allowBlank="1" showInputMessage="1" sqref="H10:J10"/>
    <dataValidation allowBlank="1" showInputMessage="1" showErrorMessage="1" promptTitle="Actual Testing" prompt="Place an asterisk (*) in the cells below beside each reported nominal full load efficiency that is determined by actual testing._x000a__x000a_" sqref="I18"/>
    <dataValidation operator="greaterThan" allowBlank="1" showInputMessage="1" promptTitle="Motor Horsepower" prompt="Enter the Motor Horsepower in the cells below.  This should be a decimal number between 1 and 200 horsepower._x000a__x000a__x000a_" sqref="C18"/>
    <dataValidation allowBlank="1" error="_x000a_" sqref="D11"/>
    <dataValidation allowBlank="1" showInputMessage="1" promptTitle="Status" prompt="This cell shows whether there are any issues with the data entered on that line.  If the status is &quot;Error,&quot; there are issues with the data.  See columns to the right for an indication of the issues with the data._x000a__x000a_" sqref="J19:J118"/>
    <dataValidation type="custom" allowBlank="1" showInputMessage="1" showErrorMessage="1" errorTitle="Open or Enclosed Motor" error="Please enter whether the model is an &quot;Open&quot; or &quot;Enclosed&quot; motor._x000a__x000a_The entry must be exact, but capitalization is not important._x000a__x000a_Click &quot;Retry&quot; to enter whether the model is an &quot;Open&quot; or &quot;Enclosed&quot; motor._x000a_" promptTitle="Open or Enclosed Motor" prompt="Please enter whether the model is an &quot;Open&quot; or &quot;Enclosed&quot; motor. _x000a_" sqref="F19:F118">
      <formula1>IF(F19="open",TRUE,IF(F19="enclosed",TRUE,FALSE))</formula1>
    </dataValidation>
    <dataValidation type="decimal" allowBlank="1" showInputMessage="1" showErrorMessage="1" errorTitle="Nominal Full Load Efficiency" error="The Nominal Full Load Efficiency should be a percentage greater than zero and less than or equal to 100._x000a__x000a_Click &quot;Retry&quot; to re-enter the Thermal Efficiency._x000a__x000a_" promptTitle="Nominal Full Load Efficiency" prompt="Please enter the Nominal Full Load Efficiency, which should be a percentage greater than zero and less than or equal to 100._x000a_" sqref="H19:H118">
      <formula1>1</formula1>
      <formula2>100</formula2>
    </dataValidation>
    <dataValidation type="custom" allowBlank="1" showInputMessage="1" showErrorMessage="1" errorTitle="Actual Testing" error="This cell should either contain an asterisk (*) if the reported nominal full load efficiency is determined by actual testing or it should be left empty._x000a__x000a_Click &quot;Retry&quot; to correct the entry." promptTitle="Actual Testing" prompt="Place an asterisk (*) in the cell if the reported nominal full load efficiency is determined by actual testing._x000a__x000a_" sqref="I19:I118">
      <formula1>IF(I19="*",TRUE,FALSE)</formula1>
    </dataValidation>
    <dataValidation errorStyle="information" allowBlank="1" showInputMessage="1" showErrorMessage="1" promptTitle="Least Efficient Basic Model" prompt="Enter the Model Number(s) of the Least Efficient Basic Model._x000a__x000a_Also enter the Model Number(s) of all basic models that were subjected to actual testing._x000a_" sqref="G19:G118"/>
    <dataValidation operator="greaterThan" allowBlank="1" error="_x000a_" prompt="_x000a_" sqref="D19:D118"/>
    <dataValidation type="custom" allowBlank="1" showInputMessage="1" showErrorMessage="1" errorTitle="Number of Poles" error="Please enter the Number of Poles.  This should be either 2, 4, 6, or 8._x000a__x000a_Click &quot;Retry&quot; to enter the Number of Poles._x000a_" promptTitle="Number of Poles" prompt="Please enter the Number of Poles._x000a__x000a_This should be either 2, 4, 6, or 8." sqref="E19:E118">
      <formula1>IF(OR(E19=2,E19=4,E19=6,E19=8),TRUE,FALSE)</formula1>
    </dataValidation>
    <dataValidation type="decimal" allowBlank="1" showInputMessage="1" showErrorMessage="1" errorTitle="Motor Horsepower" error="Entry should be a number between 1 and 200 horsepower._x000a__x000a_Click &quot;Retry&quot; to re-enter the Motor Horsepower._x000a__x000a_" promptTitle="Motor Horsepower" prompt="Please enter the Motor Horsepower.  This should be a decimal number between 1 and 200." sqref="C19:C118">
      <formula1>$AI$24</formula1>
      <formula2>$AI$25</formula2>
    </dataValidation>
  </dataValidations>
  <pageMargins left="0.75" right="0.75" top="0.75" bottom="0.75" header="0.5" footer="0.4"/>
  <pageSetup scale="59"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showGridLines="0" zoomScale="90" workbookViewId="0"/>
  </sheetViews>
  <sheetFormatPr defaultRowHeight="12.75" x14ac:dyDescent="0.2"/>
  <cols>
    <col min="1" max="2" width="9.140625" style="44"/>
    <col min="3" max="3" width="6.140625" style="44" customWidth="1"/>
    <col min="4" max="4" width="15.5703125" style="44" customWidth="1"/>
    <col min="5" max="5" width="17.42578125" style="44" customWidth="1"/>
    <col min="6" max="6" width="18.140625" style="44" customWidth="1"/>
    <col min="7" max="7" width="17.42578125" style="44" customWidth="1"/>
    <col min="8" max="8" width="29" style="44" customWidth="1"/>
    <col min="9" max="9" width="21.42578125" style="44" customWidth="1"/>
    <col min="10" max="10" width="8.140625" style="44" customWidth="1"/>
    <col min="11" max="11" width="9.140625" style="44"/>
    <col min="12" max="12" width="2.42578125" style="44" customWidth="1"/>
    <col min="13" max="13" width="2.85546875" style="44" customWidth="1"/>
    <col min="14" max="14" width="3.85546875" style="44" customWidth="1"/>
    <col min="15" max="16384" width="9.140625" style="44"/>
  </cols>
  <sheetData>
    <row r="1" spans="1:15" ht="15.75" x14ac:dyDescent="0.25">
      <c r="A1" s="173" t="str">
        <f>Certification!A3</f>
        <v>General Purpose Electric Motors (Subtype II) (Manufactured on or after December 19, 2010)</v>
      </c>
      <c r="B1" s="233" t="s">
        <v>95</v>
      </c>
      <c r="C1" s="233"/>
      <c r="D1" s="233"/>
      <c r="E1" s="233"/>
      <c r="F1" s="233"/>
      <c r="G1" s="233"/>
      <c r="H1" s="233"/>
      <c r="I1" s="233"/>
      <c r="J1" s="233"/>
      <c r="K1" s="233"/>
      <c r="L1" s="233"/>
      <c r="M1" s="233"/>
      <c r="N1" s="233"/>
      <c r="O1" s="1"/>
    </row>
    <row r="2" spans="1:15" x14ac:dyDescent="0.2">
      <c r="A2" s="173" t="str">
        <f>Certification!A4</f>
        <v>4.2</v>
      </c>
      <c r="C2" s="238" t="s">
        <v>96</v>
      </c>
      <c r="D2" s="217"/>
      <c r="E2" s="217"/>
      <c r="F2" s="217"/>
      <c r="G2" s="217"/>
      <c r="H2" s="217"/>
      <c r="I2" s="217"/>
      <c r="J2" s="217"/>
      <c r="K2" s="217"/>
      <c r="L2" s="217"/>
      <c r="M2" s="217"/>
    </row>
    <row r="3" spans="1:15" x14ac:dyDescent="0.2">
      <c r="C3" s="217"/>
      <c r="D3" s="217"/>
      <c r="E3" s="217"/>
      <c r="F3" s="217"/>
      <c r="G3" s="217"/>
      <c r="H3" s="217"/>
      <c r="I3" s="217"/>
      <c r="J3" s="217"/>
      <c r="K3" s="217"/>
      <c r="L3" s="217"/>
      <c r="M3" s="217"/>
    </row>
    <row r="4" spans="1:15" x14ac:dyDescent="0.2">
      <c r="C4" s="217"/>
      <c r="D4" s="217"/>
      <c r="E4" s="217"/>
      <c r="F4" s="217"/>
      <c r="G4" s="217"/>
      <c r="H4" s="217"/>
      <c r="I4" s="217"/>
      <c r="J4" s="217"/>
      <c r="K4" s="217"/>
      <c r="L4" s="217"/>
      <c r="M4" s="217"/>
    </row>
    <row r="7" spans="1:15" ht="12.75" customHeight="1" x14ac:dyDescent="0.2">
      <c r="B7" s="239" t="s">
        <v>0</v>
      </c>
      <c r="C7" s="66" t="s">
        <v>97</v>
      </c>
      <c r="D7" s="67" t="s">
        <v>98</v>
      </c>
      <c r="E7" s="68"/>
      <c r="F7" s="68"/>
      <c r="G7" s="68"/>
      <c r="H7" s="68"/>
      <c r="I7" s="68"/>
      <c r="J7" s="68"/>
      <c r="K7" s="115"/>
      <c r="L7" s="115"/>
      <c r="M7" s="115"/>
      <c r="N7" s="116"/>
    </row>
    <row r="8" spans="1:15" ht="12.75" customHeight="1" x14ac:dyDescent="0.2">
      <c r="B8" s="240"/>
      <c r="C8" s="114"/>
      <c r="D8" s="114"/>
      <c r="E8" s="114"/>
      <c r="F8" s="114"/>
      <c r="G8" s="114"/>
      <c r="H8" s="114"/>
      <c r="I8" s="114"/>
      <c r="J8" s="114"/>
      <c r="K8" s="114"/>
      <c r="L8" s="114"/>
      <c r="M8" s="114"/>
      <c r="N8" s="117"/>
    </row>
    <row r="9" spans="1:15" x14ac:dyDescent="0.2">
      <c r="B9" s="118"/>
      <c r="C9" s="114"/>
      <c r="D9" s="114"/>
      <c r="E9" s="114"/>
      <c r="F9" s="114"/>
      <c r="G9" s="114"/>
      <c r="H9" s="114"/>
      <c r="I9" s="114"/>
      <c r="J9" s="114"/>
      <c r="K9" s="114"/>
      <c r="L9" s="114"/>
      <c r="M9" s="114"/>
      <c r="N9" s="117"/>
    </row>
    <row r="10" spans="1:15" x14ac:dyDescent="0.2">
      <c r="B10" s="118"/>
      <c r="C10" s="114"/>
      <c r="D10" s="114"/>
      <c r="E10" s="114"/>
      <c r="F10" s="114"/>
      <c r="G10" s="114"/>
      <c r="H10" s="114"/>
      <c r="I10" s="114"/>
      <c r="J10" s="114"/>
      <c r="K10" s="114"/>
      <c r="L10" s="114"/>
      <c r="M10" s="114"/>
      <c r="N10" s="117"/>
    </row>
    <row r="11" spans="1:15" x14ac:dyDescent="0.2">
      <c r="B11" s="118"/>
      <c r="C11" s="114"/>
      <c r="D11" s="114"/>
      <c r="E11" s="114"/>
      <c r="F11" s="114"/>
      <c r="G11" s="114"/>
      <c r="H11" s="114"/>
      <c r="I11" s="114"/>
      <c r="J11" s="114"/>
      <c r="K11" s="114"/>
      <c r="L11" s="114"/>
      <c r="M11" s="114"/>
      <c r="N11" s="117"/>
    </row>
    <row r="12" spans="1:15" x14ac:dyDescent="0.2">
      <c r="B12" s="118"/>
      <c r="C12" s="114"/>
      <c r="D12" s="114"/>
      <c r="E12" s="114"/>
      <c r="F12" s="114"/>
      <c r="G12" s="114"/>
      <c r="H12" s="114"/>
      <c r="I12" s="114"/>
      <c r="J12" s="114"/>
      <c r="K12" s="114"/>
      <c r="L12" s="114"/>
      <c r="M12" s="114"/>
      <c r="N12" s="117"/>
    </row>
    <row r="13" spans="1:15" x14ac:dyDescent="0.2">
      <c r="B13" s="118"/>
      <c r="C13" s="114"/>
      <c r="D13" s="114"/>
      <c r="E13" s="114"/>
      <c r="F13" s="114"/>
      <c r="G13" s="114"/>
      <c r="H13" s="114"/>
      <c r="I13" s="114"/>
      <c r="J13" s="114"/>
      <c r="K13" s="114"/>
      <c r="L13" s="114"/>
      <c r="M13" s="114"/>
      <c r="N13" s="117"/>
    </row>
    <row r="14" spans="1:15" x14ac:dyDescent="0.2">
      <c r="B14" s="118"/>
      <c r="C14" s="114"/>
      <c r="D14" s="114"/>
      <c r="E14" s="114"/>
      <c r="F14" s="114"/>
      <c r="G14" s="114"/>
      <c r="H14" s="114"/>
      <c r="I14" s="114"/>
      <c r="J14" s="114"/>
      <c r="K14" s="114"/>
      <c r="L14" s="114"/>
      <c r="M14" s="114"/>
      <c r="N14" s="117"/>
    </row>
    <row r="15" spans="1:15" x14ac:dyDescent="0.2">
      <c r="B15" s="119"/>
      <c r="C15" s="120"/>
      <c r="D15" s="120"/>
      <c r="E15" s="120"/>
      <c r="F15" s="120"/>
      <c r="G15" s="120"/>
      <c r="H15" s="120"/>
      <c r="I15" s="120"/>
      <c r="J15" s="120"/>
      <c r="K15" s="120"/>
      <c r="L15" s="120"/>
      <c r="M15" s="120"/>
      <c r="N15" s="121"/>
    </row>
    <row r="16" spans="1:15" x14ac:dyDescent="0.2">
      <c r="B16" s="75"/>
      <c r="C16" s="75"/>
      <c r="D16" s="75"/>
      <c r="E16" s="75"/>
      <c r="F16" s="75"/>
      <c r="G16" s="75"/>
      <c r="H16" s="75"/>
      <c r="I16" s="75"/>
      <c r="J16" s="75"/>
      <c r="K16" s="75"/>
      <c r="L16" s="75"/>
      <c r="M16" s="75"/>
      <c r="N16" s="75"/>
    </row>
    <row r="18" spans="2:15" ht="12.75" customHeight="1" x14ac:dyDescent="0.2">
      <c r="B18" s="241" t="s">
        <v>13</v>
      </c>
      <c r="C18" s="66" t="s">
        <v>99</v>
      </c>
      <c r="D18" s="67" t="s">
        <v>100</v>
      </c>
      <c r="E18" s="68"/>
      <c r="F18" s="68"/>
      <c r="G18" s="68"/>
      <c r="H18" s="68"/>
      <c r="I18" s="68"/>
      <c r="J18" s="68"/>
      <c r="K18" s="115"/>
      <c r="L18" s="115"/>
      <c r="M18" s="72"/>
      <c r="N18" s="122"/>
    </row>
    <row r="19" spans="2:15" ht="11.25" customHeight="1" x14ac:dyDescent="0.2">
      <c r="B19" s="242"/>
      <c r="C19" s="75"/>
      <c r="D19" s="75"/>
      <c r="E19" s="75"/>
      <c r="F19" s="75"/>
      <c r="G19" s="75"/>
      <c r="H19" s="75"/>
      <c r="I19" s="75"/>
      <c r="J19" s="75"/>
      <c r="K19" s="75"/>
      <c r="L19" s="75"/>
      <c r="M19" s="75"/>
      <c r="N19" s="78"/>
    </row>
    <row r="20" spans="2:15" ht="13.5" customHeight="1" x14ac:dyDescent="0.2">
      <c r="B20" s="100"/>
      <c r="C20" s="75"/>
      <c r="D20" s="75"/>
      <c r="E20" s="75"/>
      <c r="F20" s="75"/>
      <c r="G20" s="75"/>
      <c r="H20" s="75"/>
      <c r="I20" s="75"/>
      <c r="J20" s="75"/>
      <c r="K20" s="75"/>
      <c r="L20" s="75"/>
      <c r="M20" s="75"/>
      <c r="N20" s="78"/>
    </row>
    <row r="21" spans="2:15" x14ac:dyDescent="0.2">
      <c r="B21" s="100"/>
      <c r="C21" s="75"/>
      <c r="D21" s="75"/>
      <c r="E21" s="75"/>
      <c r="F21" s="75"/>
      <c r="G21" s="75"/>
      <c r="H21" s="75"/>
      <c r="I21" s="75"/>
      <c r="J21" s="75"/>
      <c r="K21" s="75"/>
      <c r="L21" s="75"/>
      <c r="M21" s="75"/>
      <c r="N21" s="78"/>
    </row>
    <row r="22" spans="2:15" x14ac:dyDescent="0.2">
      <c r="B22" s="100"/>
      <c r="C22" s="75"/>
      <c r="D22" s="75"/>
      <c r="E22" s="75"/>
      <c r="F22" s="75"/>
      <c r="G22" s="75"/>
      <c r="H22" s="75"/>
      <c r="I22" s="75"/>
      <c r="J22" s="75"/>
      <c r="K22" s="75"/>
      <c r="L22" s="75"/>
      <c r="M22" s="75"/>
      <c r="N22" s="78"/>
    </row>
    <row r="23" spans="2:15" x14ac:dyDescent="0.2">
      <c r="B23" s="100"/>
      <c r="C23" s="75"/>
      <c r="D23" s="75"/>
      <c r="E23" s="75"/>
      <c r="F23" s="75"/>
      <c r="G23" s="75"/>
      <c r="H23" s="75"/>
      <c r="I23" s="75"/>
      <c r="J23" s="75"/>
      <c r="K23" s="75"/>
      <c r="L23" s="75"/>
      <c r="M23" s="75"/>
      <c r="N23" s="78"/>
    </row>
    <row r="24" spans="2:15" x14ac:dyDescent="0.2">
      <c r="B24" s="100"/>
      <c r="C24" s="75"/>
      <c r="D24" s="75"/>
      <c r="E24" s="75"/>
      <c r="F24" s="75"/>
      <c r="G24" s="75"/>
      <c r="H24" s="75"/>
      <c r="I24" s="75"/>
      <c r="J24" s="75"/>
      <c r="K24" s="75"/>
      <c r="L24" s="75"/>
      <c r="M24" s="75"/>
      <c r="N24" s="78"/>
    </row>
    <row r="25" spans="2:15" x14ac:dyDescent="0.2">
      <c r="B25" s="100"/>
      <c r="C25" s="75"/>
      <c r="D25" s="75"/>
      <c r="E25" s="75"/>
      <c r="F25" s="75"/>
      <c r="G25" s="75"/>
      <c r="H25" s="75"/>
      <c r="I25" s="75"/>
      <c r="J25" s="75"/>
      <c r="K25" s="75"/>
      <c r="L25" s="75"/>
      <c r="M25" s="75"/>
      <c r="N25" s="78"/>
    </row>
    <row r="26" spans="2:15" x14ac:dyDescent="0.2">
      <c r="B26" s="80"/>
      <c r="C26" s="81"/>
      <c r="D26" s="81"/>
      <c r="E26" s="81"/>
      <c r="F26" s="81"/>
      <c r="G26" s="81"/>
      <c r="H26" s="81"/>
      <c r="I26" s="81"/>
      <c r="J26" s="81"/>
      <c r="K26" s="81"/>
      <c r="L26" s="81"/>
      <c r="M26" s="81"/>
      <c r="N26" s="83"/>
    </row>
    <row r="27" spans="2:15" x14ac:dyDescent="0.2">
      <c r="B27" s="75"/>
      <c r="C27" s="75"/>
      <c r="D27" s="75"/>
      <c r="E27" s="75"/>
      <c r="F27" s="75"/>
      <c r="G27" s="75"/>
      <c r="H27" s="75"/>
      <c r="I27" s="75"/>
      <c r="J27" s="75"/>
      <c r="K27" s="75"/>
      <c r="L27" s="75"/>
      <c r="M27" s="75"/>
      <c r="N27" s="75"/>
    </row>
    <row r="28" spans="2:15" x14ac:dyDescent="0.2">
      <c r="B28" s="75"/>
      <c r="C28" s="75"/>
      <c r="D28" s="75"/>
      <c r="E28" s="75"/>
      <c r="F28" s="75"/>
      <c r="G28" s="75"/>
      <c r="H28" s="75"/>
      <c r="I28" s="75"/>
      <c r="J28" s="75"/>
      <c r="K28" s="75"/>
      <c r="L28" s="75"/>
      <c r="M28" s="75"/>
      <c r="N28" s="75"/>
    </row>
    <row r="29" spans="2:15" ht="15.75" x14ac:dyDescent="0.25">
      <c r="B29" s="233" t="s">
        <v>101</v>
      </c>
      <c r="C29" s="233"/>
      <c r="D29" s="233"/>
      <c r="E29" s="233"/>
      <c r="F29" s="233"/>
      <c r="G29" s="233"/>
      <c r="H29" s="233"/>
      <c r="I29" s="233"/>
      <c r="J29" s="233"/>
      <c r="K29" s="233"/>
      <c r="L29" s="233"/>
      <c r="M29" s="233"/>
      <c r="N29" s="233"/>
      <c r="O29" s="1"/>
    </row>
    <row r="30" spans="2:15" ht="12.75" customHeight="1" x14ac:dyDescent="0.2">
      <c r="C30" s="234" t="s">
        <v>102</v>
      </c>
      <c r="D30" s="234"/>
      <c r="E30" s="234"/>
      <c r="F30" s="234"/>
      <c r="G30" s="234"/>
      <c r="H30" s="234"/>
      <c r="I30" s="234"/>
      <c r="J30" s="234"/>
      <c r="K30" s="234"/>
      <c r="L30" s="234"/>
      <c r="M30" s="234"/>
      <c r="N30" s="69"/>
      <c r="O30" s="69"/>
    </row>
    <row r="31" spans="2:15" x14ac:dyDescent="0.2">
      <c r="C31" s="234"/>
      <c r="D31" s="234"/>
      <c r="E31" s="234"/>
      <c r="F31" s="234"/>
      <c r="G31" s="234"/>
      <c r="H31" s="234"/>
      <c r="I31" s="234"/>
      <c r="J31" s="234"/>
      <c r="K31" s="234"/>
      <c r="L31" s="234"/>
      <c r="M31" s="234"/>
      <c r="N31" s="69"/>
      <c r="O31" s="69"/>
    </row>
    <row r="32" spans="2:15" x14ac:dyDescent="0.2">
      <c r="C32" s="234"/>
      <c r="D32" s="234"/>
      <c r="E32" s="234"/>
      <c r="F32" s="234"/>
      <c r="G32" s="234"/>
      <c r="H32" s="234"/>
      <c r="I32" s="234"/>
      <c r="J32" s="234"/>
      <c r="K32" s="234"/>
      <c r="L32" s="234"/>
      <c r="M32" s="234"/>
      <c r="N32" s="69"/>
      <c r="O32" s="69"/>
    </row>
    <row r="33" spans="1:18" x14ac:dyDescent="0.2">
      <c r="C33" s="234"/>
      <c r="D33" s="234"/>
      <c r="E33" s="234"/>
      <c r="F33" s="234"/>
      <c r="G33" s="234"/>
      <c r="H33" s="234"/>
      <c r="I33" s="234"/>
      <c r="J33" s="234"/>
      <c r="K33" s="234"/>
      <c r="L33" s="234"/>
      <c r="M33" s="234"/>
      <c r="N33" s="69"/>
      <c r="O33" s="69"/>
    </row>
    <row r="34" spans="1:18" x14ac:dyDescent="0.2">
      <c r="C34" s="70"/>
      <c r="D34" s="70"/>
      <c r="E34" s="70"/>
      <c r="F34" s="70"/>
      <c r="G34" s="70"/>
      <c r="H34" s="70"/>
      <c r="I34" s="70"/>
      <c r="J34" s="70"/>
      <c r="K34" s="70"/>
      <c r="L34" s="70"/>
      <c r="M34" s="70"/>
      <c r="N34" s="69"/>
      <c r="O34" s="69"/>
    </row>
    <row r="36" spans="1:18" x14ac:dyDescent="0.2">
      <c r="A36" s="71"/>
      <c r="B36" s="235" t="s">
        <v>14</v>
      </c>
      <c r="C36" s="66" t="s">
        <v>103</v>
      </c>
      <c r="D36" s="237" t="s">
        <v>104</v>
      </c>
      <c r="E36" s="229"/>
      <c r="F36" s="229"/>
      <c r="G36" s="229"/>
      <c r="H36" s="229"/>
      <c r="I36" s="229"/>
      <c r="J36" s="229"/>
      <c r="K36" s="72"/>
      <c r="L36" s="73"/>
      <c r="M36" s="73"/>
      <c r="N36" s="74"/>
      <c r="O36" s="71"/>
      <c r="P36" s="71"/>
      <c r="Q36" s="71"/>
      <c r="R36" s="71"/>
    </row>
    <row r="37" spans="1:18" x14ac:dyDescent="0.2">
      <c r="B37" s="236"/>
      <c r="C37" s="75"/>
      <c r="D37" s="76" t="s">
        <v>105</v>
      </c>
      <c r="E37" s="77"/>
      <c r="F37" s="77"/>
      <c r="G37" s="77"/>
      <c r="H37" s="77"/>
      <c r="I37" s="77"/>
      <c r="J37" s="77"/>
      <c r="K37" s="75"/>
      <c r="L37" s="75"/>
      <c r="M37" s="75"/>
      <c r="N37" s="78"/>
    </row>
    <row r="38" spans="1:18" ht="12.75" customHeight="1" x14ac:dyDescent="0.25">
      <c r="B38" s="100"/>
      <c r="C38" s="75"/>
      <c r="D38" s="79" t="s">
        <v>105</v>
      </c>
      <c r="E38" s="79"/>
      <c r="F38" s="79"/>
      <c r="G38" s="79"/>
      <c r="H38" s="79"/>
      <c r="I38" s="79"/>
      <c r="J38" s="79"/>
      <c r="K38" s="75"/>
      <c r="L38" s="75"/>
      <c r="M38" s="75"/>
      <c r="N38" s="78"/>
    </row>
    <row r="39" spans="1:18" ht="12.75" customHeight="1" x14ac:dyDescent="0.25">
      <c r="B39" s="80"/>
      <c r="C39" s="81"/>
      <c r="D39" s="82"/>
      <c r="E39" s="82"/>
      <c r="F39" s="82"/>
      <c r="G39" s="82"/>
      <c r="H39" s="82"/>
      <c r="I39" s="82"/>
      <c r="J39" s="82"/>
      <c r="K39" s="81"/>
      <c r="L39" s="81"/>
      <c r="M39" s="81"/>
      <c r="N39" s="83"/>
    </row>
    <row r="40" spans="1:18" x14ac:dyDescent="0.2">
      <c r="B40" s="75"/>
      <c r="C40" s="75"/>
      <c r="D40" s="75"/>
      <c r="E40" s="75"/>
      <c r="F40" s="75"/>
      <c r="G40" s="75"/>
      <c r="H40" s="75"/>
      <c r="I40" s="75"/>
      <c r="J40" s="75"/>
      <c r="K40" s="75"/>
      <c r="L40" s="75"/>
      <c r="M40" s="75"/>
      <c r="N40" s="75"/>
    </row>
    <row r="41" spans="1:18" x14ac:dyDescent="0.2">
      <c r="B41" s="75"/>
      <c r="C41" s="75"/>
      <c r="D41" s="75"/>
      <c r="E41" s="75"/>
      <c r="F41" s="75"/>
      <c r="G41" s="75"/>
      <c r="H41" s="75"/>
      <c r="I41" s="75"/>
      <c r="J41" s="75"/>
      <c r="K41" s="75"/>
      <c r="L41" s="75"/>
      <c r="M41" s="75"/>
      <c r="N41" s="75"/>
    </row>
    <row r="43" spans="1:18" ht="14.25" customHeight="1" x14ac:dyDescent="0.2">
      <c r="B43" s="219" t="s">
        <v>15</v>
      </c>
      <c r="C43" s="84" t="s">
        <v>106</v>
      </c>
      <c r="D43" s="67" t="s">
        <v>107</v>
      </c>
      <c r="E43" s="68"/>
      <c r="F43" s="68"/>
      <c r="G43" s="68"/>
      <c r="H43" s="68"/>
      <c r="I43" s="68"/>
      <c r="J43" s="68"/>
      <c r="K43" s="68"/>
      <c r="L43" s="68"/>
      <c r="M43" s="68"/>
      <c r="N43" s="85"/>
    </row>
    <row r="44" spans="1:18" x14ac:dyDescent="0.2">
      <c r="B44" s="220"/>
      <c r="C44" s="86"/>
      <c r="D44" s="87"/>
      <c r="E44" s="87"/>
      <c r="F44" s="87"/>
      <c r="G44" s="87"/>
      <c r="H44" s="87"/>
      <c r="I44" s="87"/>
      <c r="J44" s="87"/>
      <c r="K44" s="87"/>
      <c r="L44" s="87"/>
      <c r="M44" s="87"/>
      <c r="N44" s="88"/>
    </row>
    <row r="45" spans="1:18" ht="15" x14ac:dyDescent="0.2">
      <c r="B45" s="100"/>
      <c r="C45" s="89"/>
      <c r="D45" s="90"/>
      <c r="E45" s="90"/>
      <c r="F45" s="90"/>
      <c r="G45" s="90"/>
      <c r="H45" s="90"/>
      <c r="I45" s="90"/>
      <c r="J45" s="90"/>
      <c r="K45" s="77"/>
      <c r="L45" s="77"/>
      <c r="M45" s="77"/>
      <c r="N45" s="91"/>
    </row>
    <row r="46" spans="1:18" ht="18" x14ac:dyDescent="0.25">
      <c r="B46" s="100"/>
      <c r="C46" s="75"/>
      <c r="D46" s="75"/>
      <c r="E46" s="75"/>
      <c r="F46" s="75"/>
      <c r="G46" s="75"/>
      <c r="H46" s="75"/>
      <c r="I46" s="75"/>
      <c r="J46" s="92"/>
      <c r="K46" s="79"/>
      <c r="L46" s="79"/>
      <c r="M46" s="79"/>
      <c r="N46" s="93"/>
    </row>
    <row r="47" spans="1:18" x14ac:dyDescent="0.2">
      <c r="B47" s="80"/>
      <c r="C47" s="81"/>
      <c r="D47" s="81"/>
      <c r="E47" s="81"/>
      <c r="F47" s="81"/>
      <c r="G47" s="81"/>
      <c r="H47" s="81"/>
      <c r="I47" s="81"/>
      <c r="J47" s="81"/>
      <c r="K47" s="81"/>
      <c r="L47" s="81"/>
      <c r="M47" s="81"/>
      <c r="N47" s="83"/>
    </row>
    <row r="48" spans="1:18" x14ac:dyDescent="0.2">
      <c r="B48" s="75"/>
      <c r="C48" s="75"/>
      <c r="D48" s="75"/>
      <c r="E48" s="75"/>
      <c r="F48" s="75"/>
      <c r="G48" s="75"/>
      <c r="H48" s="75"/>
      <c r="I48" s="75"/>
      <c r="J48" s="75"/>
      <c r="K48" s="75"/>
      <c r="L48" s="75"/>
      <c r="M48" s="75"/>
      <c r="N48" s="75"/>
    </row>
    <row r="49" spans="1:18" x14ac:dyDescent="0.2">
      <c r="B49" s="75"/>
      <c r="C49" s="75"/>
      <c r="D49" s="75"/>
      <c r="E49" s="75"/>
      <c r="F49" s="75"/>
      <c r="G49" s="75"/>
      <c r="H49" s="75"/>
      <c r="I49" s="75"/>
      <c r="J49" s="75"/>
      <c r="K49" s="75"/>
      <c r="L49" s="75"/>
      <c r="M49" s="75"/>
      <c r="N49" s="75"/>
    </row>
    <row r="50" spans="1:18" x14ac:dyDescent="0.2">
      <c r="B50" s="75"/>
      <c r="C50" s="75"/>
      <c r="D50" s="75"/>
      <c r="E50" s="75"/>
      <c r="F50" s="75"/>
      <c r="G50" s="75"/>
      <c r="H50" s="75"/>
      <c r="I50" s="75"/>
      <c r="J50" s="75"/>
      <c r="K50" s="75"/>
      <c r="L50" s="75"/>
      <c r="M50" s="75"/>
      <c r="N50" s="75"/>
    </row>
    <row r="51" spans="1:18" ht="12.75" customHeight="1" x14ac:dyDescent="0.2"/>
    <row r="52" spans="1:18" ht="37.5" customHeight="1" x14ac:dyDescent="0.4">
      <c r="B52" s="94" t="s">
        <v>108</v>
      </c>
      <c r="C52" s="221" t="s">
        <v>109</v>
      </c>
      <c r="D52" s="223" t="s">
        <v>110</v>
      </c>
      <c r="E52" s="223"/>
      <c r="F52" s="223"/>
      <c r="G52" s="223"/>
      <c r="H52" s="223"/>
      <c r="I52" s="223"/>
      <c r="J52" s="223"/>
      <c r="K52" s="223"/>
      <c r="L52" s="223"/>
      <c r="M52" s="223"/>
      <c r="N52" s="95"/>
    </row>
    <row r="53" spans="1:18" ht="12.75" customHeight="1" x14ac:dyDescent="0.4">
      <c r="A53" s="96"/>
      <c r="B53" s="97"/>
      <c r="C53" s="222"/>
      <c r="D53" s="224"/>
      <c r="E53" s="224"/>
      <c r="F53" s="224"/>
      <c r="G53" s="224"/>
      <c r="H53" s="224"/>
      <c r="I53" s="224"/>
      <c r="J53" s="224"/>
      <c r="K53" s="224"/>
      <c r="L53" s="224"/>
      <c r="M53" s="224"/>
      <c r="N53" s="98"/>
      <c r="O53" s="96"/>
      <c r="P53" s="96"/>
      <c r="Q53" s="96"/>
      <c r="R53" s="96"/>
    </row>
    <row r="54" spans="1:18" x14ac:dyDescent="0.2">
      <c r="B54" s="100"/>
      <c r="C54" s="99"/>
      <c r="D54" s="224"/>
      <c r="E54" s="224"/>
      <c r="F54" s="224"/>
      <c r="G54" s="224"/>
      <c r="H54" s="224"/>
      <c r="I54" s="224"/>
      <c r="J54" s="224"/>
      <c r="K54" s="224"/>
      <c r="L54" s="224"/>
      <c r="M54" s="224"/>
      <c r="N54" s="98"/>
    </row>
    <row r="55" spans="1:18" x14ac:dyDescent="0.2">
      <c r="B55" s="100"/>
      <c r="C55" s="101"/>
      <c r="D55" s="38"/>
      <c r="E55" s="38"/>
      <c r="F55" s="38"/>
      <c r="G55" s="38"/>
      <c r="H55" s="102"/>
      <c r="I55" s="38"/>
      <c r="J55" s="102"/>
      <c r="K55" s="38"/>
      <c r="L55" s="38"/>
      <c r="M55" s="102"/>
      <c r="N55" s="103"/>
    </row>
    <row r="56" spans="1:18" x14ac:dyDescent="0.2">
      <c r="B56" s="100"/>
      <c r="C56" s="23"/>
      <c r="D56" s="104" t="s">
        <v>92</v>
      </c>
      <c r="E56" s="105"/>
      <c r="F56" s="26"/>
      <c r="G56" s="24"/>
      <c r="H56" s="24"/>
      <c r="I56" s="25"/>
      <c r="J56" s="25"/>
      <c r="K56" s="24"/>
      <c r="L56" s="38"/>
      <c r="M56" s="102"/>
      <c r="N56" s="103"/>
    </row>
    <row r="57" spans="1:18" ht="33" customHeight="1" thickBot="1" x14ac:dyDescent="0.4">
      <c r="B57" s="100"/>
      <c r="C57" s="28" t="s">
        <v>1</v>
      </c>
      <c r="D57" s="29" t="s">
        <v>41</v>
      </c>
      <c r="E57" s="29" t="s">
        <v>81</v>
      </c>
      <c r="F57" s="29" t="s">
        <v>42</v>
      </c>
      <c r="G57" s="29" t="s">
        <v>75</v>
      </c>
      <c r="H57" s="30" t="s">
        <v>86</v>
      </c>
      <c r="I57" s="54" t="s">
        <v>87</v>
      </c>
      <c r="J57" s="59" t="s">
        <v>89</v>
      </c>
      <c r="K57" s="28" t="s">
        <v>7</v>
      </c>
      <c r="L57" s="38"/>
      <c r="M57" s="102"/>
      <c r="N57" s="103"/>
    </row>
    <row r="58" spans="1:18" ht="24" thickTop="1" x14ac:dyDescent="0.2">
      <c r="B58" s="100"/>
      <c r="C58" s="34">
        <v>1</v>
      </c>
      <c r="D58" s="106">
        <v>3</v>
      </c>
      <c r="E58" s="107"/>
      <c r="F58" s="107">
        <v>2</v>
      </c>
      <c r="G58" s="107" t="s">
        <v>111</v>
      </c>
      <c r="H58" s="108" t="s">
        <v>112</v>
      </c>
      <c r="I58" s="107">
        <v>90</v>
      </c>
      <c r="J58" s="109"/>
      <c r="K58" s="35" t="s">
        <v>113</v>
      </c>
      <c r="L58" s="75"/>
      <c r="M58" s="75"/>
      <c r="N58" s="78"/>
    </row>
    <row r="59" spans="1:18" ht="23.25" x14ac:dyDescent="0.2">
      <c r="B59" s="100"/>
      <c r="C59" s="34">
        <v>2</v>
      </c>
      <c r="D59" s="110"/>
      <c r="E59" s="111">
        <v>5.5</v>
      </c>
      <c r="F59" s="111">
        <v>4</v>
      </c>
      <c r="G59" s="111"/>
      <c r="H59" s="112" t="s">
        <v>114</v>
      </c>
      <c r="I59" s="111">
        <v>90</v>
      </c>
      <c r="J59" s="113"/>
      <c r="K59" s="35" t="s">
        <v>115</v>
      </c>
      <c r="L59" s="75"/>
      <c r="M59" s="75"/>
      <c r="N59" s="78"/>
    </row>
    <row r="60" spans="1:18" x14ac:dyDescent="0.2">
      <c r="B60" s="100"/>
      <c r="C60" s="75"/>
      <c r="D60" s="75"/>
      <c r="E60" s="75"/>
      <c r="F60" s="75"/>
      <c r="G60" s="75"/>
      <c r="H60" s="75"/>
      <c r="I60" s="75"/>
      <c r="J60" s="75"/>
      <c r="K60" s="75"/>
      <c r="L60" s="75"/>
      <c r="M60" s="75"/>
      <c r="N60" s="78"/>
    </row>
    <row r="61" spans="1:18" x14ac:dyDescent="0.2">
      <c r="B61" s="80"/>
      <c r="C61" s="81"/>
      <c r="D61" s="81"/>
      <c r="E61" s="81"/>
      <c r="F61" s="81"/>
      <c r="G61" s="81"/>
      <c r="H61" s="81"/>
      <c r="I61" s="81"/>
      <c r="J61" s="81"/>
      <c r="K61" s="81"/>
      <c r="L61" s="81"/>
      <c r="M61" s="81"/>
      <c r="N61" s="83"/>
    </row>
    <row r="62" spans="1:18" x14ac:dyDescent="0.2">
      <c r="B62" s="75"/>
      <c r="C62" s="75"/>
      <c r="D62" s="75"/>
      <c r="E62" s="75"/>
      <c r="F62" s="75"/>
      <c r="G62" s="75"/>
      <c r="H62" s="75"/>
      <c r="I62" s="75"/>
      <c r="J62" s="75"/>
      <c r="K62" s="75"/>
      <c r="L62" s="75"/>
      <c r="M62" s="75"/>
      <c r="N62" s="75"/>
    </row>
    <row r="63" spans="1:18" x14ac:dyDescent="0.2">
      <c r="B63" s="75"/>
      <c r="C63" s="75"/>
      <c r="D63" s="75"/>
      <c r="E63" s="75"/>
      <c r="F63" s="75"/>
      <c r="G63" s="75"/>
      <c r="H63" s="75"/>
      <c r="I63" s="75"/>
      <c r="J63" s="75"/>
      <c r="K63" s="75"/>
      <c r="L63" s="75"/>
      <c r="M63" s="75"/>
      <c r="N63" s="75"/>
    </row>
    <row r="66" spans="2:14" ht="12.75" customHeight="1" x14ac:dyDescent="0.2">
      <c r="B66" s="225" t="s">
        <v>116</v>
      </c>
      <c r="C66" s="227" t="s">
        <v>117</v>
      </c>
      <c r="D66" s="229" t="s">
        <v>118</v>
      </c>
      <c r="E66" s="229"/>
      <c r="F66" s="229"/>
      <c r="G66" s="229"/>
      <c r="H66" s="229"/>
      <c r="I66" s="229"/>
      <c r="J66" s="229"/>
      <c r="K66" s="229"/>
      <c r="L66" s="229"/>
      <c r="M66" s="229"/>
      <c r="N66" s="230"/>
    </row>
    <row r="67" spans="2:14" ht="12.75" customHeight="1" x14ac:dyDescent="0.2">
      <c r="B67" s="226"/>
      <c r="C67" s="228"/>
      <c r="D67" s="231"/>
      <c r="E67" s="231"/>
      <c r="F67" s="231"/>
      <c r="G67" s="231"/>
      <c r="H67" s="231"/>
      <c r="I67" s="231"/>
      <c r="J67" s="231"/>
      <c r="K67" s="231"/>
      <c r="L67" s="231"/>
      <c r="M67" s="231"/>
      <c r="N67" s="232"/>
    </row>
    <row r="68" spans="2:14" x14ac:dyDescent="0.2">
      <c r="B68" s="100"/>
      <c r="C68" s="75"/>
      <c r="D68" s="75"/>
      <c r="E68" s="75"/>
      <c r="F68" s="75"/>
      <c r="G68" s="75"/>
      <c r="H68" s="75"/>
      <c r="I68" s="75"/>
      <c r="J68" s="75"/>
      <c r="K68" s="75"/>
      <c r="L68" s="75"/>
      <c r="M68" s="75"/>
      <c r="N68" s="78"/>
    </row>
    <row r="69" spans="2:14" x14ac:dyDescent="0.2">
      <c r="B69" s="100"/>
      <c r="C69" s="75"/>
      <c r="D69" s="75"/>
      <c r="E69" s="75"/>
      <c r="F69" s="75"/>
      <c r="G69" s="75"/>
      <c r="H69" s="75"/>
      <c r="I69" s="75"/>
      <c r="J69" s="75"/>
      <c r="K69" s="75"/>
      <c r="L69" s="75"/>
      <c r="M69" s="75"/>
      <c r="N69" s="78"/>
    </row>
    <row r="70" spans="2:14" x14ac:dyDescent="0.2">
      <c r="B70" s="100"/>
      <c r="C70" s="75"/>
      <c r="D70" s="75"/>
      <c r="E70" s="75"/>
      <c r="F70" s="75"/>
      <c r="G70" s="75"/>
      <c r="H70" s="75"/>
      <c r="I70" s="75"/>
      <c r="J70" s="75"/>
      <c r="K70" s="75"/>
      <c r="L70" s="75"/>
      <c r="M70" s="75"/>
      <c r="N70" s="78"/>
    </row>
    <row r="71" spans="2:14" x14ac:dyDescent="0.2">
      <c r="B71" s="100"/>
      <c r="C71" s="75"/>
      <c r="D71" s="75"/>
      <c r="E71" s="75"/>
      <c r="F71" s="75"/>
      <c r="G71" s="75"/>
      <c r="H71" s="75"/>
      <c r="I71" s="75"/>
      <c r="J71" s="75"/>
      <c r="K71" s="75"/>
      <c r="L71" s="75"/>
      <c r="M71" s="75"/>
      <c r="N71" s="78"/>
    </row>
    <row r="72" spans="2:14" x14ac:dyDescent="0.2">
      <c r="B72" s="100"/>
      <c r="C72" s="75"/>
      <c r="D72" s="75"/>
      <c r="E72" s="75"/>
      <c r="F72" s="75"/>
      <c r="G72" s="75"/>
      <c r="H72" s="75"/>
      <c r="I72" s="75"/>
      <c r="J72" s="75"/>
      <c r="K72" s="75"/>
      <c r="L72" s="75"/>
      <c r="M72" s="75"/>
      <c r="N72" s="78"/>
    </row>
    <row r="73" spans="2:14" x14ac:dyDescent="0.2">
      <c r="B73" s="100"/>
      <c r="C73" s="75"/>
      <c r="D73" s="75"/>
      <c r="E73" s="75"/>
      <c r="F73" s="75"/>
      <c r="G73" s="75"/>
      <c r="H73" s="75"/>
      <c r="I73" s="75"/>
      <c r="J73" s="75"/>
      <c r="K73" s="75"/>
      <c r="L73" s="75"/>
      <c r="M73" s="75"/>
      <c r="N73" s="78"/>
    </row>
    <row r="74" spans="2:14" x14ac:dyDescent="0.2">
      <c r="B74" s="100"/>
      <c r="C74" s="75"/>
      <c r="D74" s="75"/>
      <c r="E74" s="75"/>
      <c r="F74" s="75"/>
      <c r="G74" s="75"/>
      <c r="H74" s="75"/>
      <c r="I74" s="75"/>
      <c r="J74" s="75"/>
      <c r="K74" s="75"/>
      <c r="L74" s="75"/>
      <c r="M74" s="75"/>
      <c r="N74" s="78"/>
    </row>
    <row r="75" spans="2:14" x14ac:dyDescent="0.2">
      <c r="B75" s="100"/>
      <c r="C75" s="75"/>
      <c r="D75" s="75"/>
      <c r="E75" s="75"/>
      <c r="F75" s="75"/>
      <c r="G75" s="75"/>
      <c r="H75" s="75"/>
      <c r="I75" s="75"/>
      <c r="J75" s="75"/>
      <c r="K75" s="75"/>
      <c r="L75" s="75"/>
      <c r="M75" s="75"/>
      <c r="N75" s="78"/>
    </row>
    <row r="76" spans="2:14" x14ac:dyDescent="0.2">
      <c r="B76" s="100"/>
      <c r="C76" s="75"/>
      <c r="D76" s="75"/>
      <c r="E76" s="75"/>
      <c r="F76" s="75"/>
      <c r="G76" s="75"/>
      <c r="H76" s="75"/>
      <c r="I76" s="75"/>
      <c r="J76" s="75"/>
      <c r="K76" s="75"/>
      <c r="L76" s="75"/>
      <c r="M76" s="75"/>
      <c r="N76" s="78"/>
    </row>
    <row r="77" spans="2:14" x14ac:dyDescent="0.2">
      <c r="B77" s="100"/>
      <c r="C77" s="75"/>
      <c r="D77" s="75"/>
      <c r="E77" s="75"/>
      <c r="F77" s="75"/>
      <c r="G77" s="75"/>
      <c r="H77" s="75"/>
      <c r="I77" s="75"/>
      <c r="J77" s="75"/>
      <c r="K77" s="75"/>
      <c r="L77" s="75"/>
      <c r="M77" s="75"/>
      <c r="N77" s="78"/>
    </row>
    <row r="78" spans="2:14" x14ac:dyDescent="0.2">
      <c r="B78" s="100"/>
      <c r="C78" s="75"/>
      <c r="D78" s="75"/>
      <c r="E78" s="75"/>
      <c r="F78" s="75"/>
      <c r="G78" s="75"/>
      <c r="H78" s="75"/>
      <c r="I78" s="75"/>
      <c r="J78" s="75"/>
      <c r="K78" s="75"/>
      <c r="L78" s="75"/>
      <c r="M78" s="75"/>
      <c r="N78" s="78"/>
    </row>
    <row r="79" spans="2:14" x14ac:dyDescent="0.2">
      <c r="B79" s="100"/>
      <c r="C79" s="75"/>
      <c r="D79" s="75"/>
      <c r="E79" s="75"/>
      <c r="F79" s="75"/>
      <c r="G79" s="75"/>
      <c r="H79" s="75"/>
      <c r="I79" s="75"/>
      <c r="J79" s="75"/>
      <c r="K79" s="75"/>
      <c r="L79" s="75"/>
      <c r="M79" s="75"/>
      <c r="N79" s="78"/>
    </row>
    <row r="80" spans="2:14" x14ac:dyDescent="0.2">
      <c r="B80" s="100"/>
      <c r="C80" s="75"/>
      <c r="D80" s="75"/>
      <c r="E80" s="75"/>
      <c r="F80" s="75"/>
      <c r="G80" s="75"/>
      <c r="H80" s="75"/>
      <c r="I80" s="75"/>
      <c r="J80" s="75"/>
      <c r="K80" s="75"/>
      <c r="L80" s="75"/>
      <c r="M80" s="75"/>
      <c r="N80" s="78"/>
    </row>
    <row r="81" spans="2:14" x14ac:dyDescent="0.2">
      <c r="B81" s="100"/>
      <c r="C81" s="75"/>
      <c r="D81" s="75"/>
      <c r="E81" s="75"/>
      <c r="F81" s="75"/>
      <c r="G81" s="75"/>
      <c r="H81" s="75"/>
      <c r="I81" s="75"/>
      <c r="J81" s="75"/>
      <c r="K81" s="75"/>
      <c r="L81" s="75"/>
      <c r="M81" s="75"/>
      <c r="N81" s="78"/>
    </row>
    <row r="82" spans="2:14" x14ac:dyDescent="0.2">
      <c r="B82" s="100"/>
      <c r="C82" s="75"/>
      <c r="D82" s="75"/>
      <c r="E82" s="75"/>
      <c r="F82" s="75"/>
      <c r="G82" s="75"/>
      <c r="H82" s="75"/>
      <c r="I82" s="75"/>
      <c r="J82" s="75"/>
      <c r="K82" s="75"/>
      <c r="L82" s="75"/>
      <c r="M82" s="75"/>
      <c r="N82" s="78"/>
    </row>
    <row r="83" spans="2:14" x14ac:dyDescent="0.2">
      <c r="B83" s="100"/>
      <c r="C83" s="75"/>
      <c r="D83" s="75"/>
      <c r="E83" s="75"/>
      <c r="F83" s="75"/>
      <c r="G83" s="75"/>
      <c r="H83" s="75"/>
      <c r="I83" s="75"/>
      <c r="J83" s="75"/>
      <c r="K83" s="75"/>
      <c r="L83" s="75"/>
      <c r="M83" s="75"/>
      <c r="N83" s="78"/>
    </row>
    <row r="84" spans="2:14" x14ac:dyDescent="0.2">
      <c r="B84" s="100"/>
      <c r="C84" s="75"/>
      <c r="D84" s="75"/>
      <c r="E84" s="75"/>
      <c r="F84" s="75"/>
      <c r="G84" s="75"/>
      <c r="H84" s="75"/>
      <c r="I84" s="75"/>
      <c r="J84" s="75"/>
      <c r="K84" s="75"/>
      <c r="L84" s="75"/>
      <c r="M84" s="75"/>
      <c r="N84" s="78"/>
    </row>
    <row r="85" spans="2:14" x14ac:dyDescent="0.2">
      <c r="B85" s="100"/>
      <c r="C85" s="75"/>
      <c r="D85" s="75"/>
      <c r="E85" s="75"/>
      <c r="F85" s="75"/>
      <c r="G85" s="75"/>
      <c r="H85" s="75"/>
      <c r="I85" s="75"/>
      <c r="J85" s="75"/>
      <c r="K85" s="75"/>
      <c r="L85" s="75"/>
      <c r="M85" s="75"/>
      <c r="N85" s="78"/>
    </row>
    <row r="86" spans="2:14" x14ac:dyDescent="0.2">
      <c r="B86" s="100"/>
      <c r="C86" s="75"/>
      <c r="D86" s="75"/>
      <c r="E86" s="75"/>
      <c r="F86" s="75"/>
      <c r="G86" s="75"/>
      <c r="H86" s="75"/>
      <c r="I86" s="75"/>
      <c r="J86" s="75"/>
      <c r="K86" s="75"/>
      <c r="L86" s="75"/>
      <c r="M86" s="75"/>
      <c r="N86" s="78"/>
    </row>
    <row r="87" spans="2:14" x14ac:dyDescent="0.2">
      <c r="B87" s="100"/>
      <c r="C87" s="75"/>
      <c r="D87" s="75"/>
      <c r="E87" s="75"/>
      <c r="F87" s="75"/>
      <c r="G87" s="75"/>
      <c r="H87" s="75"/>
      <c r="I87" s="75"/>
      <c r="J87" s="75"/>
      <c r="K87" s="75"/>
      <c r="L87" s="75"/>
      <c r="M87" s="75"/>
      <c r="N87" s="78"/>
    </row>
    <row r="88" spans="2:14" x14ac:dyDescent="0.2">
      <c r="B88" s="100"/>
      <c r="C88" s="75"/>
      <c r="D88" s="75"/>
      <c r="E88" s="75"/>
      <c r="F88" s="75"/>
      <c r="G88" s="75"/>
      <c r="H88" s="75"/>
      <c r="I88" s="75"/>
      <c r="J88" s="75"/>
      <c r="K88" s="75"/>
      <c r="L88" s="75"/>
      <c r="M88" s="75"/>
      <c r="N88" s="78"/>
    </row>
    <row r="89" spans="2:14" x14ac:dyDescent="0.2">
      <c r="B89" s="100"/>
      <c r="C89" s="75"/>
      <c r="D89" s="75"/>
      <c r="E89" s="75"/>
      <c r="F89" s="75"/>
      <c r="G89" s="75"/>
      <c r="H89" s="75"/>
      <c r="I89" s="75"/>
      <c r="J89" s="75"/>
      <c r="K89" s="75"/>
      <c r="L89" s="75"/>
      <c r="M89" s="75"/>
      <c r="N89" s="78"/>
    </row>
    <row r="90" spans="2:14" x14ac:dyDescent="0.2">
      <c r="B90" s="100"/>
      <c r="C90" s="75"/>
      <c r="D90" s="75"/>
      <c r="E90" s="75"/>
      <c r="F90" s="75"/>
      <c r="G90" s="75"/>
      <c r="H90" s="75"/>
      <c r="I90" s="75"/>
      <c r="J90" s="75"/>
      <c r="K90" s="75"/>
      <c r="L90" s="75"/>
      <c r="M90" s="75"/>
      <c r="N90" s="78"/>
    </row>
    <row r="91" spans="2:14" x14ac:dyDescent="0.2">
      <c r="B91" s="100"/>
      <c r="C91" s="75"/>
      <c r="D91" s="75"/>
      <c r="E91" s="75"/>
      <c r="F91" s="75"/>
      <c r="G91" s="75"/>
      <c r="H91" s="75"/>
      <c r="I91" s="75"/>
      <c r="J91" s="75"/>
      <c r="K91" s="75"/>
      <c r="L91" s="75"/>
      <c r="M91" s="75"/>
      <c r="N91" s="78"/>
    </row>
    <row r="92" spans="2:14" x14ac:dyDescent="0.2">
      <c r="B92" s="100"/>
      <c r="C92" s="75"/>
      <c r="D92" s="75"/>
      <c r="E92" s="75"/>
      <c r="F92" s="75"/>
      <c r="G92" s="75"/>
      <c r="H92" s="75"/>
      <c r="I92" s="75"/>
      <c r="J92" s="75"/>
      <c r="K92" s="75"/>
      <c r="L92" s="75"/>
      <c r="M92" s="75"/>
      <c r="N92" s="78"/>
    </row>
    <row r="93" spans="2:14" x14ac:dyDescent="0.2">
      <c r="B93" s="100"/>
      <c r="C93" s="75"/>
      <c r="D93" s="75"/>
      <c r="E93" s="75"/>
      <c r="F93" s="75"/>
      <c r="G93" s="75"/>
      <c r="H93" s="75"/>
      <c r="I93" s="75"/>
      <c r="J93" s="75"/>
      <c r="K93" s="75"/>
      <c r="L93" s="75"/>
      <c r="M93" s="75"/>
      <c r="N93" s="78"/>
    </row>
    <row r="94" spans="2:14" x14ac:dyDescent="0.2">
      <c r="B94" s="100"/>
      <c r="C94" s="75"/>
      <c r="D94" s="75"/>
      <c r="E94" s="75"/>
      <c r="F94" s="75"/>
      <c r="G94" s="75"/>
      <c r="H94" s="75"/>
      <c r="I94" s="75"/>
      <c r="J94" s="75"/>
      <c r="K94" s="75"/>
      <c r="L94" s="75"/>
      <c r="M94" s="75"/>
      <c r="N94" s="78"/>
    </row>
    <row r="95" spans="2:14" x14ac:dyDescent="0.2">
      <c r="B95" s="100"/>
      <c r="C95" s="75"/>
      <c r="D95" s="75"/>
      <c r="E95" s="75"/>
      <c r="F95" s="75"/>
      <c r="G95" s="75"/>
      <c r="H95" s="75"/>
      <c r="I95" s="75"/>
      <c r="J95" s="75"/>
      <c r="K95" s="75"/>
      <c r="L95" s="75"/>
      <c r="M95" s="75"/>
      <c r="N95" s="78"/>
    </row>
    <row r="96" spans="2:14" x14ac:dyDescent="0.2">
      <c r="B96" s="100"/>
      <c r="C96" s="75"/>
      <c r="D96" s="75"/>
      <c r="E96" s="75"/>
      <c r="F96" s="75"/>
      <c r="G96" s="75"/>
      <c r="H96" s="75"/>
      <c r="I96" s="75"/>
      <c r="J96" s="75"/>
      <c r="K96" s="75"/>
      <c r="L96" s="75"/>
      <c r="M96" s="75"/>
      <c r="N96" s="78"/>
    </row>
    <row r="97" spans="2:14" x14ac:dyDescent="0.2">
      <c r="B97" s="100"/>
      <c r="C97" s="75"/>
      <c r="D97" s="75"/>
      <c r="E97" s="75"/>
      <c r="F97" s="75"/>
      <c r="G97" s="75"/>
      <c r="H97" s="75"/>
      <c r="I97" s="75"/>
      <c r="J97" s="75"/>
      <c r="K97" s="75"/>
      <c r="L97" s="75"/>
      <c r="M97" s="75"/>
      <c r="N97" s="78"/>
    </row>
    <row r="98" spans="2:14" x14ac:dyDescent="0.2">
      <c r="B98" s="100"/>
      <c r="C98" s="75"/>
      <c r="D98" s="75"/>
      <c r="E98" s="75"/>
      <c r="F98" s="75"/>
      <c r="G98" s="75"/>
      <c r="H98" s="75"/>
      <c r="I98" s="75"/>
      <c r="J98" s="75"/>
      <c r="K98" s="75"/>
      <c r="L98" s="75"/>
      <c r="M98" s="75"/>
      <c r="N98" s="78"/>
    </row>
    <row r="99" spans="2:14" x14ac:dyDescent="0.2">
      <c r="B99" s="100"/>
      <c r="C99" s="75"/>
      <c r="D99" s="75"/>
      <c r="E99" s="75"/>
      <c r="F99" s="75"/>
      <c r="G99" s="75"/>
      <c r="H99" s="75"/>
      <c r="I99" s="75"/>
      <c r="J99" s="75"/>
      <c r="K99" s="75"/>
      <c r="L99" s="75"/>
      <c r="M99" s="75"/>
      <c r="N99" s="78"/>
    </row>
    <row r="100" spans="2:14" x14ac:dyDescent="0.2">
      <c r="B100" s="100"/>
      <c r="C100" s="75"/>
      <c r="D100" s="75"/>
      <c r="E100" s="75"/>
      <c r="F100" s="75"/>
      <c r="G100" s="75"/>
      <c r="H100" s="75"/>
      <c r="I100" s="75"/>
      <c r="J100" s="75"/>
      <c r="K100" s="75"/>
      <c r="L100" s="75"/>
      <c r="M100" s="75"/>
      <c r="N100" s="78"/>
    </row>
    <row r="101" spans="2:14" x14ac:dyDescent="0.2">
      <c r="B101" s="100"/>
      <c r="C101" s="75"/>
      <c r="D101" s="75"/>
      <c r="E101" s="75"/>
      <c r="F101" s="75"/>
      <c r="G101" s="75"/>
      <c r="H101" s="75"/>
      <c r="I101" s="75"/>
      <c r="J101" s="75"/>
      <c r="K101" s="75"/>
      <c r="L101" s="75"/>
      <c r="M101" s="75"/>
      <c r="N101" s="78"/>
    </row>
    <row r="102" spans="2:14" x14ac:dyDescent="0.2">
      <c r="B102" s="100"/>
      <c r="C102" s="75"/>
      <c r="D102" s="75"/>
      <c r="E102" s="75"/>
      <c r="F102" s="75"/>
      <c r="G102" s="75"/>
      <c r="H102" s="75"/>
      <c r="I102" s="75"/>
      <c r="J102" s="75"/>
      <c r="K102" s="75"/>
      <c r="L102" s="75"/>
      <c r="M102" s="75"/>
      <c r="N102" s="78"/>
    </row>
    <row r="103" spans="2:14" x14ac:dyDescent="0.2">
      <c r="B103" s="100"/>
      <c r="C103" s="75"/>
      <c r="D103" s="75"/>
      <c r="E103" s="75"/>
      <c r="F103" s="75"/>
      <c r="G103" s="75"/>
      <c r="H103" s="75"/>
      <c r="I103" s="75"/>
      <c r="J103" s="75"/>
      <c r="K103" s="75"/>
      <c r="L103" s="75"/>
      <c r="M103" s="75"/>
      <c r="N103" s="78"/>
    </row>
    <row r="104" spans="2:14" x14ac:dyDescent="0.2">
      <c r="B104" s="80"/>
      <c r="C104" s="81"/>
      <c r="D104" s="81"/>
      <c r="E104" s="81"/>
      <c r="F104" s="81"/>
      <c r="G104" s="81"/>
      <c r="H104" s="81"/>
      <c r="I104" s="81"/>
      <c r="J104" s="81"/>
      <c r="K104" s="81"/>
      <c r="L104" s="81"/>
      <c r="M104" s="81"/>
      <c r="N104" s="83"/>
    </row>
    <row r="105" spans="2:14" x14ac:dyDescent="0.2">
      <c r="B105" s="75"/>
      <c r="C105" s="75"/>
      <c r="D105" s="75"/>
      <c r="E105" s="75"/>
      <c r="F105" s="75"/>
      <c r="G105" s="75"/>
      <c r="H105" s="75"/>
      <c r="I105" s="75"/>
      <c r="J105" s="75"/>
      <c r="K105" s="75"/>
      <c r="L105" s="75"/>
      <c r="M105" s="75"/>
      <c r="N105" s="75"/>
    </row>
    <row r="106" spans="2:14" x14ac:dyDescent="0.2">
      <c r="B106" s="75"/>
      <c r="C106" s="114"/>
      <c r="D106" s="114"/>
      <c r="E106" s="114"/>
      <c r="F106" s="114"/>
      <c r="G106" s="114"/>
      <c r="H106" s="114"/>
      <c r="I106" s="114"/>
      <c r="J106" s="114"/>
      <c r="K106" s="114"/>
      <c r="L106" s="114"/>
      <c r="M106" s="114"/>
      <c r="N106" s="114"/>
    </row>
    <row r="107" spans="2:14" x14ac:dyDescent="0.2">
      <c r="B107" s="164" t="s">
        <v>82</v>
      </c>
      <c r="C107" s="114"/>
      <c r="D107" s="218"/>
      <c r="E107" s="218"/>
      <c r="F107" s="218"/>
      <c r="G107" s="218"/>
      <c r="H107" s="218"/>
      <c r="I107" s="218"/>
      <c r="J107" s="218"/>
      <c r="K107" s="218"/>
      <c r="L107" s="218"/>
      <c r="M107" s="218"/>
      <c r="N107" s="218"/>
    </row>
    <row r="108" spans="2:14" x14ac:dyDescent="0.2">
      <c r="C108" s="114"/>
      <c r="D108" s="114"/>
      <c r="E108" s="114"/>
      <c r="F108" s="114"/>
      <c r="G108" s="114"/>
      <c r="H108" s="114"/>
      <c r="I108" s="114"/>
      <c r="J108" s="114"/>
      <c r="K108" s="114"/>
      <c r="L108" s="114"/>
      <c r="M108" s="114"/>
      <c r="N108" s="114"/>
    </row>
    <row r="109" spans="2:14" x14ac:dyDescent="0.2">
      <c r="B109" s="55" t="s">
        <v>84</v>
      </c>
      <c r="C109" s="163" t="s">
        <v>83</v>
      </c>
      <c r="D109" s="114"/>
      <c r="E109" s="114"/>
      <c r="F109" s="114"/>
      <c r="G109" s="114"/>
      <c r="H109" s="114"/>
      <c r="I109" s="114"/>
      <c r="J109" s="114"/>
      <c r="K109" s="114"/>
      <c r="L109" s="114"/>
      <c r="M109" s="114"/>
      <c r="N109" s="114"/>
    </row>
    <row r="110" spans="2:14" x14ac:dyDescent="0.2">
      <c r="B110" s="55"/>
    </row>
    <row r="111" spans="2:14" x14ac:dyDescent="0.2">
      <c r="B111" s="55" t="s">
        <v>85</v>
      </c>
      <c r="C111" s="165" t="s">
        <v>123</v>
      </c>
    </row>
    <row r="113" spans="2:14" ht="26.25" customHeight="1" x14ac:dyDescent="0.2">
      <c r="B113" s="217" t="s">
        <v>121</v>
      </c>
      <c r="C113" s="217"/>
      <c r="D113" s="217"/>
      <c r="E113" s="217"/>
      <c r="F113" s="217"/>
      <c r="G113" s="217"/>
      <c r="H113" s="217"/>
      <c r="I113" s="217"/>
      <c r="J113" s="217"/>
      <c r="K113" s="217"/>
      <c r="L113" s="217"/>
      <c r="M113" s="217"/>
      <c r="N113" s="217"/>
    </row>
    <row r="115" spans="2:14" ht="25.5" customHeight="1" x14ac:dyDescent="0.2">
      <c r="B115" s="217" t="s">
        <v>122</v>
      </c>
      <c r="C115" s="217"/>
      <c r="D115" s="217"/>
      <c r="E115" s="217"/>
      <c r="F115" s="217"/>
      <c r="G115" s="217"/>
      <c r="H115" s="217"/>
      <c r="I115" s="217"/>
      <c r="J115" s="217"/>
      <c r="K115" s="217"/>
      <c r="L115" s="217"/>
      <c r="M115" s="217"/>
      <c r="N115" s="217"/>
    </row>
  </sheetData>
  <sheetProtection password="E076" sheet="1" objects="1" scenarios="1"/>
  <mergeCells count="17">
    <mergeCell ref="B29:N29"/>
    <mergeCell ref="C30:M33"/>
    <mergeCell ref="B36:B37"/>
    <mergeCell ref="D36:J36"/>
    <mergeCell ref="B1:N1"/>
    <mergeCell ref="C2:M4"/>
    <mergeCell ref="B7:B8"/>
    <mergeCell ref="B18:B19"/>
    <mergeCell ref="B113:N113"/>
    <mergeCell ref="B115:N115"/>
    <mergeCell ref="D107:N107"/>
    <mergeCell ref="B43:B44"/>
    <mergeCell ref="C52:C53"/>
    <mergeCell ref="D52:M54"/>
    <mergeCell ref="B66:B67"/>
    <mergeCell ref="C66:C67"/>
    <mergeCell ref="D66:N67"/>
  </mergeCells>
  <phoneticPr fontId="0" type="noConversion"/>
  <conditionalFormatting sqref="F58:G59">
    <cfRule type="expression" dxfId="5" priority="1" stopIfTrue="1">
      <formula>ISBLANK(F58)=FALSE</formula>
    </cfRule>
    <cfRule type="expression" dxfId="4" priority="2" stopIfTrue="1">
      <formula>O58=" "</formula>
    </cfRule>
  </conditionalFormatting>
  <conditionalFormatting sqref="H58:J59 D58:E59">
    <cfRule type="expression" dxfId="3" priority="3" stopIfTrue="1">
      <formula>M58="ok"</formula>
    </cfRule>
    <cfRule type="expression" dxfId="2" priority="4" stopIfTrue="1">
      <formula>M58=" "</formula>
    </cfRule>
  </conditionalFormatting>
  <conditionalFormatting sqref="K58:K59">
    <cfRule type="cellIs" dxfId="1" priority="5" stopIfTrue="1" operator="equal">
      <formula>"ok"</formula>
    </cfRule>
    <cfRule type="cellIs" dxfId="0" priority="6" stopIfTrue="1" operator="equal">
      <formula>"Error"</formula>
    </cfRule>
  </conditionalFormatting>
  <dataValidations disablePrompts="1" count="28">
    <dataValidation type="custom" operator="greaterThanOrEqual" showInputMessage="1" showErrorMessage="1" errorTitle="Compliance" error="Type your full name in the box to signify compliance (minimum of 4 letters)._x000a__x000a_Click &quot;Retry&quot; to re-enter your name._x000a__x000a_" promptTitle="Compliance" prompt="Please type your full name in the box to signify compliance (minimum of 4 letters)." sqref="K45">
      <formula1>K46=" "</formula1>
    </dataValidation>
    <dataValidation type="custom" allowBlank="1" showInputMessage="1" showErrorMessage="1" errorTitle="Action" error="Entry should be one of the following:_x000a__x000a_N    for a new model_x000a_D    for a discontinued model_x000a_C    for a correction to a previous CCMS submission_x000a_E    to submit a historical report (pre CCMS)_x000a__x000a_Click &quot;Retry&quot; to re-enter the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55">
      <formula1>IF(H55="n",TRUE,IF(H55="c",TRUE,IF(H55="e",TRUE,IF(H55="d",TRUE,FALSE))))</formula1>
    </dataValidation>
    <dataValidation type="decimal" operator="greaterThan" allowBlank="1" showInputMessage="1" showErrorMessage="1" errorTitle="Energy Factor" error="The Energy Factor should be a decimal number greater than zero._x000a__x000a_Click &quot;Retry&quot; to re-enter the Energy Factor._x000a__x000a_" promptTitle="Energy Factor" prompt="Please enter the Energy Factor in Cycle/kWh, which should be a decimal number greater than zero._x000a_" sqref="K55">
      <formula1>0</formula1>
    </dataValidation>
    <dataValidation type="custom" operator="greaterThanOrEqual" allowBlank="1" showInputMessage="1" showErrorMessage="1" errorTitle="Explanation" error="If you entered 'Other' under Product Class, please enter an explanation._x000a__x000a_" promptTitle="Explanation" prompt="If you entered 'Other' under Product Class, please enter an explanation._x000a__x000a_" sqref="J55">
      <formula1>ISTEXT(J55)</formula1>
    </dataValidation>
    <dataValidation type="custom" allowBlank="1" showInputMessage="1" showErrorMessage="1" errorTitle="Product Class" error="Entry should be either an integer between 1 and 2 or &quot;Other.&quot;_x000a__x000a_See the Product Description worksheet for details on product classes._x000a__x000a_Click &quot;Retry&quot; to re-enter the Product Class._x000a__x000a_" promptTitle="Product Class" prompt="Please enter either an integer between 1 and 2 or 'Other.'_x000a__x000a_If you enter 'Other,' you must provide a rationale in the &quot;Explanation of 'Other' Product Class&quot; column._x000a__x000a_See the Product Description worksheet for details on product classes._x000a_" sqref="I55">
      <formula1>IF(I55="Other",TRUE,IF(I55=INT(I55),IF(I55&gt;0,IF(I55&lt;=$AN$35,TRUE,FALSE))))</formula1>
    </dataValidation>
    <dataValidation errorStyle="information" allowBlank="1" showInputMessage="1" showErrorMessage="1" errorTitle="Basic Model Tested" error="Please enter the name of the Basic Model Tested._x000a__x000a_Click &quot;OK&quot; to accept your entry or &quot;Cancel&quot; to try again._x000a_" promptTitle="Basic Model Tested" prompt="Please enter the name of the Basic Model Tested." sqref="F55"/>
    <dataValidation type="decimal" operator="greaterThan" allowBlank="1" showInputMessage="1" showErrorMessage="1" errorTitle="Energy Consumption" error="The annual Energy Consumption in kWh/year should be a number greater than zero._x000a__x000a_Click &quot;Retry&quot; to re-enter the annual Energy Consumption._x000a__x000a_" promptTitle="Energy Consumption" prompt="Please enter the annual Energy Consumption in kWh/year.  This should be a number greater than zero._x000a_" sqref="L55:L57">
      <formula1>0</formula1>
    </dataValidation>
    <dataValidation type="whole" operator="greaterThan" allowBlank="1" showInputMessage="1" showErrorMessage="1" errorTitle="Number of Tests" error="The Number of Tests performed should be an integer greater than zero._x000a__x000a_Click &quot;Retry&quot; to re-enter the Number of Tests._x000a__x000a_" promptTitle="Number of Tests" prompt="Please enter the Number of Tests performed.  This should be an integer greater than zero._x000a_" sqref="M55:M57">
      <formula1>0</formula1>
    </dataValidation>
    <dataValidation errorStyle="information" allowBlank="1" showInputMessage="1" showErrorMessage="1" errorTitle="Manufacturer" error="Please enter the name of the Manufacturer._x000a__x000a_Click &quot;OK&quot; to accept your entry or &quot;Cancel&quot; to try again._x000a_" promptTitle="Manufacturer" prompt="Please enter the Manufacturer name._x000a_" sqref="D55"/>
    <dataValidation errorStyle="information" allowBlank="1" showInputMessage="1" showErrorMessage="1" errorTitle="Model" error="Please enter the Model name or number._x000a__x000a_Click &quot;OK&quot; to accept your entry or &quot;Cancel&quot; to try again._x000a_" promptTitle="Model" prompt="Please enter the Model name or number._x000a_" sqref="G55"/>
    <dataValidation errorStyle="information" allowBlank="1" showInputMessage="1" showErrorMessage="1" errorTitle="Brand" error="Please enter the Brand name._x000a__x000a_Click &quot;OK&quot; to accept your entry or &quot;Cancel&quot; to try again._x000a_" promptTitle="Brand" prompt="Please enter the Brand name._x000a_" sqref="E55"/>
    <dataValidation type="custom" allowBlank="1" showInputMessage="1" showErrorMessage="1" errorTitle="Manufacturer" error="Please enter the Manufacturer name._x000a__x000a_Click &quot;OK&quot; to accept entry or &quot;Cancel&quot; to try again._x000a_" promptTitle="Manufacturer" prompt="Please enter the Manufacturer name." sqref="D37">
      <formula1>ISNONTEXT(D37)=FALSE</formula1>
    </dataValidation>
    <dataValidation errorStyle="information" allowBlank="1" showInputMessage="1" showErrorMessage="1" promptTitle="Least Efficient Basic Model" prompt="Enter the Model Number(s) of the Least Efficient Basic Model._x000a__x000a_Also enter the Model Number(s) of all basic models that were subjected to actual testing._x000a_" sqref="H58:H59"/>
    <dataValidation type="decimal" operator="greaterThan" allowBlank="1" showInputMessage="1" showErrorMessage="1" errorTitle="Standard Kilowatt Equivalent" error="Entry should be a positive number._x000a__x000a_Click &quot;Retry&quot; to re-enter the Standard Kilowatt Equivalent._x000a__x000a_" promptTitle="Standard Kilowatt Equivalent" prompt="Please enter the Standard Kilowatt Equivalent.  This should be a number greater than zero._x000a__x000a_ENTER EITHER A &quot;MOTOR HORSEPOWER&quot; OR A &quot;STANDARD KILOWATT EQUIVALENT&quot; IN THIS ROW, BUT NOT BOTH._x000a_" sqref="E58:E59">
      <formula1>0</formula1>
    </dataValidation>
    <dataValidation type="decimal" operator="greaterThan" allowBlank="1" showInputMessage="1" showErrorMessage="1" errorTitle="Motor Horsepower" error="Entry should be a positive number._x000a__x000a_Click &quot;Retry&quot; to re-enter the Motor Horsepower._x000a__x000a_" promptTitle="Motor Horsepower" prompt="Please enter the Motor Horsepower.  This should be a number greater than zero._x000a__x000a_ENTER EITHER A &quot;MOTOR HORSEPOWER&quot; OR A &quot;STANDARD KILOWATT EQUIVALENT&quot; IN THIS ROW, BUT NOT BOTH._x000a_" sqref="D58:D59">
      <formula1>0</formula1>
    </dataValidation>
    <dataValidation allowBlank="1" showInputMessage="1" showErrorMessage="1" promptTitle="Motor Horsepower" prompt="Enter the Motor Horsepower in the cells below.  This should be a number greater than zero._x000a__x000a_ENTER EITHER A &quot;MOTOR HORSEPOWER&quot; OR A &quot;STANDARD KILOWATT EQUIVALENT&quot; IN EACH ROW, BUT NOT BOTH._x000a_" sqref="D57"/>
    <dataValidation type="custom" allowBlank="1" showInputMessage="1" showErrorMessage="1" errorTitle="Actual Testing" error="This cell should either contain an asterisk (*) if the reported nominal full load efficiency is determined by actual testing or it should be left empty._x000a__x000a_Click &quot;Retry&quot; to correct the entry." promptTitle="Actual Testing" prompt="Place an asterisk (*) in the cell if the reported nominal full load efficiency is determined by actual testing._x000a__x000a_" sqref="J58:J59">
      <formula1>IF(J58="*",TRUE,FALSE)</formula1>
    </dataValidation>
    <dataValidation allowBlank="1" showInputMessage="1" showErrorMessage="1" promptTitle="Actual Testing" prompt="Place an asterisk (*) in the cells below beside each reported nominal full load efficiency that is determined by actual testing._x000a__x000a_" sqref="J57"/>
    <dataValidation type="decimal" allowBlank="1" showInputMessage="1" showErrorMessage="1" errorTitle="Nominal Full Load Efficiency" error="The Nominal Full Load Efficiency should be a percentage greater than zero and less than or equal to 100._x000a__x000a_Click &quot;Retry&quot; to re-enter the Thermal Efficiency._x000a__x000a_" promptTitle="Nominal Full Load Efficiency" prompt="Please enter the Nominal Full Load Efficiency, which should be a percentage greater than zero and less than or equal to 100._x000a_" sqref="I58:I59">
      <formula1>1</formula1>
      <formula2>100</formula2>
    </dataValidation>
    <dataValidation type="custom" allowBlank="1" showInputMessage="1" showErrorMessage="1" errorTitle="Open or Enclosed Motor" error="Please enter whether the model is an &quot;Open&quot; or &quot;Enclosed&quot; motor._x000a__x000a_The entry must be exact, but capitalization is not important._x000a__x000a_Click &quot;Retry&quot; to enter whether the model is an &quot;Open&quot; or &quot;Enclosed&quot; motor._x000a_" promptTitle="Open or Enclosed Motor" prompt="Please enter whether the model is an &quot;Open&quot; or &quot;Enclosed&quot; motor. _x000a_" sqref="G58:G59">
      <formula1>IF(G58="open",TRUE,IF(G58="enclosed",TRUE,FALSE))</formula1>
    </dataValidation>
    <dataValidation type="custom" allowBlank="1" showInputMessage="1" showErrorMessage="1" errorTitle="Number of Poles" error="Please enter the Number of Poles.  This should be either 2, 4, or 6._x000a__x000a_Click &quot;Retry&quot; to enter the Number of Poles._x000a_" promptTitle="Number of Poles" prompt="Please enter the Number of Poles._x000a__x000a_This should be either 2, 4, or 6." sqref="F58:F59">
      <formula1>IF(F58=2,TRUE,IF(F58=4,TRUE,IF(F58=6,TRUE,FALSE)))</formula1>
    </dataValidation>
    <dataValidation allowBlank="1" showInputMessage="1" showErrorMessage="1" promptTitle="Nominal Full Load Efficiency" prompt="Enter the Nominal Full Load Efficiency in the cells below.  This should be a percentage greater than zero and less than or equal to 100._x000a__x000a_" sqref="I57"/>
    <dataValidation allowBlank="1" showInputMessage="1" promptTitle="Status" prompt="This cell shows whether there are any issues with the data entered on that line.  If the status is &quot;Error,&quot; there are issues with the data.  See columns to the right for an indication of the issues with the data._x000a__x000a_" sqref="K58:K59"/>
    <dataValidation allowBlank="1" showInputMessage="1" promptTitle="Number of Poles" prompt="Enter the Number of Poles in the cells below._x000a__x000a_" sqref="F57"/>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K57"/>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H57"/>
    <dataValidation allowBlank="1" showInputMessage="1" promptTitle="Open or Enclosed Motor" prompt="Enter whether the model is an &quot;Open&quot; or &quot;Enclosed&quot; motor in the cells below._x000a__x000a_" sqref="G57"/>
    <dataValidation allowBlank="1" showInputMessage="1" showErrorMessage="1" promptTitle="Standard Kilowatt Equivalent" prompt="Enter the Standard Kilowatt Equivalent in the cells below.  This should be a number greater than zero._x000a__x000a_ENTER EITHER A &quot;MOTOR HORSEPOWER&quot; OR A &quot;STANDARD KILOWATT EQUIVALENT&quot; IN EACH ROW, BUT NOT BOTH." sqref="E57"/>
  </dataValidations>
  <pageMargins left="0.5" right="0.5" top="0.5" bottom="0.5" header="0.5" footer="0.5"/>
  <pageSetup scale="56" orientation="portrait" horizontalDpi="0" verticalDpi="0" r:id="rId1"/>
  <headerFooter alignWithMargins="0"/>
  <rowBreaks count="1" manualBreakCount="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Attachment</vt:lpstr>
      <vt:lpstr>Instructions</vt:lpstr>
      <vt:lpstr>INPUT</vt:lpstr>
      <vt:lpstr>No_of_Columns</vt:lpstr>
      <vt:lpstr>No_of_Product_Classes</vt:lpstr>
      <vt:lpstr>Attachment!Print_Area</vt:lpstr>
      <vt:lpstr>Certification!Print_Area</vt:lpstr>
      <vt:lpstr>Attachment!Print_Titles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2010-05-25T20:17:37Z</cp:lastPrinted>
  <dcterms:created xsi:type="dcterms:W3CDTF">2007-08-23T20:46:35Z</dcterms:created>
  <dcterms:modified xsi:type="dcterms:W3CDTF">2014-11-20T17:48:47Z</dcterms:modified>
</cp:coreProperties>
</file>