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9956" windowHeight="9276" activeTab="3"/>
  </bookViews>
  <sheets>
    <sheet name="Reporting" sheetId="1" r:id="rId1"/>
    <sheet name="Recordkeeping" sheetId="2" r:id="rId2"/>
    <sheet name="3rd party" sheetId="3" r:id="rId3"/>
    <sheet name="TOTAL" sheetId="4" r:id="rId4"/>
  </sheets>
  <calcPr calcId="145621"/>
</workbook>
</file>

<file path=xl/calcChain.xml><?xml version="1.0" encoding="utf-8"?>
<calcChain xmlns="http://schemas.openxmlformats.org/spreadsheetml/2006/main">
  <c r="B7" i="4" l="1"/>
  <c r="C4" i="4" l="1"/>
  <c r="C3" i="4"/>
  <c r="B4" i="4"/>
  <c r="B3" i="4"/>
  <c r="E2" i="4" s="1"/>
  <c r="F4" i="3"/>
  <c r="F5" i="3" s="1"/>
  <c r="F3" i="3"/>
  <c r="D4" i="3"/>
  <c r="D3" i="3"/>
  <c r="D5" i="3" s="1"/>
  <c r="D3" i="2"/>
  <c r="D19" i="2" s="1"/>
  <c r="D4" i="2"/>
  <c r="D6" i="2"/>
  <c r="D7" i="2"/>
  <c r="D8" i="2"/>
  <c r="D9" i="2"/>
  <c r="D12" i="2"/>
  <c r="D13" i="2"/>
  <c r="D14" i="2"/>
  <c r="D2" i="2"/>
  <c r="F16" i="1"/>
  <c r="F17" i="1"/>
  <c r="F18" i="1"/>
  <c r="F19" i="1"/>
  <c r="D53" i="1"/>
  <c r="F53" i="1" s="1"/>
  <c r="D48" i="1"/>
  <c r="F48" i="1" s="1"/>
  <c r="D49" i="1"/>
  <c r="F49" i="1" s="1"/>
  <c r="D50" i="1"/>
  <c r="F50" i="1" s="1"/>
  <c r="D47" i="1"/>
  <c r="F47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39" i="1"/>
  <c r="F39" i="1" s="1"/>
  <c r="D37" i="1"/>
  <c r="F37" i="1" s="1"/>
  <c r="D31" i="1"/>
  <c r="F31" i="1" s="1"/>
  <c r="D32" i="1"/>
  <c r="F32" i="1" s="1"/>
  <c r="D33" i="1"/>
  <c r="F33" i="1" s="1"/>
  <c r="D34" i="1"/>
  <c r="F34" i="1" s="1"/>
  <c r="D30" i="1"/>
  <c r="F30" i="1" s="1"/>
  <c r="D23" i="1"/>
  <c r="F23" i="1" s="1"/>
  <c r="D24" i="1"/>
  <c r="F24" i="1" s="1"/>
  <c r="D25" i="1"/>
  <c r="F25" i="1" s="1"/>
  <c r="D26" i="1"/>
  <c r="F26" i="1" s="1"/>
  <c r="D22" i="1"/>
  <c r="F22" i="1" s="1"/>
  <c r="D20" i="1"/>
  <c r="F20" i="1" s="1"/>
  <c r="D15" i="1"/>
  <c r="F15" i="1" s="1"/>
  <c r="D14" i="1"/>
  <c r="F14" i="1" s="1"/>
  <c r="D7" i="1"/>
  <c r="F7" i="1" s="1"/>
  <c r="D8" i="1"/>
  <c r="F8" i="1" s="1"/>
  <c r="D6" i="1"/>
  <c r="F6" i="1" s="1"/>
  <c r="D3" i="1"/>
  <c r="F3" i="1" s="1"/>
  <c r="D4" i="1"/>
  <c r="F4" i="1" s="1"/>
  <c r="D2" i="1"/>
  <c r="F2" i="1" s="1"/>
  <c r="F55" i="1" l="1"/>
  <c r="B2" i="4" s="1"/>
  <c r="B5" i="4" s="1"/>
  <c r="D55" i="1"/>
  <c r="C2" i="4" s="1"/>
  <c r="C5" i="4" s="1"/>
</calcChain>
</file>

<file path=xl/sharedStrings.xml><?xml version="1.0" encoding="utf-8"?>
<sst xmlns="http://schemas.openxmlformats.org/spreadsheetml/2006/main" count="141" uniqueCount="107">
  <si>
    <t>Section</t>
  </si>
  <si>
    <t>Respondents</t>
  </si>
  <si>
    <t>Responses</t>
  </si>
  <si>
    <t>70.9(b)</t>
  </si>
  <si>
    <t>70.17(a)</t>
  </si>
  <si>
    <t>70.20a(d)</t>
  </si>
  <si>
    <t>70.20b(f)</t>
  </si>
  <si>
    <t>70.20b(g)</t>
  </si>
  <si>
    <t>70.21(a)</t>
  </si>
  <si>
    <t>70.25 Certification</t>
  </si>
  <si>
    <t>70.25 Funding Plan</t>
  </si>
  <si>
    <t>70.25(c)(1)&amp;(2) NRC Licenses</t>
  </si>
  <si>
    <t>1 time only</t>
  </si>
  <si>
    <t>70.25(c)(1)&amp;(2) Agreement States</t>
  </si>
  <si>
    <t>70.25(e)  NRC Licenses</t>
  </si>
  <si>
    <t>once every 3 years</t>
  </si>
  <si>
    <t>70.25(e) Agreement States</t>
  </si>
  <si>
    <t>70.32(a)(9)</t>
  </si>
  <si>
    <t>70.32(c)(2)</t>
  </si>
  <si>
    <t>70.32(d)</t>
  </si>
  <si>
    <t>70.32(e)</t>
  </si>
  <si>
    <t>70.32(g)</t>
  </si>
  <si>
    <t>70.32(i)</t>
  </si>
  <si>
    <t>70.38(d)</t>
  </si>
  <si>
    <t>70.38(e)</t>
  </si>
  <si>
    <t>70.38(f)</t>
  </si>
  <si>
    <t>70.38(g)(1)</t>
  </si>
  <si>
    <t>70.38(g)(2)</t>
  </si>
  <si>
    <t>70.38(j)</t>
  </si>
  <si>
    <t>70.50(c)</t>
  </si>
  <si>
    <t>70.51(a)</t>
  </si>
  <si>
    <t xml:space="preserve">70.52(a) &amp; (b) </t>
  </si>
  <si>
    <t>70.62(c)(3)(i) (Action completed)</t>
  </si>
  <si>
    <t>70.62(c)(3)(ii)</t>
  </si>
  <si>
    <t>70.65(b)</t>
  </si>
  <si>
    <t>70.72(d)(1)</t>
  </si>
  <si>
    <t>70.72(d)(2)</t>
  </si>
  <si>
    <t>70.72(d)(3)</t>
  </si>
  <si>
    <t>70.74(b)</t>
  </si>
  <si>
    <t>Total</t>
  </si>
  <si>
    <t>See OMB Clearance 3150-0002</t>
  </si>
  <si>
    <t>See OMB Clearance 3150-0021</t>
  </si>
  <si>
    <t>See OMB Clearance 3150-0056</t>
  </si>
  <si>
    <t>Included in 70.21(a) - (m)</t>
  </si>
  <si>
    <t xml:space="preserve">70.22(a) </t>
  </si>
  <si>
    <t xml:space="preserve">70.21(h) </t>
  </si>
  <si>
    <t xml:space="preserve">70.21(g) </t>
  </si>
  <si>
    <t xml:space="preserve">70.21(f) </t>
  </si>
  <si>
    <t xml:space="preserve">70.20a(e) </t>
  </si>
  <si>
    <t>Included in 70.25</t>
  </si>
  <si>
    <t>Included in 70.21(a)</t>
  </si>
  <si>
    <t xml:space="preserve">70.32(c)(1) </t>
  </si>
  <si>
    <t xml:space="preserve">70.22(a)(9) </t>
  </si>
  <si>
    <t xml:space="preserve">70.33(a) </t>
  </si>
  <si>
    <t>Included in 70.38(g)(1)</t>
  </si>
  <si>
    <t>See OMB Clearance 3150-0028</t>
  </si>
  <si>
    <t xml:space="preserve">70.38(g)(4) </t>
  </si>
  <si>
    <t xml:space="preserve">70.38(i) </t>
  </si>
  <si>
    <t xml:space="preserve">70.39(a) </t>
  </si>
  <si>
    <t>Included in 70.65(b)</t>
  </si>
  <si>
    <t xml:space="preserve">70.65(a) </t>
  </si>
  <si>
    <t>Included in 70.74(b)</t>
  </si>
  <si>
    <t xml:space="preserve">Appendix A </t>
  </si>
  <si>
    <t xml:space="preserve">70.74(a) </t>
  </si>
  <si>
    <t>Number of Recordkeepers</t>
  </si>
  <si>
    <t>Burden Hrs Per Recordkeeper</t>
  </si>
  <si>
    <t xml:space="preserve">Total Annual/Hr </t>
  </si>
  <si>
    <t>Record Retention Period</t>
  </si>
  <si>
    <t>70.22(g)-(k)</t>
  </si>
  <si>
    <t xml:space="preserve">Varies-3 yrs to duration of license </t>
  </si>
  <si>
    <t xml:space="preserve">70.24(a)(3) </t>
  </si>
  <si>
    <t xml:space="preserve">Varies-3yrs to duration of license </t>
  </si>
  <si>
    <t>70.25(g)</t>
  </si>
  <si>
    <t>3 yrs</t>
  </si>
  <si>
    <t xml:space="preserve">70.32(d) </t>
  </si>
  <si>
    <t>Duration of possession of matl</t>
  </si>
  <si>
    <t xml:space="preserve"> 3 yrs</t>
  </si>
  <si>
    <t xml:space="preserve">70.32(g)  </t>
  </si>
  <si>
    <t>Duration of license</t>
  </si>
  <si>
    <t>70.42(c)&amp;(d)</t>
  </si>
  <si>
    <t>3 yrs</t>
  </si>
  <si>
    <t>70.62(a)</t>
  </si>
  <si>
    <t>70.62(b)</t>
  </si>
  <si>
    <t>70.62(d)</t>
  </si>
  <si>
    <t>Responses per Respondent</t>
  </si>
  <si>
    <t>Hours per Response</t>
  </si>
  <si>
    <t>Total Burden</t>
  </si>
  <si>
    <t>Included in 70.58</t>
  </si>
  <si>
    <t>Included in 70.62(d)</t>
  </si>
  <si>
    <t>Included in 70.62(a)</t>
  </si>
  <si>
    <t>70.61(a)</t>
  </si>
  <si>
    <t>70.61(f)</t>
  </si>
  <si>
    <t>70.64(a)</t>
  </si>
  <si>
    <t>70.72(a)</t>
  </si>
  <si>
    <t xml:space="preserve">70.72(e) </t>
  </si>
  <si>
    <t>70.39(b)</t>
  </si>
  <si>
    <t>70.51(b)</t>
  </si>
  <si>
    <t>TOTAL</t>
  </si>
  <si>
    <t>Included in 70.39(b)</t>
  </si>
  <si>
    <t>70.19(c)(2)</t>
  </si>
  <si>
    <t>Burden per Response</t>
  </si>
  <si>
    <t>Reporting</t>
  </si>
  <si>
    <t>Recordkeeping</t>
  </si>
  <si>
    <t>Burden hours</t>
  </si>
  <si>
    <t>3rd Party Disclosure</t>
  </si>
  <si>
    <t xml:space="preserve">70.72(f) </t>
  </si>
  <si>
    <t>Storage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</si>
</sst>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4" fontId="0" fillId="0" borderId="1" xfId="1" applyNumberFormat="1" applyFont="1" applyBorder="1"/>
    <xf numFmtId="164" fontId="3" fillId="0" borderId="0" xfId="1" applyNumberFormat="1" applyFont="1"/>
    <xf numFmtId="164" fontId="3" fillId="0" borderId="0" xfId="1" applyNumberFormat="1" applyFont="1" applyAlignment="1">
      <alignment horizontal="left"/>
    </xf>
    <xf numFmtId="164" fontId="4" fillId="0" borderId="0" xfId="1" applyNumberFormat="1" applyFont="1"/>
    <xf numFmtId="164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1" fillId="0" borderId="0" xfId="1" applyNumberFormat="1" applyFont="1" applyAlignment="1">
      <alignment horizontal="left"/>
    </xf>
    <xf numFmtId="164" fontId="4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44" fontId="0" fillId="0" borderId="0" xfId="2" applyFont="1"/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center" vertical="center" wrapText="1"/>
    </xf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6" workbookViewId="0">
      <selection activeCell="F66" sqref="F66"/>
    </sheetView>
  </sheetViews>
  <sheetFormatPr defaultColWidth="8.69921875" defaultRowHeight="13.8" x14ac:dyDescent="0.25"/>
  <cols>
    <col min="1" max="1" width="26.69921875" style="19" bestFit="1" customWidth="1"/>
    <col min="2" max="2" width="11.69921875" style="3" bestFit="1" customWidth="1"/>
    <col min="3" max="3" width="10.8984375" style="3" bestFit="1" customWidth="1"/>
    <col min="4" max="4" width="10.09765625" style="3" bestFit="1" customWidth="1"/>
    <col min="5" max="5" width="9.19921875" style="3" bestFit="1" customWidth="1"/>
    <col min="6" max="6" width="11.59765625" style="3" bestFit="1" customWidth="1"/>
    <col min="7" max="16384" width="8.69921875" style="3"/>
  </cols>
  <sheetData>
    <row r="1" spans="1:6" s="2" customFormat="1" ht="40.200000000000003" customHeight="1" x14ac:dyDescent="0.25">
      <c r="A1" s="18" t="s">
        <v>0</v>
      </c>
      <c r="B1" s="9" t="s">
        <v>1</v>
      </c>
      <c r="C1" s="9" t="s">
        <v>84</v>
      </c>
      <c r="D1" s="9" t="s">
        <v>2</v>
      </c>
      <c r="E1" s="9" t="s">
        <v>85</v>
      </c>
      <c r="F1" s="9" t="s">
        <v>86</v>
      </c>
    </row>
    <row r="2" spans="1:6" ht="14.25" x14ac:dyDescent="0.2">
      <c r="A2" s="17" t="s">
        <v>3</v>
      </c>
      <c r="B2" s="11">
        <v>43</v>
      </c>
      <c r="C2" s="11">
        <v>1</v>
      </c>
      <c r="D2" s="11">
        <f>B2*C2</f>
        <v>43</v>
      </c>
      <c r="E2" s="11">
        <v>1</v>
      </c>
      <c r="F2" s="11">
        <f>D2*E2</f>
        <v>43</v>
      </c>
    </row>
    <row r="3" spans="1:6" ht="14.25" x14ac:dyDescent="0.2">
      <c r="A3" s="17" t="s">
        <v>4</v>
      </c>
      <c r="B3" s="11">
        <v>1</v>
      </c>
      <c r="C3" s="11">
        <v>1</v>
      </c>
      <c r="D3" s="11">
        <f t="shared" ref="D3:D4" si="0">B3*C3</f>
        <v>1</v>
      </c>
      <c r="E3" s="11">
        <v>40</v>
      </c>
      <c r="F3" s="11">
        <f t="shared" ref="F3:F4" si="1">D3*E3</f>
        <v>40</v>
      </c>
    </row>
    <row r="4" spans="1:6" ht="14.25" x14ac:dyDescent="0.2">
      <c r="A4" s="17" t="s">
        <v>5</v>
      </c>
      <c r="B4" s="11">
        <v>6</v>
      </c>
      <c r="C4" s="11">
        <v>1</v>
      </c>
      <c r="D4" s="11">
        <f t="shared" si="0"/>
        <v>6</v>
      </c>
      <c r="E4" s="11">
        <v>40</v>
      </c>
      <c r="F4" s="11">
        <f t="shared" si="1"/>
        <v>240</v>
      </c>
    </row>
    <row r="5" spans="1:6" ht="14.25" x14ac:dyDescent="0.2">
      <c r="A5" s="17" t="s">
        <v>48</v>
      </c>
      <c r="B5" s="24" t="s">
        <v>40</v>
      </c>
      <c r="C5" s="24"/>
      <c r="D5" s="24"/>
      <c r="E5" s="24"/>
      <c r="F5" s="24"/>
    </row>
    <row r="6" spans="1:6" ht="14.25" x14ac:dyDescent="0.2">
      <c r="A6" s="17" t="s">
        <v>6</v>
      </c>
      <c r="B6" s="11">
        <v>10</v>
      </c>
      <c r="C6" s="11">
        <v>1</v>
      </c>
      <c r="D6" s="11">
        <f>B6*C6</f>
        <v>10</v>
      </c>
      <c r="E6" s="11">
        <v>4</v>
      </c>
      <c r="F6" s="11">
        <f>D6*E6</f>
        <v>40</v>
      </c>
    </row>
    <row r="7" spans="1:6" ht="14.25" x14ac:dyDescent="0.2">
      <c r="A7" s="17" t="s">
        <v>7</v>
      </c>
      <c r="B7" s="11">
        <v>1</v>
      </c>
      <c r="C7" s="11">
        <v>1</v>
      </c>
      <c r="D7" s="11">
        <f t="shared" ref="D7:D8" si="2">B7*C7</f>
        <v>1</v>
      </c>
      <c r="E7" s="11">
        <v>4</v>
      </c>
      <c r="F7" s="11">
        <f t="shared" ref="F7" si="3">D7*E7</f>
        <v>4</v>
      </c>
    </row>
    <row r="8" spans="1:6" ht="14.25" x14ac:dyDescent="0.2">
      <c r="A8" s="17" t="s">
        <v>8</v>
      </c>
      <c r="B8" s="11">
        <v>8</v>
      </c>
      <c r="C8" s="11">
        <v>35</v>
      </c>
      <c r="D8" s="11">
        <f t="shared" si="2"/>
        <v>280</v>
      </c>
      <c r="E8" s="11">
        <v>213</v>
      </c>
      <c r="F8" s="11">
        <f>D8*E8</f>
        <v>59640</v>
      </c>
    </row>
    <row r="9" spans="1:6" ht="14.25" x14ac:dyDescent="0.2">
      <c r="A9" s="17" t="s">
        <v>47</v>
      </c>
      <c r="B9" s="24" t="s">
        <v>41</v>
      </c>
      <c r="C9" s="24"/>
      <c r="D9" s="24"/>
      <c r="E9" s="24"/>
      <c r="F9" s="24"/>
    </row>
    <row r="10" spans="1:6" ht="14.25" x14ac:dyDescent="0.2">
      <c r="A10" s="17" t="s">
        <v>46</v>
      </c>
      <c r="B10" s="24" t="s">
        <v>42</v>
      </c>
      <c r="C10" s="24"/>
      <c r="D10" s="24"/>
      <c r="E10" s="24"/>
      <c r="F10" s="24"/>
    </row>
    <row r="11" spans="1:6" ht="14.25" x14ac:dyDescent="0.2">
      <c r="A11" s="17" t="s">
        <v>45</v>
      </c>
      <c r="B11" s="24" t="s">
        <v>41</v>
      </c>
      <c r="C11" s="24"/>
      <c r="D11" s="24"/>
      <c r="E11" s="24"/>
      <c r="F11" s="24"/>
    </row>
    <row r="12" spans="1:6" ht="14.25" x14ac:dyDescent="0.2">
      <c r="A12" s="17" t="s">
        <v>44</v>
      </c>
      <c r="B12" s="24" t="s">
        <v>43</v>
      </c>
      <c r="C12" s="24"/>
      <c r="D12" s="24"/>
      <c r="E12" s="24"/>
      <c r="F12" s="24"/>
    </row>
    <row r="13" spans="1:6" ht="14.25" x14ac:dyDescent="0.2">
      <c r="A13" s="17" t="s">
        <v>52</v>
      </c>
      <c r="B13" s="24" t="s">
        <v>49</v>
      </c>
      <c r="C13" s="24"/>
      <c r="D13" s="24"/>
      <c r="E13" s="24"/>
      <c r="F13" s="24"/>
    </row>
    <row r="14" spans="1:6" ht="14.25" x14ac:dyDescent="0.2">
      <c r="A14" s="17" t="s">
        <v>9</v>
      </c>
      <c r="B14" s="11">
        <v>1</v>
      </c>
      <c r="C14" s="11">
        <v>1</v>
      </c>
      <c r="D14" s="11">
        <f>B14*C14</f>
        <v>1</v>
      </c>
      <c r="E14" s="11">
        <v>100</v>
      </c>
      <c r="F14" s="11">
        <f>D14*E14</f>
        <v>100</v>
      </c>
    </row>
    <row r="15" spans="1:6" ht="14.25" x14ac:dyDescent="0.2">
      <c r="A15" s="17" t="s">
        <v>10</v>
      </c>
      <c r="B15" s="11">
        <v>5</v>
      </c>
      <c r="C15" s="11">
        <v>1</v>
      </c>
      <c r="D15" s="11">
        <f>B15*C15</f>
        <v>5</v>
      </c>
      <c r="E15" s="11">
        <v>300</v>
      </c>
      <c r="F15" s="11">
        <f t="shared" ref="F15:F19" si="4">D15*E15</f>
        <v>1500</v>
      </c>
    </row>
    <row r="16" spans="1:6" ht="14.25" x14ac:dyDescent="0.2">
      <c r="A16" s="17" t="s">
        <v>11</v>
      </c>
      <c r="B16" s="11">
        <v>1</v>
      </c>
      <c r="C16" s="12" t="s">
        <v>12</v>
      </c>
      <c r="D16" s="11">
        <v>1</v>
      </c>
      <c r="E16" s="11">
        <v>4</v>
      </c>
      <c r="F16" s="11">
        <f t="shared" si="4"/>
        <v>4</v>
      </c>
    </row>
    <row r="17" spans="1:6" ht="17.399999999999999" customHeight="1" x14ac:dyDescent="0.2">
      <c r="A17" s="17" t="s">
        <v>13</v>
      </c>
      <c r="B17" s="11">
        <v>4</v>
      </c>
      <c r="C17" s="12" t="s">
        <v>12</v>
      </c>
      <c r="D17" s="11">
        <v>4</v>
      </c>
      <c r="E17" s="11">
        <v>4</v>
      </c>
      <c r="F17" s="11">
        <f t="shared" si="4"/>
        <v>16</v>
      </c>
    </row>
    <row r="18" spans="1:6" ht="25.5" x14ac:dyDescent="0.2">
      <c r="A18" s="17" t="s">
        <v>14</v>
      </c>
      <c r="B18" s="11">
        <v>11</v>
      </c>
      <c r="C18" s="12" t="s">
        <v>15</v>
      </c>
      <c r="D18" s="11">
        <v>11</v>
      </c>
      <c r="E18" s="11">
        <v>8</v>
      </c>
      <c r="F18" s="11">
        <f t="shared" si="4"/>
        <v>88</v>
      </c>
    </row>
    <row r="19" spans="1:6" ht="25.5" x14ac:dyDescent="0.2">
      <c r="A19" s="17" t="s">
        <v>16</v>
      </c>
      <c r="B19" s="11">
        <v>35</v>
      </c>
      <c r="C19" s="12" t="s">
        <v>15</v>
      </c>
      <c r="D19" s="11">
        <v>35</v>
      </c>
      <c r="E19" s="11">
        <v>8</v>
      </c>
      <c r="F19" s="11">
        <f t="shared" si="4"/>
        <v>280</v>
      </c>
    </row>
    <row r="20" spans="1:6" ht="14.25" x14ac:dyDescent="0.2">
      <c r="A20" s="17" t="s">
        <v>17</v>
      </c>
      <c r="B20" s="11">
        <v>1</v>
      </c>
      <c r="C20" s="11">
        <v>1</v>
      </c>
      <c r="D20" s="11">
        <f>B20*C20</f>
        <v>1</v>
      </c>
      <c r="E20" s="11">
        <v>1</v>
      </c>
      <c r="F20" s="11">
        <f>D20*E20</f>
        <v>1</v>
      </c>
    </row>
    <row r="21" spans="1:6" ht="14.25" x14ac:dyDescent="0.2">
      <c r="A21" s="17" t="s">
        <v>51</v>
      </c>
      <c r="B21" s="24" t="s">
        <v>50</v>
      </c>
      <c r="C21" s="24"/>
      <c r="D21" s="24"/>
      <c r="E21" s="24"/>
      <c r="F21" s="24"/>
    </row>
    <row r="22" spans="1:6" ht="14.25" x14ac:dyDescent="0.2">
      <c r="A22" s="17" t="s">
        <v>18</v>
      </c>
      <c r="B22" s="11">
        <v>30</v>
      </c>
      <c r="C22" s="11">
        <v>1</v>
      </c>
      <c r="D22" s="11">
        <f>B22*C22</f>
        <v>30</v>
      </c>
      <c r="E22" s="11">
        <v>13.3</v>
      </c>
      <c r="F22" s="11">
        <f>D22*E22</f>
        <v>399</v>
      </c>
    </row>
    <row r="23" spans="1:6" ht="14.25" x14ac:dyDescent="0.2">
      <c r="A23" s="17" t="s">
        <v>19</v>
      </c>
      <c r="B23" s="11">
        <v>1</v>
      </c>
      <c r="C23" s="11">
        <v>1</v>
      </c>
      <c r="D23" s="11">
        <f t="shared" ref="D23:D26" si="5">B23*C23</f>
        <v>1</v>
      </c>
      <c r="E23" s="11">
        <v>16</v>
      </c>
      <c r="F23" s="11">
        <f t="shared" ref="F23:F26" si="6">D23*E23</f>
        <v>16</v>
      </c>
    </row>
    <row r="24" spans="1:6" ht="14.25" x14ac:dyDescent="0.2">
      <c r="A24" s="17" t="s">
        <v>20</v>
      </c>
      <c r="B24" s="11">
        <v>30</v>
      </c>
      <c r="C24" s="11">
        <v>1</v>
      </c>
      <c r="D24" s="11">
        <f t="shared" si="5"/>
        <v>30</v>
      </c>
      <c r="E24" s="11">
        <v>80</v>
      </c>
      <c r="F24" s="11">
        <f t="shared" si="6"/>
        <v>2400</v>
      </c>
    </row>
    <row r="25" spans="1:6" ht="14.25" x14ac:dyDescent="0.2">
      <c r="A25" s="17" t="s">
        <v>21</v>
      </c>
      <c r="B25" s="11">
        <v>5</v>
      </c>
      <c r="C25" s="11">
        <v>1</v>
      </c>
      <c r="D25" s="11">
        <f t="shared" si="5"/>
        <v>5</v>
      </c>
      <c r="E25" s="11">
        <v>80</v>
      </c>
      <c r="F25" s="11">
        <f>D25*E25</f>
        <v>400</v>
      </c>
    </row>
    <row r="26" spans="1:6" ht="14.25" x14ac:dyDescent="0.2">
      <c r="A26" s="17" t="s">
        <v>22</v>
      </c>
      <c r="B26" s="11">
        <v>1</v>
      </c>
      <c r="C26" s="11">
        <v>1</v>
      </c>
      <c r="D26" s="11">
        <f t="shared" si="5"/>
        <v>1</v>
      </c>
      <c r="E26" s="11">
        <v>16</v>
      </c>
      <c r="F26" s="11">
        <f t="shared" si="6"/>
        <v>16</v>
      </c>
    </row>
    <row r="27" spans="1:6" x14ac:dyDescent="0.25">
      <c r="A27" s="17" t="s">
        <v>53</v>
      </c>
      <c r="B27" s="24" t="s">
        <v>50</v>
      </c>
      <c r="C27" s="24"/>
      <c r="D27" s="24"/>
      <c r="E27" s="24"/>
      <c r="F27" s="24"/>
    </row>
    <row r="28" spans="1:6" x14ac:dyDescent="0.25">
      <c r="A28" s="17">
        <v>70.34</v>
      </c>
      <c r="B28" s="24" t="s">
        <v>50</v>
      </c>
      <c r="C28" s="24"/>
      <c r="D28" s="24"/>
      <c r="E28" s="24"/>
      <c r="F28" s="24"/>
    </row>
    <row r="29" spans="1:6" x14ac:dyDescent="0.25">
      <c r="A29" s="17">
        <v>70.36</v>
      </c>
      <c r="B29" s="24" t="s">
        <v>50</v>
      </c>
      <c r="C29" s="24"/>
      <c r="D29" s="24"/>
      <c r="E29" s="24"/>
      <c r="F29" s="24"/>
    </row>
    <row r="30" spans="1:6" x14ac:dyDescent="0.25">
      <c r="A30" s="17" t="s">
        <v>23</v>
      </c>
      <c r="B30" s="11">
        <v>6</v>
      </c>
      <c r="C30" s="11">
        <v>1</v>
      </c>
      <c r="D30" s="11">
        <f>B30*C30</f>
        <v>6</v>
      </c>
      <c r="E30" s="11">
        <v>1</v>
      </c>
      <c r="F30" s="11">
        <f>D30*E30</f>
        <v>6</v>
      </c>
    </row>
    <row r="31" spans="1:6" x14ac:dyDescent="0.25">
      <c r="A31" s="17" t="s">
        <v>24</v>
      </c>
      <c r="B31" s="11">
        <v>6</v>
      </c>
      <c r="C31" s="11">
        <v>1</v>
      </c>
      <c r="D31" s="11">
        <f t="shared" ref="D31:D34" si="7">B31*C31</f>
        <v>6</v>
      </c>
      <c r="E31" s="11">
        <v>40</v>
      </c>
      <c r="F31" s="11">
        <f t="shared" ref="F31:F34" si="8">D31*E31</f>
        <v>240</v>
      </c>
    </row>
    <row r="32" spans="1:6" x14ac:dyDescent="0.25">
      <c r="A32" s="17" t="s">
        <v>25</v>
      </c>
      <c r="B32" s="11">
        <v>2</v>
      </c>
      <c r="C32" s="11">
        <v>1</v>
      </c>
      <c r="D32" s="11">
        <f t="shared" si="7"/>
        <v>2</v>
      </c>
      <c r="E32" s="11">
        <v>40</v>
      </c>
      <c r="F32" s="11">
        <f t="shared" si="8"/>
        <v>80</v>
      </c>
    </row>
    <row r="33" spans="1:6" x14ac:dyDescent="0.25">
      <c r="A33" s="17" t="s">
        <v>26</v>
      </c>
      <c r="B33" s="11">
        <v>4</v>
      </c>
      <c r="C33" s="11">
        <v>1</v>
      </c>
      <c r="D33" s="11">
        <f t="shared" si="7"/>
        <v>4</v>
      </c>
      <c r="E33" s="11">
        <v>1000</v>
      </c>
      <c r="F33" s="11">
        <f t="shared" si="8"/>
        <v>4000</v>
      </c>
    </row>
    <row r="34" spans="1:6" x14ac:dyDescent="0.25">
      <c r="A34" s="17" t="s">
        <v>27</v>
      </c>
      <c r="B34" s="11">
        <v>2</v>
      </c>
      <c r="C34" s="11">
        <v>1</v>
      </c>
      <c r="D34" s="11">
        <f t="shared" si="7"/>
        <v>2</v>
      </c>
      <c r="E34" s="11">
        <v>40</v>
      </c>
      <c r="F34" s="11">
        <f t="shared" si="8"/>
        <v>80</v>
      </c>
    </row>
    <row r="35" spans="1:6" x14ac:dyDescent="0.25">
      <c r="A35" s="17" t="s">
        <v>56</v>
      </c>
      <c r="B35" s="24" t="s">
        <v>54</v>
      </c>
      <c r="C35" s="24"/>
      <c r="D35" s="24"/>
      <c r="E35" s="24"/>
      <c r="F35" s="24"/>
    </row>
    <row r="36" spans="1:6" x14ac:dyDescent="0.25">
      <c r="A36" s="17" t="s">
        <v>57</v>
      </c>
      <c r="B36" s="24" t="s">
        <v>55</v>
      </c>
      <c r="C36" s="24"/>
      <c r="D36" s="24"/>
      <c r="E36" s="24"/>
      <c r="F36" s="24"/>
    </row>
    <row r="37" spans="1:6" x14ac:dyDescent="0.25">
      <c r="A37" s="17" t="s">
        <v>28</v>
      </c>
      <c r="B37" s="11">
        <v>6</v>
      </c>
      <c r="C37" s="11">
        <v>1</v>
      </c>
      <c r="D37" s="11">
        <f>B37*C37</f>
        <v>6</v>
      </c>
      <c r="E37" s="11">
        <v>300</v>
      </c>
      <c r="F37" s="11">
        <f>D37*E37</f>
        <v>1800</v>
      </c>
    </row>
    <row r="38" spans="1:6" x14ac:dyDescent="0.25">
      <c r="A38" s="17" t="s">
        <v>58</v>
      </c>
      <c r="B38" s="24" t="s">
        <v>50</v>
      </c>
      <c r="C38" s="24"/>
      <c r="D38" s="24"/>
      <c r="E38" s="24"/>
      <c r="F38" s="24"/>
    </row>
    <row r="39" spans="1:6" x14ac:dyDescent="0.25">
      <c r="A39" s="17">
        <v>70.5</v>
      </c>
      <c r="B39" s="11">
        <v>30</v>
      </c>
      <c r="C39" s="11">
        <v>1</v>
      </c>
      <c r="D39" s="11">
        <f>B39*C39</f>
        <v>30</v>
      </c>
      <c r="E39" s="11">
        <v>4</v>
      </c>
      <c r="F39" s="11">
        <f>D39*E39</f>
        <v>120</v>
      </c>
    </row>
    <row r="40" spans="1:6" x14ac:dyDescent="0.25">
      <c r="A40" s="17" t="s">
        <v>29</v>
      </c>
      <c r="B40" s="11">
        <v>13</v>
      </c>
      <c r="C40" s="11">
        <v>1</v>
      </c>
      <c r="D40" s="11">
        <f t="shared" ref="D40:D45" si="9">B40*C40</f>
        <v>13</v>
      </c>
      <c r="E40" s="11">
        <v>4</v>
      </c>
      <c r="F40" s="11">
        <f t="shared" ref="F40:F44" si="10">D40*E40</f>
        <v>52</v>
      </c>
    </row>
    <row r="41" spans="1:6" x14ac:dyDescent="0.25">
      <c r="A41" s="17" t="s">
        <v>30</v>
      </c>
      <c r="B41" s="11">
        <v>30</v>
      </c>
      <c r="C41" s="11">
        <v>4</v>
      </c>
      <c r="D41" s="11">
        <f t="shared" si="9"/>
        <v>120</v>
      </c>
      <c r="E41" s="11">
        <v>2</v>
      </c>
      <c r="F41" s="11">
        <f t="shared" si="10"/>
        <v>240</v>
      </c>
    </row>
    <row r="42" spans="1:6" x14ac:dyDescent="0.25">
      <c r="A42" s="17" t="s">
        <v>31</v>
      </c>
      <c r="B42" s="11">
        <v>1</v>
      </c>
      <c r="C42" s="11">
        <v>1</v>
      </c>
      <c r="D42" s="11">
        <f t="shared" si="9"/>
        <v>1</v>
      </c>
      <c r="E42" s="11">
        <v>16</v>
      </c>
      <c r="F42" s="11">
        <f t="shared" si="10"/>
        <v>16</v>
      </c>
    </row>
    <row r="43" spans="1:6" x14ac:dyDescent="0.25">
      <c r="A43" s="17">
        <v>70.59</v>
      </c>
      <c r="B43" s="11">
        <v>72</v>
      </c>
      <c r="C43" s="11">
        <v>1</v>
      </c>
      <c r="D43" s="11">
        <f t="shared" si="9"/>
        <v>72</v>
      </c>
      <c r="E43" s="11">
        <v>5.14</v>
      </c>
      <c r="F43" s="11">
        <f t="shared" si="10"/>
        <v>370.08</v>
      </c>
    </row>
    <row r="44" spans="1:6" x14ac:dyDescent="0.25">
      <c r="A44" s="17" t="s">
        <v>32</v>
      </c>
      <c r="B44" s="11"/>
      <c r="C44" s="11"/>
      <c r="D44" s="11">
        <f t="shared" si="9"/>
        <v>0</v>
      </c>
      <c r="E44" s="11">
        <v>0</v>
      </c>
      <c r="F44" s="11">
        <f t="shared" si="10"/>
        <v>0</v>
      </c>
    </row>
    <row r="45" spans="1:6" x14ac:dyDescent="0.25">
      <c r="A45" s="17" t="s">
        <v>33</v>
      </c>
      <c r="B45" s="11">
        <v>3</v>
      </c>
      <c r="C45" s="11">
        <v>1</v>
      </c>
      <c r="D45" s="11">
        <f t="shared" si="9"/>
        <v>3</v>
      </c>
      <c r="E45" s="11">
        <v>800</v>
      </c>
      <c r="F45" s="11">
        <f>D45*E45</f>
        <v>2400</v>
      </c>
    </row>
    <row r="46" spans="1:6" x14ac:dyDescent="0.25">
      <c r="A46" s="17" t="s">
        <v>60</v>
      </c>
      <c r="B46" s="24" t="s">
        <v>59</v>
      </c>
      <c r="C46" s="24"/>
      <c r="D46" s="24"/>
      <c r="E46" s="24"/>
      <c r="F46" s="24"/>
    </row>
    <row r="47" spans="1:6" x14ac:dyDescent="0.25">
      <c r="A47" s="17" t="s">
        <v>34</v>
      </c>
      <c r="B47" s="11">
        <v>1</v>
      </c>
      <c r="C47" s="11">
        <v>1</v>
      </c>
      <c r="D47" s="11">
        <f>B47*C47</f>
        <v>1</v>
      </c>
      <c r="E47" s="11">
        <v>200</v>
      </c>
      <c r="F47" s="11">
        <f>D47*E47</f>
        <v>200</v>
      </c>
    </row>
    <row r="48" spans="1:6" x14ac:dyDescent="0.25">
      <c r="A48" s="17" t="s">
        <v>35</v>
      </c>
      <c r="B48" s="11">
        <v>4</v>
      </c>
      <c r="C48" s="11">
        <v>1</v>
      </c>
      <c r="D48" s="11">
        <f t="shared" ref="D48:D50" si="11">B48*C48</f>
        <v>4</v>
      </c>
      <c r="E48" s="11">
        <v>800</v>
      </c>
      <c r="F48" s="11">
        <f t="shared" ref="F48:F50" si="12">D48*E48</f>
        <v>3200</v>
      </c>
    </row>
    <row r="49" spans="1:6" x14ac:dyDescent="0.25">
      <c r="A49" s="17" t="s">
        <v>36</v>
      </c>
      <c r="B49" s="11">
        <v>4</v>
      </c>
      <c r="C49" s="11">
        <v>1</v>
      </c>
      <c r="D49" s="11">
        <f t="shared" si="11"/>
        <v>4</v>
      </c>
      <c r="E49" s="11">
        <v>600</v>
      </c>
      <c r="F49" s="11">
        <f t="shared" si="12"/>
        <v>2400</v>
      </c>
    </row>
    <row r="50" spans="1:6" x14ac:dyDescent="0.25">
      <c r="A50" s="17" t="s">
        <v>37</v>
      </c>
      <c r="B50" s="11">
        <v>4</v>
      </c>
      <c r="C50" s="11">
        <v>1</v>
      </c>
      <c r="D50" s="11">
        <f t="shared" si="11"/>
        <v>4</v>
      </c>
      <c r="E50" s="11">
        <v>40</v>
      </c>
      <c r="F50" s="11">
        <f t="shared" si="12"/>
        <v>160</v>
      </c>
    </row>
    <row r="51" spans="1:6" x14ac:dyDescent="0.25">
      <c r="A51" s="17">
        <v>70.73</v>
      </c>
      <c r="B51" s="24" t="s">
        <v>50</v>
      </c>
      <c r="C51" s="24"/>
      <c r="D51" s="24"/>
      <c r="E51" s="24"/>
      <c r="F51" s="24"/>
    </row>
    <row r="52" spans="1:6" x14ac:dyDescent="0.25">
      <c r="A52" s="17" t="s">
        <v>63</v>
      </c>
      <c r="B52" s="24" t="s">
        <v>61</v>
      </c>
      <c r="C52" s="24"/>
      <c r="D52" s="24"/>
      <c r="E52" s="24"/>
      <c r="F52" s="24"/>
    </row>
    <row r="53" spans="1:6" x14ac:dyDescent="0.25">
      <c r="A53" s="17" t="s">
        <v>38</v>
      </c>
      <c r="B53" s="11">
        <v>30</v>
      </c>
      <c r="C53" s="11">
        <v>1</v>
      </c>
      <c r="D53" s="11">
        <f>B53*C53</f>
        <v>30</v>
      </c>
      <c r="E53" s="11">
        <v>40</v>
      </c>
      <c r="F53" s="11">
        <f>D53*E53</f>
        <v>1200</v>
      </c>
    </row>
    <row r="54" spans="1:6" x14ac:dyDescent="0.25">
      <c r="A54" s="17" t="s">
        <v>62</v>
      </c>
      <c r="B54" s="24" t="s">
        <v>61</v>
      </c>
      <c r="C54" s="24"/>
      <c r="D54" s="24"/>
      <c r="E54" s="24"/>
      <c r="F54" s="24"/>
    </row>
    <row r="55" spans="1:6" s="2" customFormat="1" x14ac:dyDescent="0.25">
      <c r="A55" s="18" t="s">
        <v>39</v>
      </c>
      <c r="B55" s="20">
        <v>72</v>
      </c>
      <c r="C55" s="13"/>
      <c r="D55" s="13">
        <f>SUM(D2:D4,D6:D8,D14:D20,D22:D26,D30:D34,D37,D39:D45,D47:D50,D53)</f>
        <v>774</v>
      </c>
      <c r="E55" s="13"/>
      <c r="F55" s="13">
        <f>SUM(F2:F4,F6:F8,F14:F20,F22:F26,F30:F34,F37,F39:F45,F47:F50,F53)</f>
        <v>81791.08</v>
      </c>
    </row>
  </sheetData>
  <mergeCells count="17">
    <mergeCell ref="B27:F27"/>
    <mergeCell ref="B5:F5"/>
    <mergeCell ref="B9:F9"/>
    <mergeCell ref="B10:F10"/>
    <mergeCell ref="B11:F11"/>
    <mergeCell ref="B12:F12"/>
    <mergeCell ref="B13:F13"/>
    <mergeCell ref="B21:F21"/>
    <mergeCell ref="B51:F51"/>
    <mergeCell ref="B52:F52"/>
    <mergeCell ref="B54:F54"/>
    <mergeCell ref="B28:F28"/>
    <mergeCell ref="B29:F29"/>
    <mergeCell ref="B35:F35"/>
    <mergeCell ref="B36:F36"/>
    <mergeCell ref="B38:F38"/>
    <mergeCell ref="B46:F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19"/>
    </sheetView>
  </sheetViews>
  <sheetFormatPr defaultColWidth="8.69921875" defaultRowHeight="13.2" x14ac:dyDescent="0.25"/>
  <cols>
    <col min="1" max="1" width="10.69921875" style="6" bestFit="1" customWidth="1"/>
    <col min="2" max="2" width="13.19921875" style="5" customWidth="1"/>
    <col min="3" max="3" width="12.69921875" style="5" bestFit="1" customWidth="1"/>
    <col min="4" max="4" width="12.5" style="5" bestFit="1" customWidth="1"/>
    <col min="5" max="5" width="26.5" style="5" bestFit="1" customWidth="1"/>
    <col min="6" max="16384" width="8.69921875" style="5"/>
  </cols>
  <sheetData>
    <row r="1" spans="1:5" s="7" customFormat="1" ht="39.6" x14ac:dyDescent="0.25">
      <c r="A1" s="8" t="s">
        <v>0</v>
      </c>
      <c r="B1" s="9" t="s">
        <v>64</v>
      </c>
      <c r="C1" s="9" t="s">
        <v>65</v>
      </c>
      <c r="D1" s="9" t="s">
        <v>66</v>
      </c>
      <c r="E1" s="9" t="s">
        <v>67</v>
      </c>
    </row>
    <row r="2" spans="1:5" x14ac:dyDescent="0.25">
      <c r="A2" s="10" t="s">
        <v>68</v>
      </c>
      <c r="B2" s="11">
        <v>2</v>
      </c>
      <c r="C2" s="11">
        <v>200</v>
      </c>
      <c r="D2" s="11">
        <f>B2*C2</f>
        <v>400</v>
      </c>
      <c r="E2" s="14" t="s">
        <v>69</v>
      </c>
    </row>
    <row r="3" spans="1:5" x14ac:dyDescent="0.25">
      <c r="A3" s="10" t="s">
        <v>70</v>
      </c>
      <c r="B3" s="11">
        <v>114</v>
      </c>
      <c r="C3" s="11">
        <v>7.6</v>
      </c>
      <c r="D3" s="11">
        <f t="shared" ref="D3:D14" si="0">B3*C3</f>
        <v>866.4</v>
      </c>
      <c r="E3" s="14" t="s">
        <v>71</v>
      </c>
    </row>
    <row r="4" spans="1:5" x14ac:dyDescent="0.25">
      <c r="A4" s="21" t="s">
        <v>72</v>
      </c>
      <c r="B4" s="11">
        <v>240</v>
      </c>
      <c r="C4" s="11">
        <v>3</v>
      </c>
      <c r="D4" s="11">
        <f t="shared" si="0"/>
        <v>720</v>
      </c>
      <c r="E4" s="14" t="s">
        <v>78</v>
      </c>
    </row>
    <row r="5" spans="1:5" x14ac:dyDescent="0.25">
      <c r="A5" s="10" t="s">
        <v>18</v>
      </c>
      <c r="B5" s="24" t="s">
        <v>87</v>
      </c>
      <c r="C5" s="24"/>
      <c r="D5" s="24"/>
      <c r="E5" s="14" t="s">
        <v>73</v>
      </c>
    </row>
    <row r="6" spans="1:5" x14ac:dyDescent="0.25">
      <c r="A6" s="10" t="s">
        <v>74</v>
      </c>
      <c r="B6" s="11">
        <v>2</v>
      </c>
      <c r="C6" s="11">
        <v>0.5</v>
      </c>
      <c r="D6" s="11">
        <f t="shared" si="0"/>
        <v>1</v>
      </c>
      <c r="E6" s="14" t="s">
        <v>75</v>
      </c>
    </row>
    <row r="7" spans="1:5" x14ac:dyDescent="0.25">
      <c r="A7" s="10" t="s">
        <v>20</v>
      </c>
      <c r="B7" s="11">
        <v>55</v>
      </c>
      <c r="C7" s="11">
        <v>0.2</v>
      </c>
      <c r="D7" s="11">
        <f t="shared" si="0"/>
        <v>11</v>
      </c>
      <c r="E7" s="14" t="s">
        <v>76</v>
      </c>
    </row>
    <row r="8" spans="1:5" x14ac:dyDescent="0.25">
      <c r="A8" s="10" t="s">
        <v>77</v>
      </c>
      <c r="B8" s="11">
        <v>5</v>
      </c>
      <c r="C8" s="11">
        <v>0.2</v>
      </c>
      <c r="D8" s="11">
        <f t="shared" si="0"/>
        <v>1</v>
      </c>
      <c r="E8" s="14" t="s">
        <v>78</v>
      </c>
    </row>
    <row r="9" spans="1:5" x14ac:dyDescent="0.25">
      <c r="A9" s="10" t="s">
        <v>79</v>
      </c>
      <c r="B9" s="11">
        <v>100</v>
      </c>
      <c r="C9" s="11">
        <v>10</v>
      </c>
      <c r="D9" s="11">
        <f t="shared" si="0"/>
        <v>1000</v>
      </c>
      <c r="E9" s="14" t="s">
        <v>80</v>
      </c>
    </row>
    <row r="10" spans="1:5" x14ac:dyDescent="0.25">
      <c r="A10" s="10" t="s">
        <v>90</v>
      </c>
      <c r="B10" s="24" t="s">
        <v>88</v>
      </c>
      <c r="C10" s="24"/>
      <c r="D10" s="24"/>
      <c r="E10" s="14" t="s">
        <v>78</v>
      </c>
    </row>
    <row r="11" spans="1:5" x14ac:dyDescent="0.25">
      <c r="A11" s="10" t="s">
        <v>91</v>
      </c>
      <c r="B11" s="24" t="s">
        <v>88</v>
      </c>
      <c r="C11" s="24"/>
      <c r="D11" s="24"/>
      <c r="E11" s="14" t="s">
        <v>78</v>
      </c>
    </row>
    <row r="12" spans="1:5" x14ac:dyDescent="0.25">
      <c r="A12" s="10" t="s">
        <v>81</v>
      </c>
      <c r="B12" s="11">
        <v>8</v>
      </c>
      <c r="C12" s="11">
        <v>87.5</v>
      </c>
      <c r="D12" s="11">
        <f t="shared" si="0"/>
        <v>700</v>
      </c>
      <c r="E12" s="14" t="s">
        <v>78</v>
      </c>
    </row>
    <row r="13" spans="1:5" x14ac:dyDescent="0.25">
      <c r="A13" s="10" t="s">
        <v>82</v>
      </c>
      <c r="B13" s="11">
        <v>8</v>
      </c>
      <c r="C13" s="11">
        <v>160</v>
      </c>
      <c r="D13" s="11">
        <f t="shared" si="0"/>
        <v>1280</v>
      </c>
      <c r="E13" s="14" t="s">
        <v>78</v>
      </c>
    </row>
    <row r="14" spans="1:5" x14ac:dyDescent="0.25">
      <c r="A14" s="10" t="s">
        <v>83</v>
      </c>
      <c r="B14" s="11">
        <v>8</v>
      </c>
      <c r="C14" s="11">
        <v>300</v>
      </c>
      <c r="D14" s="11">
        <f t="shared" si="0"/>
        <v>2400</v>
      </c>
      <c r="E14" s="14" t="s">
        <v>78</v>
      </c>
    </row>
    <row r="15" spans="1:5" x14ac:dyDescent="0.25">
      <c r="A15" s="10" t="s">
        <v>92</v>
      </c>
      <c r="B15" s="24" t="s">
        <v>89</v>
      </c>
      <c r="C15" s="24"/>
      <c r="D15" s="24"/>
      <c r="E15" s="14" t="s">
        <v>78</v>
      </c>
    </row>
    <row r="16" spans="1:5" x14ac:dyDescent="0.25">
      <c r="A16" s="10" t="s">
        <v>93</v>
      </c>
      <c r="B16" s="24" t="s">
        <v>88</v>
      </c>
      <c r="C16" s="24"/>
      <c r="D16" s="24"/>
      <c r="E16" s="14" t="s">
        <v>78</v>
      </c>
    </row>
    <row r="17" spans="1:5" x14ac:dyDescent="0.25">
      <c r="A17" s="10" t="s">
        <v>94</v>
      </c>
      <c r="B17" s="24" t="s">
        <v>88</v>
      </c>
      <c r="C17" s="24"/>
      <c r="D17" s="24"/>
      <c r="E17" s="14" t="s">
        <v>78</v>
      </c>
    </row>
    <row r="18" spans="1:5" x14ac:dyDescent="0.25">
      <c r="A18" s="10" t="s">
        <v>105</v>
      </c>
      <c r="B18" s="24" t="s">
        <v>88</v>
      </c>
      <c r="C18" s="24"/>
      <c r="D18" s="24"/>
      <c r="E18" s="14" t="s">
        <v>78</v>
      </c>
    </row>
    <row r="19" spans="1:5" s="7" customFormat="1" x14ac:dyDescent="0.25">
      <c r="A19" s="8" t="s">
        <v>39</v>
      </c>
      <c r="B19" s="20">
        <v>240</v>
      </c>
      <c r="C19" s="13"/>
      <c r="D19" s="13">
        <f>SUM(D2:D18)</f>
        <v>7379.4</v>
      </c>
      <c r="E19" s="13"/>
    </row>
  </sheetData>
  <mergeCells count="7">
    <mergeCell ref="B18:D18"/>
    <mergeCell ref="B5:D5"/>
    <mergeCell ref="B10:D10"/>
    <mergeCell ref="B11:D11"/>
    <mergeCell ref="B15:D15"/>
    <mergeCell ref="B16:D16"/>
    <mergeCell ref="B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ColWidth="8.69921875" defaultRowHeight="13.2" x14ac:dyDescent="0.25"/>
  <cols>
    <col min="1" max="1" width="9.69921875" style="5" bestFit="1" customWidth="1"/>
    <col min="2" max="2" width="11.69921875" style="5" bestFit="1" customWidth="1"/>
    <col min="3" max="3" width="10.3984375" style="5" bestFit="1" customWidth="1"/>
    <col min="4" max="4" width="10.09765625" style="5" bestFit="1" customWidth="1"/>
    <col min="5" max="5" width="10.19921875" style="5" bestFit="1" customWidth="1"/>
    <col min="6" max="6" width="11.59765625" style="5" bestFit="1" customWidth="1"/>
    <col min="7" max="16384" width="8.69921875" style="5"/>
  </cols>
  <sheetData>
    <row r="1" spans="1:6" s="7" customFormat="1" ht="42" customHeight="1" x14ac:dyDescent="0.25">
      <c r="A1" s="15" t="s">
        <v>0</v>
      </c>
      <c r="B1" s="9" t="s">
        <v>1</v>
      </c>
      <c r="C1" s="9" t="s">
        <v>84</v>
      </c>
      <c r="D1" s="9" t="s">
        <v>2</v>
      </c>
      <c r="E1" s="9" t="s">
        <v>100</v>
      </c>
      <c r="F1" s="9" t="s">
        <v>86</v>
      </c>
    </row>
    <row r="2" spans="1:6" x14ac:dyDescent="0.25">
      <c r="A2" s="14" t="s">
        <v>99</v>
      </c>
      <c r="B2" s="24" t="s">
        <v>98</v>
      </c>
      <c r="C2" s="24"/>
      <c r="D2" s="24"/>
      <c r="E2" s="24"/>
      <c r="F2" s="24"/>
    </row>
    <row r="3" spans="1:6" x14ac:dyDescent="0.25">
      <c r="A3" s="14" t="s">
        <v>95</v>
      </c>
      <c r="B3" s="11">
        <v>601</v>
      </c>
      <c r="C3" s="11">
        <v>1</v>
      </c>
      <c r="D3" s="11">
        <f>B3*C3</f>
        <v>601</v>
      </c>
      <c r="E3" s="11">
        <v>0.1</v>
      </c>
      <c r="F3" s="11">
        <f>D3*E3</f>
        <v>60.1</v>
      </c>
    </row>
    <row r="4" spans="1:6" x14ac:dyDescent="0.25">
      <c r="A4" s="14" t="s">
        <v>96</v>
      </c>
      <c r="B4" s="11">
        <v>5</v>
      </c>
      <c r="C4" s="11">
        <v>1</v>
      </c>
      <c r="D4" s="11">
        <f>B4*C4</f>
        <v>5</v>
      </c>
      <c r="E4" s="11">
        <v>2</v>
      </c>
      <c r="F4" s="11">
        <f>D4*E4</f>
        <v>10</v>
      </c>
    </row>
    <row r="5" spans="1:6" s="7" customFormat="1" x14ac:dyDescent="0.25">
      <c r="A5" s="15" t="s">
        <v>97</v>
      </c>
      <c r="B5" s="20">
        <v>606</v>
      </c>
      <c r="C5" s="13"/>
      <c r="D5" s="13">
        <f>SUM(D3:D4)</f>
        <v>606</v>
      </c>
      <c r="E5" s="13"/>
      <c r="F5" s="13">
        <f>SUM(F3:F4)</f>
        <v>70.099999999999994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7" sqref="B7"/>
    </sheetView>
  </sheetViews>
  <sheetFormatPr defaultColWidth="8.69921875" defaultRowHeight="13.8" x14ac:dyDescent="0.25"/>
  <cols>
    <col min="1" max="1" width="17.19921875" style="1" bestFit="1" customWidth="1"/>
    <col min="2" max="2" width="18.09765625" style="1" customWidth="1"/>
    <col min="3" max="3" width="17.69921875" style="1" customWidth="1"/>
    <col min="4" max="4" width="8.69921875" style="1"/>
    <col min="5" max="5" width="13.19921875" style="1" bestFit="1" customWidth="1"/>
    <col min="6" max="6" width="8.69921875" style="1"/>
    <col min="7" max="7" width="13.69921875" style="1" bestFit="1" customWidth="1"/>
    <col min="8" max="16384" width="8.69921875" style="1"/>
  </cols>
  <sheetData>
    <row r="1" spans="1:5" x14ac:dyDescent="0.25">
      <c r="A1" s="4"/>
      <c r="B1" s="16" t="s">
        <v>103</v>
      </c>
      <c r="C1" s="16" t="s">
        <v>2</v>
      </c>
      <c r="E1" s="4" t="s">
        <v>106</v>
      </c>
    </row>
    <row r="2" spans="1:5" x14ac:dyDescent="0.25">
      <c r="A2" s="4" t="s">
        <v>101</v>
      </c>
      <c r="B2" s="4">
        <f>Reporting!F55</f>
        <v>81791.08</v>
      </c>
      <c r="C2" s="4">
        <f>Reporting!D55</f>
        <v>774</v>
      </c>
      <c r="E2" s="25">
        <f>B3*272*0.0004</f>
        <v>802.87871999999993</v>
      </c>
    </row>
    <row r="3" spans="1:5" x14ac:dyDescent="0.25">
      <c r="A3" s="4" t="s">
        <v>102</v>
      </c>
      <c r="B3" s="4">
        <f>Recordkeeping!D19</f>
        <v>7379.4</v>
      </c>
      <c r="C3" s="4">
        <f>Recordkeeping!B19</f>
        <v>240</v>
      </c>
    </row>
    <row r="4" spans="1:5" x14ac:dyDescent="0.25">
      <c r="A4" s="4" t="s">
        <v>104</v>
      </c>
      <c r="B4" s="4">
        <f>'3rd party'!F5</f>
        <v>70.099999999999994</v>
      </c>
      <c r="C4" s="4">
        <f>'3rd party'!D5</f>
        <v>606</v>
      </c>
    </row>
    <row r="5" spans="1:5" s="2" customFormat="1" x14ac:dyDescent="0.25">
      <c r="A5" s="23" t="s">
        <v>39</v>
      </c>
      <c r="B5" s="23">
        <f>SUM(B2:B4)</f>
        <v>89240.58</v>
      </c>
      <c r="C5" s="23">
        <f>SUM(C2:C4)</f>
        <v>1620</v>
      </c>
    </row>
    <row r="6" spans="1:5" x14ac:dyDescent="0.25">
      <c r="B6" s="1">
        <v>89240.6</v>
      </c>
    </row>
    <row r="7" spans="1:5" x14ac:dyDescent="0.25">
      <c r="B7" s="22">
        <f>B6*272</f>
        <v>24273443.200000003</v>
      </c>
    </row>
    <row r="20" spans="7:7" x14ac:dyDescent="0.25">
      <c r="G2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Reporting</vt:lpstr>
      <vt:lpstr>Recordkeeping</vt:lpstr>
      <vt:lpstr>3rd party</vt:lpstr>
      <vt:lpstr>TOTAL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KEB1</cp:lastModifiedBy>
  <dcterms:created xsi:type="dcterms:W3CDTF">2013-10-24T19:09:22Z</dcterms:created>
  <dcterms:modified xsi:type="dcterms:W3CDTF">2014-01-14T22:35:40Z</dcterms:modified>
</cp:coreProperties>
</file>