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2985"/>
  </bookViews>
  <sheets>
    <sheet name="Applicant" sheetId="1" r:id="rId1"/>
    <sheet name="Federal" sheetId="2" r:id="rId2"/>
  </sheets>
  <definedNames>
    <definedName name="_xlnm.Print_Area" localSheetId="0">Applicant!$A$1:$J$38</definedName>
    <definedName name="_xlnm.Print_Area" localSheetId="1">Federal!$A$1:$I$32</definedName>
  </definedNames>
  <calcPr calcId="152511"/>
</workbook>
</file>

<file path=xl/calcChain.xml><?xml version="1.0" encoding="utf-8"?>
<calcChain xmlns="http://schemas.openxmlformats.org/spreadsheetml/2006/main">
  <c r="H39" i="1" l="1"/>
  <c r="H38" i="1"/>
  <c r="H7" i="1" l="1"/>
  <c r="J7" i="1" s="1"/>
  <c r="F9" i="1"/>
  <c r="H9" i="1"/>
  <c r="J9" i="1" s="1"/>
  <c r="F10" i="1"/>
  <c r="H10" i="1" s="1"/>
  <c r="J10" i="1" s="1"/>
  <c r="F8" i="1"/>
  <c r="H8" i="1" s="1"/>
  <c r="H37" i="1"/>
  <c r="H35" i="1"/>
  <c r="H33" i="1"/>
  <c r="H30" i="1"/>
  <c r="H31" i="1"/>
  <c r="H32" i="1"/>
  <c r="F34" i="1"/>
  <c r="H34" i="1" s="1"/>
  <c r="F15" i="1"/>
  <c r="H15" i="1" s="1"/>
  <c r="F16" i="1"/>
  <c r="H16" i="1" s="1"/>
  <c r="J16" i="1" s="1"/>
  <c r="F20" i="1"/>
  <c r="H20" i="1" s="1"/>
  <c r="J20" i="1" s="1"/>
  <c r="F21" i="1"/>
  <c r="H21" i="1" s="1"/>
  <c r="F22" i="1"/>
  <c r="H22" i="1" s="1"/>
  <c r="J22" i="1" s="1"/>
  <c r="F23" i="1"/>
  <c r="H23" i="1" s="1"/>
  <c r="J23" i="1" s="1"/>
  <c r="F36" i="1"/>
  <c r="H36" i="1" s="1"/>
  <c r="D17" i="1"/>
  <c r="E8" i="2"/>
  <c r="G8" i="2" s="1"/>
  <c r="I8" i="2" s="1"/>
  <c r="E9" i="2"/>
  <c r="G9" i="2" s="1"/>
  <c r="I9" i="2" s="1"/>
  <c r="E10" i="2"/>
  <c r="G10" i="2" s="1"/>
  <c r="I10" i="2" s="1"/>
  <c r="E13" i="2"/>
  <c r="G13" i="2"/>
  <c r="I13" i="2" s="1"/>
  <c r="G14" i="2"/>
  <c r="I14" i="2" s="1"/>
  <c r="E15" i="2"/>
  <c r="G15" i="2" s="1"/>
  <c r="I15" i="2" s="1"/>
  <c r="E16" i="2"/>
  <c r="G16" i="2"/>
  <c r="I16" i="2" s="1"/>
  <c r="E17" i="2"/>
  <c r="G17" i="2" s="1"/>
  <c r="I17" i="2" s="1"/>
  <c r="E20" i="2"/>
  <c r="G20" i="2" s="1"/>
  <c r="I20" i="2" s="1"/>
  <c r="E21" i="2"/>
  <c r="G21" i="2" s="1"/>
  <c r="I21" i="2" s="1"/>
  <c r="E22" i="2"/>
  <c r="G22" i="2" s="1"/>
  <c r="I22" i="2" s="1"/>
  <c r="E23" i="2"/>
  <c r="G23" i="2" s="1"/>
  <c r="I23" i="2" s="1"/>
  <c r="E26" i="2"/>
  <c r="G26" i="2" s="1"/>
  <c r="I26" i="2" s="1"/>
  <c r="E27" i="2"/>
  <c r="G27" i="2" s="1"/>
  <c r="I27" i="2" s="1"/>
  <c r="I29" i="2" l="1"/>
  <c r="H11" i="1"/>
  <c r="G29" i="2"/>
  <c r="F11" i="1"/>
  <c r="J8" i="1"/>
  <c r="J11" i="1" s="1"/>
  <c r="F24" i="1"/>
  <c r="F17" i="1"/>
  <c r="J21" i="1"/>
  <c r="J24" i="1" s="1"/>
  <c r="H24" i="1"/>
  <c r="J15" i="1"/>
  <c r="J17" i="1" s="1"/>
  <c r="H17" i="1"/>
  <c r="H26" i="1" s="1"/>
  <c r="F26" i="1" l="1"/>
  <c r="J26" i="1"/>
</calcChain>
</file>

<file path=xl/sharedStrings.xml><?xml version="1.0" encoding="utf-8"?>
<sst xmlns="http://schemas.openxmlformats.org/spreadsheetml/2006/main" count="111" uniqueCount="95">
  <si>
    <t>Section of Notice</t>
  </si>
  <si>
    <t>Form No.      (if any)</t>
  </si>
  <si>
    <t>No. of Respondents</t>
  </si>
  <si>
    <t>Reports Filed Annually</t>
  </si>
  <si>
    <t>Total Annual Responses (C) x (D)</t>
  </si>
  <si>
    <t>Estimated No. of Manhours per response</t>
  </si>
  <si>
    <t>Estimated Total Manhours (E) x (F)</t>
  </si>
  <si>
    <t>Wage** Class</t>
  </si>
  <si>
    <t>Total Cost (G) x (H)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</si>
  <si>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</si>
  <si>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</si>
  <si>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</si>
  <si>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</si>
  <si>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</si>
  <si>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</si>
  <si>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</si>
  <si>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</si>
  <si>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</si>
  <si>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Annual Cost to the FEDERAL GOVERNMENT</t>
  </si>
  <si>
    <t xml:space="preserve">Application for the Value Added Producer Grant </t>
  </si>
  <si>
    <t>Receipt of Applications</t>
  </si>
  <si>
    <t>Data Entry and Scanning of Applications</t>
  </si>
  <si>
    <t>Conduct Eligibility Determinations</t>
  </si>
  <si>
    <t>Posting application to secure website</t>
  </si>
  <si>
    <t>Non-Federal reviewer evaluation</t>
  </si>
  <si>
    <t>State office evaluation</t>
  </si>
  <si>
    <t>Calculate final scores</t>
  </si>
  <si>
    <t>Perpare program summary</t>
  </si>
  <si>
    <t>Grant Award</t>
  </si>
  <si>
    <t>Announce awards to public</t>
  </si>
  <si>
    <t>Legal Document Preparation</t>
  </si>
  <si>
    <t>Inform applicants of results</t>
  </si>
  <si>
    <t>Appeals</t>
  </si>
  <si>
    <t>Monitoring</t>
  </si>
  <si>
    <t>Administrative</t>
  </si>
  <si>
    <t>TOTAL</t>
  </si>
  <si>
    <t xml:space="preserve">USDA Rural Business-Cooperative Service </t>
  </si>
  <si>
    <t>Title</t>
  </si>
  <si>
    <t>Estimated No. of Respondents</t>
  </si>
  <si>
    <t>Wage Class $/hr</t>
  </si>
  <si>
    <t>(J)</t>
  </si>
  <si>
    <t>PAPERWORK REQUIREMENTS – NO FORMS</t>
  </si>
  <si>
    <t>Project Proposal - Applicants</t>
  </si>
  <si>
    <t>Proposal</t>
  </si>
  <si>
    <t>Simplified Applications</t>
  </si>
  <si>
    <t>Subtotal</t>
  </si>
  <si>
    <t>Grantee Requirements</t>
  </si>
  <si>
    <t>Grant Agreement</t>
  </si>
  <si>
    <t>Performance Reports</t>
  </si>
  <si>
    <t>Final Report</t>
  </si>
  <si>
    <t>Recordkeeping</t>
  </si>
  <si>
    <t>GRAND TOTAL</t>
  </si>
  <si>
    <t>Forms Approved Under Other OMB Numbers</t>
  </si>
  <si>
    <t>Budget Information – Non-Construction</t>
  </si>
  <si>
    <t>Assurances – Non-Construction</t>
  </si>
  <si>
    <t>Request for Advance or Reimbursement</t>
  </si>
  <si>
    <t>Scoring Applications</t>
  </si>
  <si>
    <t>Post Award Activities and Requirements</t>
  </si>
  <si>
    <t>Estimated Total Man Hours              (F) X (G)</t>
  </si>
  <si>
    <t>Total Annual Responses                      (D) X (E)</t>
  </si>
  <si>
    <t>Federal Financial Report</t>
  </si>
  <si>
    <t>Assurance Agreements</t>
  </si>
  <si>
    <t>SF-424A                (4040-0006)</t>
  </si>
  <si>
    <t>SF-424B                (4040-0007)</t>
  </si>
  <si>
    <t>Total Cost to the Public              (H)x(I)</t>
  </si>
  <si>
    <t xml:space="preserve">** $21.07 is the rest-of-the-US rate for a GS-7, step 5;  $37.37 is the average rest-of-the-US rate for a GS-12, Step 5 and GS-13, step 5; $44.43 is the WDC rate for a GS-13, step 5. $33.33 is the hourly rate of non-Federal Reviewers. </t>
  </si>
  <si>
    <t>Request for Obligation of Funds</t>
  </si>
  <si>
    <t>Letter of Intent to Meet Conditions</t>
  </si>
  <si>
    <t>Certification Regarding Debarment, Suspension, and Other Responsibility Matters - Primary Covered Transactions</t>
  </si>
  <si>
    <t>Certification Regarding Debarment, Suspension, and Other Responsibility Matters - Lower-Tier Covered Transactions</t>
  </si>
  <si>
    <t>Certification Regarding Drug-Free Workplace Requirements (Grants)</t>
  </si>
  <si>
    <t>Disclosure of Lobbying Activities</t>
  </si>
  <si>
    <t>2014 Burden Estimate for Value Added Producer Grant Program  - 0570-0064 - 2014</t>
  </si>
  <si>
    <t>SF-425                   (4040-0014)</t>
  </si>
  <si>
    <t xml:space="preserve">RD 400-4    (0575-0018)           </t>
  </si>
  <si>
    <t>SF-270                    (4040-0012)</t>
  </si>
  <si>
    <t>SF-LLL       (4040-0013)</t>
  </si>
  <si>
    <t>RD 1942-46 (0570-0061)</t>
  </si>
  <si>
    <t>RD-1940-1 (0570-0061)</t>
  </si>
  <si>
    <t>Burden Estimate for Value Added Producer Grant Program - 0570-0064 - 2014</t>
  </si>
  <si>
    <t>Estimated Hours per Response</t>
  </si>
  <si>
    <t>Section of Regs</t>
  </si>
  <si>
    <t>Application for Federal Assistance     (Common Form 4040-0004)</t>
  </si>
  <si>
    <t>Form No.               (if any)</t>
  </si>
  <si>
    <t xml:space="preserve"> AD-1047</t>
  </si>
  <si>
    <t>AD-1048</t>
  </si>
  <si>
    <t xml:space="preserve"> AD-1049</t>
  </si>
  <si>
    <r>
      <t xml:space="preserve"> </t>
    </r>
    <r>
      <rPr>
        <b/>
        <sz val="11"/>
        <rFont val="Arial"/>
        <family val="2"/>
      </rPr>
      <t xml:space="preserve"> PAPERWORK REQUIREMENTS - FORMS</t>
    </r>
  </si>
  <si>
    <t>Dept Regs</t>
  </si>
  <si>
    <t>Request for Environmental Information</t>
  </si>
  <si>
    <t>ACH Vendor/Miscellaneous Payment Enrollment</t>
  </si>
  <si>
    <t>Written</t>
  </si>
  <si>
    <t>SF-424       (4040-0004)</t>
  </si>
  <si>
    <t>RD-1940-20  (0575-0094)</t>
  </si>
  <si>
    <t>SF-3881 (1510-0056)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</si>
</sst>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"/>
  </numFmts>
  <fonts count="19" x14ac:knownFonts="1">
    <font>
      <sz val="10"/>
      <name val="Arial"/>
    </font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</font>
    <font>
      <sz val="10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  <scheme val="major"/>
    </font>
    <font>
      <sz val="11"/>
      <name val="Arial"/>
      <family val="2"/>
      <scheme val="major"/>
    </font>
    <font>
      <b/>
      <sz val="11"/>
      <name val="Arial"/>
      <family val="2"/>
      <scheme val="major"/>
    </font>
    <font>
      <b/>
      <sz val="10"/>
      <name val="Arial"/>
      <family val="2"/>
      <scheme val="major"/>
    </font>
    <font>
      <b/>
      <u/>
      <sz val="11"/>
      <name val="Arial"/>
      <family val="2"/>
      <scheme val="maj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0" xfId="0" applyFill="1"/>
    <xf numFmtId="5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7" fontId="3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7" fillId="0" borderId="0" xfId="0" applyFont="1"/>
    <xf numFmtId="0" fontId="8" fillId="0" borderId="0" xfId="0" applyNumberFormat="1" applyFont="1" applyFill="1" applyBorder="1" applyAlignment="1" applyProtection="1">
      <protection locked="0"/>
    </xf>
    <xf numFmtId="0" fontId="9" fillId="0" borderId="0" xfId="0" applyFont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2" xfId="0" applyNumberFormat="1" applyFont="1" applyFill="1" applyBorder="1" applyAlignment="1" applyProtection="1">
      <alignment horizontal="center" wrapText="1"/>
      <protection locked="0"/>
    </xf>
    <xf numFmtId="0" fontId="8" fillId="0" borderId="3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NumberFormat="1" applyFont="1" applyFill="1" applyBorder="1" applyAlignment="1" applyProtection="1">
      <alignment horizontal="center" wrapText="1"/>
      <protection locked="0"/>
    </xf>
    <xf numFmtId="0" fontId="8" fillId="0" borderId="4" xfId="0" applyNumberFormat="1" applyFont="1" applyFill="1" applyBorder="1" applyAlignment="1" applyProtection="1">
      <alignment horizontal="center"/>
      <protection locked="0"/>
    </xf>
    <xf numFmtId="0" fontId="8" fillId="0" borderId="5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protection locked="0"/>
    </xf>
    <xf numFmtId="7" fontId="8" fillId="0" borderId="0" xfId="0" applyNumberFormat="1" applyFont="1" applyFill="1" applyBorder="1" applyAlignment="1" applyProtection="1">
      <alignment horizontal="center"/>
      <protection locked="0"/>
    </xf>
    <xf numFmtId="5" fontId="8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Border="1" applyAlignment="1" applyProtection="1">
      <alignment horizontal="center"/>
      <protection locked="0"/>
    </xf>
    <xf numFmtId="7" fontId="10" fillId="0" borderId="0" xfId="0" applyNumberFormat="1" applyFont="1" applyFill="1" applyBorder="1" applyAlignment="1" applyProtection="1">
      <alignment horizontal="center"/>
      <protection locked="0"/>
    </xf>
    <xf numFmtId="5" fontId="10" fillId="0" borderId="0" xfId="0" applyNumberFormat="1" applyFont="1" applyFill="1" applyBorder="1" applyAlignment="1" applyProtection="1">
      <alignment horizontal="center"/>
      <protection locked="0"/>
    </xf>
    <xf numFmtId="5" fontId="6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/>
    <xf numFmtId="0" fontId="0" fillId="0" borderId="0" xfId="0" applyBorder="1"/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top" wrapText="1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Font="1" applyAlignment="1">
      <alignment horizontal="center" wrapText="1"/>
    </xf>
    <xf numFmtId="0" fontId="17" fillId="0" borderId="0" xfId="0" applyFont="1" applyFill="1" applyAlignment="1">
      <alignment vertical="top"/>
    </xf>
    <xf numFmtId="37" fontId="15" fillId="0" borderId="0" xfId="0" applyNumberFormat="1" applyFont="1" applyFill="1" applyBorder="1" applyAlignment="1" applyProtection="1">
      <alignment horizontal="left"/>
    </xf>
    <xf numFmtId="0" fontId="14" fillId="0" borderId="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right" vertical="top" wrapText="1"/>
    </xf>
    <xf numFmtId="0" fontId="14" fillId="0" borderId="0" xfId="0" applyFont="1" applyFill="1" applyAlignment="1">
      <alignment horizontal="right" vertical="top" wrapText="1"/>
    </xf>
    <xf numFmtId="3" fontId="15" fillId="0" borderId="0" xfId="0" applyNumberFormat="1" applyFont="1" applyFill="1" applyAlignment="1">
      <alignment horizontal="right" vertical="top" wrapText="1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Border="1" applyAlignment="1">
      <alignment wrapText="1"/>
    </xf>
    <xf numFmtId="164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3" fontId="15" fillId="0" borderId="0" xfId="0" applyNumberFormat="1" applyFont="1" applyFill="1" applyBorder="1" applyAlignment="1" applyProtection="1">
      <alignment horizontal="right"/>
      <protection locked="0"/>
    </xf>
    <xf numFmtId="3" fontId="15" fillId="0" borderId="0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>
      <alignment horizontal="center" wrapText="1"/>
    </xf>
    <xf numFmtId="8" fontId="14" fillId="0" borderId="0" xfId="0" applyNumberFormat="1" applyFont="1" applyFill="1" applyAlignment="1">
      <alignment horizontal="right" vertical="top" wrapText="1"/>
    </xf>
    <xf numFmtId="0" fontId="13" fillId="0" borderId="0" xfId="0" applyNumberFormat="1" applyFont="1" applyFill="1" applyBorder="1" applyAlignment="1" applyProtection="1">
      <protection locked="0"/>
    </xf>
    <xf numFmtId="8" fontId="14" fillId="0" borderId="0" xfId="0" applyNumberFormat="1" applyFont="1" applyAlignment="1">
      <alignment horizontal="right" vertical="top" wrapText="1"/>
    </xf>
    <xf numFmtId="0" fontId="15" fillId="0" borderId="0" xfId="0" applyFont="1" applyAlignment="1">
      <alignment horizontal="center" vertical="top"/>
    </xf>
    <xf numFmtId="0" fontId="15" fillId="0" borderId="0" xfId="0" applyFont="1" applyBorder="1" applyAlignment="1">
      <alignment horizontal="left" vertical="top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4" xfId="0" applyNumberFormat="1" applyFont="1" applyFill="1" applyBorder="1" applyAlignment="1" applyProtection="1">
      <alignment horizontal="right"/>
      <protection locked="0"/>
    </xf>
    <xf numFmtId="164" fontId="14" fillId="0" borderId="6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4" fillId="0" borderId="5" xfId="0" applyFont="1" applyFill="1" applyBorder="1" applyAlignment="1">
      <alignment horizontal="center" vertical="top" wrapText="1"/>
    </xf>
    <xf numFmtId="3" fontId="14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6" fontId="14" fillId="0" borderId="0" xfId="0" applyNumberFormat="1" applyFont="1" applyFill="1" applyAlignment="1">
      <alignment vertical="top" wrapText="1"/>
    </xf>
    <xf numFmtId="0" fontId="14" fillId="0" borderId="0" xfId="0" applyFont="1" applyFill="1" applyAlignment="1">
      <alignment vertical="top" wrapText="1"/>
    </xf>
    <xf numFmtId="166" fontId="15" fillId="0" borderId="0" xfId="0" applyNumberFormat="1" applyFont="1" applyFill="1" applyAlignment="1">
      <alignment horizontal="right" vertical="top" wrapText="1"/>
    </xf>
    <xf numFmtId="5" fontId="13" fillId="0" borderId="0" xfId="0" applyNumberFormat="1" applyFont="1" applyFill="1" applyBorder="1" applyAlignment="1" applyProtection="1">
      <protection locked="0"/>
    </xf>
    <xf numFmtId="0" fontId="15" fillId="0" borderId="0" xfId="0" applyFont="1" applyAlignment="1">
      <alignment horizontal="right" wrapText="1"/>
    </xf>
    <xf numFmtId="0" fontId="15" fillId="0" borderId="4" xfId="0" applyFont="1" applyBorder="1" applyAlignment="1">
      <alignment horizontal="center" vertical="top" wrapText="1"/>
    </xf>
    <xf numFmtId="5" fontId="14" fillId="0" borderId="4" xfId="0" applyNumberFormat="1" applyFont="1" applyFill="1" applyBorder="1" applyAlignment="1" applyProtection="1">
      <alignment horizontal="right"/>
      <protection locked="0"/>
    </xf>
    <xf numFmtId="3" fontId="15" fillId="0" borderId="0" xfId="0" applyNumberFormat="1" applyFont="1" applyFill="1" applyAlignment="1">
      <alignment wrapText="1"/>
    </xf>
    <xf numFmtId="3" fontId="14" fillId="0" borderId="0" xfId="0" applyNumberFormat="1" applyFont="1" applyFill="1" applyAlignment="1">
      <alignment wrapText="1"/>
    </xf>
    <xf numFmtId="0" fontId="15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164" fontId="14" fillId="0" borderId="0" xfId="0" applyNumberFormat="1" applyFont="1" applyFill="1" applyAlignment="1">
      <alignment wrapText="1"/>
    </xf>
    <xf numFmtId="0" fontId="15" fillId="0" borderId="2" xfId="0" applyFont="1" applyBorder="1" applyAlignment="1">
      <alignment vertical="top" wrapText="1"/>
    </xf>
    <xf numFmtId="0" fontId="0" fillId="0" borderId="11" xfId="0" applyBorder="1" applyAlignment="1"/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NumberFormat="1" applyFont="1" applyFill="1" applyBorder="1" applyAlignment="1" applyProtection="1">
      <alignment vertical="center"/>
      <protection locked="0"/>
    </xf>
    <xf numFmtId="164" fontId="14" fillId="0" borderId="4" xfId="0" applyNumberFormat="1" applyFont="1" applyFill="1" applyBorder="1" applyAlignment="1" applyProtection="1">
      <alignment vertical="center"/>
      <protection locked="0"/>
    </xf>
    <xf numFmtId="0" fontId="14" fillId="0" borderId="4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3" fontId="14" fillId="0" borderId="4" xfId="0" applyNumberFormat="1" applyFont="1" applyFill="1" applyBorder="1" applyAlignment="1" applyProtection="1">
      <alignment vertical="center"/>
      <protection locked="0"/>
    </xf>
    <xf numFmtId="2" fontId="14" fillId="0" borderId="4" xfId="0" applyNumberFormat="1" applyFont="1" applyFill="1" applyBorder="1" applyAlignment="1">
      <alignment vertical="center" wrapText="1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164" fontId="14" fillId="0" borderId="4" xfId="0" applyNumberFormat="1" applyFont="1" applyFill="1" applyBorder="1" applyAlignment="1">
      <alignment vertical="center" wrapText="1"/>
    </xf>
    <xf numFmtId="6" fontId="14" fillId="0" borderId="7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 applyProtection="1">
      <alignment vertical="center"/>
      <protection locked="0"/>
    </xf>
    <xf numFmtId="164" fontId="14" fillId="0" borderId="1" xfId="0" applyNumberFormat="1" applyFont="1" applyFill="1" applyBorder="1" applyAlignment="1">
      <alignment vertical="center" wrapText="1"/>
    </xf>
    <xf numFmtId="6" fontId="14" fillId="0" borderId="10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14" fillId="0" borderId="10" xfId="0" applyNumberFormat="1" applyFont="1" applyBorder="1" applyAlignment="1">
      <alignment horizontal="right" vertical="center" wrapText="1"/>
    </xf>
    <xf numFmtId="8" fontId="14" fillId="0" borderId="1" xfId="0" applyNumberFormat="1" applyFont="1" applyBorder="1" applyAlignment="1">
      <alignment horizontal="right" vertical="center" wrapText="1"/>
    </xf>
    <xf numFmtId="164" fontId="14" fillId="0" borderId="1" xfId="1" applyNumberFormat="1" applyFont="1" applyBorder="1" applyAlignment="1">
      <alignment horizontal="right" vertical="center"/>
    </xf>
    <xf numFmtId="0" fontId="14" fillId="0" borderId="12" xfId="0" applyNumberFormat="1" applyFont="1" applyFill="1" applyBorder="1" applyAlignment="1" applyProtection="1">
      <protection locked="0"/>
    </xf>
    <xf numFmtId="0" fontId="16" fillId="0" borderId="12" xfId="0" applyFont="1" applyBorder="1" applyAlignment="1">
      <alignment horizontal="right" wrapText="1"/>
    </xf>
    <xf numFmtId="0" fontId="15" fillId="0" borderId="12" xfId="0" applyNumberFormat="1" applyFont="1" applyFill="1" applyBorder="1" applyAlignment="1" applyProtection="1">
      <protection locked="0"/>
    </xf>
    <xf numFmtId="2" fontId="15" fillId="0" borderId="12" xfId="0" applyNumberFormat="1" applyFont="1" applyFill="1" applyBorder="1" applyAlignment="1" applyProtection="1">
      <protection locked="0"/>
    </xf>
    <xf numFmtId="164" fontId="15" fillId="0" borderId="12" xfId="1" applyNumberFormat="1" applyFont="1" applyFill="1" applyBorder="1" applyAlignment="1" applyProtection="1">
      <protection locked="0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vertical="center" wrapText="1"/>
    </xf>
    <xf numFmtId="3" fontId="14" fillId="0" borderId="9" xfId="0" applyNumberFormat="1" applyFont="1" applyFill="1" applyBorder="1" applyAlignment="1" applyProtection="1">
      <alignment vertical="center"/>
      <protection locked="0"/>
    </xf>
    <xf numFmtId="2" fontId="14" fillId="0" borderId="9" xfId="0" applyNumberFormat="1" applyFont="1" applyFill="1" applyBorder="1" applyAlignment="1">
      <alignment vertical="center" wrapText="1"/>
    </xf>
    <xf numFmtId="4" fontId="14" fillId="0" borderId="9" xfId="0" applyNumberFormat="1" applyFont="1" applyFill="1" applyBorder="1" applyAlignment="1" applyProtection="1">
      <alignment vertical="center"/>
      <protection locked="0"/>
    </xf>
    <xf numFmtId="164" fontId="14" fillId="0" borderId="9" xfId="0" applyNumberFormat="1" applyFont="1" applyFill="1" applyBorder="1" applyAlignment="1">
      <alignment vertical="center" wrapText="1"/>
    </xf>
    <xf numFmtId="6" fontId="14" fillId="0" borderId="8" xfId="0" applyNumberFormat="1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top"/>
    </xf>
    <xf numFmtId="0" fontId="15" fillId="0" borderId="12" xfId="0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wrapText="1"/>
    </xf>
    <xf numFmtId="0" fontId="14" fillId="0" borderId="12" xfId="0" applyFont="1" applyFill="1" applyBorder="1" applyAlignment="1">
      <alignment wrapText="1"/>
    </xf>
    <xf numFmtId="3" fontId="15" fillId="0" borderId="12" xfId="0" applyNumberFormat="1" applyFont="1" applyFill="1" applyBorder="1" applyAlignment="1">
      <alignment wrapText="1"/>
    </xf>
    <xf numFmtId="4" fontId="15" fillId="0" borderId="12" xfId="0" applyNumberFormat="1" applyFont="1" applyFill="1" applyBorder="1" applyAlignment="1">
      <alignment wrapText="1"/>
    </xf>
    <xf numFmtId="164" fontId="14" fillId="0" borderId="12" xfId="0" applyNumberFormat="1" applyFont="1" applyFill="1" applyBorder="1" applyAlignment="1">
      <alignment wrapText="1"/>
    </xf>
    <xf numFmtId="6" fontId="15" fillId="0" borderId="12" xfId="0" applyNumberFormat="1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0" fontId="16" fillId="0" borderId="12" xfId="0" applyFont="1" applyFill="1" applyBorder="1" applyAlignment="1">
      <alignment horizontal="right" wrapText="1"/>
    </xf>
    <xf numFmtId="0" fontId="15" fillId="0" borderId="12" xfId="0" applyNumberFormat="1" applyFont="1" applyFill="1" applyBorder="1" applyAlignment="1" applyProtection="1">
      <alignment horizontal="right"/>
      <protection locked="0"/>
    </xf>
    <xf numFmtId="3" fontId="15" fillId="0" borderId="12" xfId="0" applyNumberFormat="1" applyFont="1" applyFill="1" applyBorder="1" applyAlignment="1" applyProtection="1">
      <alignment horizontal="right"/>
      <protection locked="0"/>
    </xf>
    <xf numFmtId="164" fontId="14" fillId="0" borderId="12" xfId="0" applyNumberFormat="1" applyFont="1" applyFill="1" applyBorder="1" applyAlignment="1" applyProtection="1">
      <alignment horizontal="right"/>
      <protection locked="0"/>
    </xf>
    <xf numFmtId="6" fontId="15" fillId="0" borderId="12" xfId="0" applyNumberFormat="1" applyFont="1" applyFill="1" applyBorder="1" applyAlignment="1" applyProtection="1">
      <alignment horizontal="right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vertical="center" wrapText="1"/>
    </xf>
    <xf numFmtId="37" fontId="14" fillId="0" borderId="4" xfId="0" applyNumberFormat="1" applyFont="1" applyFill="1" applyBorder="1" applyAlignment="1" applyProtection="1">
      <alignment vertical="center" wrapText="1"/>
    </xf>
    <xf numFmtId="0" fontId="14" fillId="0" borderId="4" xfId="0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4" xfId="0" applyNumberFormat="1" applyFont="1" applyFill="1" applyBorder="1" applyAlignment="1" applyProtection="1">
      <alignment horizontal="right" vertical="center"/>
      <protection locked="0"/>
    </xf>
    <xf numFmtId="1" fontId="14" fillId="0" borderId="6" xfId="0" applyNumberFormat="1" applyFont="1" applyFill="1" applyBorder="1" applyAlignment="1" applyProtection="1">
      <alignment horizontal="right" vertical="center"/>
      <protection locked="0"/>
    </xf>
    <xf numFmtId="0" fontId="14" fillId="0" borderId="6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2" fontId="14" fillId="0" borderId="1" xfId="0" applyNumberFormat="1" applyFont="1" applyFill="1" applyBorder="1" applyAlignment="1">
      <alignment vertical="center" wrapText="1"/>
    </xf>
    <xf numFmtId="4" fontId="14" fillId="0" borderId="1" xfId="0" applyNumberFormat="1" applyFont="1" applyFill="1" applyBorder="1" applyAlignment="1" applyProtection="1">
      <alignment vertical="center"/>
      <protection locked="0"/>
    </xf>
    <xf numFmtId="4" fontId="15" fillId="0" borderId="12" xfId="0" applyNumberFormat="1" applyFont="1" applyFill="1" applyBorder="1" applyAlignment="1" applyProtection="1">
      <protection locked="0"/>
    </xf>
    <xf numFmtId="4" fontId="15" fillId="0" borderId="0" xfId="0" applyNumberFormat="1" applyFont="1" applyFill="1" applyAlignment="1">
      <alignment horizontal="right" vertical="top" wrapText="1"/>
    </xf>
    <xf numFmtId="2" fontId="14" fillId="0" borderId="4" xfId="0" applyNumberFormat="1" applyFont="1" applyBorder="1" applyAlignment="1">
      <alignment horizontal="right" vertical="center" wrapText="1"/>
    </xf>
    <xf numFmtId="2" fontId="14" fillId="0" borderId="9" xfId="0" applyNumberFormat="1" applyFont="1" applyBorder="1" applyAlignment="1">
      <alignment horizontal="right" vertical="center" wrapText="1"/>
    </xf>
    <xf numFmtId="2" fontId="14" fillId="0" borderId="4" xfId="0" applyNumberFormat="1" applyFont="1" applyFill="1" applyBorder="1" applyAlignment="1" applyProtection="1">
      <alignment horizontal="right" vertical="center"/>
      <protection locked="0"/>
    </xf>
    <xf numFmtId="2" fontId="14" fillId="0" borderId="6" xfId="0" applyNumberFormat="1" applyFont="1" applyFill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/>
    <xf numFmtId="0" fontId="18" fillId="0" borderId="4" xfId="0" applyFont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2" fontId="0" fillId="2" borderId="4" xfId="0" applyNumberForma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4" fillId="0" borderId="11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zoomScaleSheetLayoutView="75" workbookViewId="0">
      <selection activeCell="D23" sqref="D23"/>
    </sheetView>
  </sheetViews>
  <sheetFormatPr defaultRowHeight="12.75" x14ac:dyDescent="0.2"/>
  <cols>
    <col min="1" max="1" width="11.85546875" customWidth="1"/>
    <col min="2" max="2" width="36.5703125" customWidth="1"/>
    <col min="3" max="3" width="13.85546875" customWidth="1"/>
    <col min="4" max="4" width="16.7109375" customWidth="1"/>
    <col min="5" max="5" width="14.42578125" customWidth="1"/>
    <col min="6" max="6" width="15.85546875" customWidth="1"/>
    <col min="7" max="7" width="14.85546875" customWidth="1"/>
    <col min="8" max="8" width="16.140625" customWidth="1"/>
    <col min="9" max="9" width="11.5703125" customWidth="1"/>
    <col min="10" max="10" width="15.42578125" customWidth="1"/>
  </cols>
  <sheetData>
    <row r="1" spans="1:10" s="86" customFormat="1" ht="20.100000000000001" customHeight="1" x14ac:dyDescent="0.2">
      <c r="A1" s="85" t="s">
        <v>72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s="86" customFormat="1" ht="20.100000000000001" customHeight="1" x14ac:dyDescent="0.2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8.25" x14ac:dyDescent="0.2">
      <c r="A3" s="92" t="s">
        <v>81</v>
      </c>
      <c r="B3" s="92" t="s">
        <v>37</v>
      </c>
      <c r="C3" s="92" t="s">
        <v>83</v>
      </c>
      <c r="D3" s="92" t="s">
        <v>38</v>
      </c>
      <c r="E3" s="92" t="s">
        <v>3</v>
      </c>
      <c r="F3" s="92" t="s">
        <v>59</v>
      </c>
      <c r="G3" s="92" t="s">
        <v>80</v>
      </c>
      <c r="H3" s="93" t="s">
        <v>58</v>
      </c>
      <c r="I3" s="92" t="s">
        <v>39</v>
      </c>
      <c r="J3" s="92" t="s">
        <v>64</v>
      </c>
    </row>
    <row r="4" spans="1:10" ht="14.25" x14ac:dyDescent="0.2">
      <c r="A4" s="41" t="s">
        <v>9</v>
      </c>
      <c r="B4" s="68" t="s">
        <v>10</v>
      </c>
      <c r="C4" s="41" t="s">
        <v>11</v>
      </c>
      <c r="D4" s="41" t="s">
        <v>12</v>
      </c>
      <c r="E4" s="41" t="s">
        <v>13</v>
      </c>
      <c r="F4" s="41" t="s">
        <v>14</v>
      </c>
      <c r="G4" s="41" t="s">
        <v>15</v>
      </c>
      <c r="H4" s="69" t="s">
        <v>16</v>
      </c>
      <c r="I4" s="41" t="s">
        <v>17</v>
      </c>
      <c r="J4" s="41" t="s">
        <v>40</v>
      </c>
    </row>
    <row r="5" spans="1:10" ht="14.25" customHeight="1" x14ac:dyDescent="0.2">
      <c r="A5" s="83"/>
      <c r="B5" s="70"/>
      <c r="C5" s="70"/>
      <c r="D5" s="70"/>
      <c r="E5" s="70"/>
      <c r="F5" s="70"/>
      <c r="G5" s="70"/>
      <c r="H5" s="70"/>
      <c r="I5" s="70"/>
      <c r="J5" s="70"/>
    </row>
    <row r="6" spans="1:10" ht="15" x14ac:dyDescent="0.25">
      <c r="A6" s="84"/>
      <c r="B6" s="37"/>
      <c r="C6" s="178" t="s">
        <v>87</v>
      </c>
      <c r="D6" s="178"/>
      <c r="E6" s="178"/>
      <c r="F6" s="37"/>
      <c r="G6" s="37"/>
      <c r="H6" s="37"/>
      <c r="I6" s="37"/>
      <c r="J6" s="37"/>
    </row>
    <row r="7" spans="1:10" s="34" customFormat="1" ht="35.1" customHeight="1" x14ac:dyDescent="0.2">
      <c r="A7" s="110">
        <v>4284.9309999999996</v>
      </c>
      <c r="B7" s="111" t="s">
        <v>82</v>
      </c>
      <c r="C7" s="66" t="s">
        <v>92</v>
      </c>
      <c r="D7" s="112">
        <v>350</v>
      </c>
      <c r="E7" s="112">
        <v>1</v>
      </c>
      <c r="F7" s="112">
        <v>350</v>
      </c>
      <c r="G7" s="113">
        <v>1</v>
      </c>
      <c r="H7" s="114">
        <f>G7*F7</f>
        <v>350</v>
      </c>
      <c r="I7" s="115">
        <v>56.62</v>
      </c>
      <c r="J7" s="116">
        <f>H7*I7</f>
        <v>19817</v>
      </c>
    </row>
    <row r="8" spans="1:10" s="33" customFormat="1" ht="65.099999999999994" customHeight="1" x14ac:dyDescent="0.2">
      <c r="A8" s="61">
        <v>4284.951</v>
      </c>
      <c r="B8" s="87" t="s">
        <v>68</v>
      </c>
      <c r="C8" s="61" t="s">
        <v>84</v>
      </c>
      <c r="D8" s="89">
        <v>118</v>
      </c>
      <c r="E8" s="89">
        <v>1</v>
      </c>
      <c r="F8" s="89">
        <f>E8*D8</f>
        <v>118</v>
      </c>
      <c r="G8" s="94">
        <v>0.25</v>
      </c>
      <c r="H8" s="94">
        <f>G8*F8</f>
        <v>29.5</v>
      </c>
      <c r="I8" s="90">
        <v>56.62</v>
      </c>
      <c r="J8" s="90">
        <f>H8*I8</f>
        <v>1670.29</v>
      </c>
    </row>
    <row r="9" spans="1:10" s="33" customFormat="1" ht="65.099999999999994" customHeight="1" x14ac:dyDescent="0.2">
      <c r="A9" s="61">
        <v>4284.951</v>
      </c>
      <c r="B9" s="87" t="s">
        <v>69</v>
      </c>
      <c r="C9" s="61" t="s">
        <v>85</v>
      </c>
      <c r="D9" s="89">
        <v>118</v>
      </c>
      <c r="E9" s="89">
        <v>1</v>
      </c>
      <c r="F9" s="89">
        <f>E9*D9</f>
        <v>118</v>
      </c>
      <c r="G9" s="94">
        <v>0.25</v>
      </c>
      <c r="H9" s="94">
        <f>G9*F9</f>
        <v>29.5</v>
      </c>
      <c r="I9" s="90">
        <v>56.62</v>
      </c>
      <c r="J9" s="90">
        <f>H9*I9</f>
        <v>1670.29</v>
      </c>
    </row>
    <row r="10" spans="1:10" s="33" customFormat="1" ht="35.1" customHeight="1" thickBot="1" x14ac:dyDescent="0.25">
      <c r="A10" s="61">
        <v>4284.951</v>
      </c>
      <c r="B10" s="87" t="s">
        <v>70</v>
      </c>
      <c r="C10" s="61" t="s">
        <v>86</v>
      </c>
      <c r="D10" s="89">
        <v>118</v>
      </c>
      <c r="E10" s="89">
        <v>1</v>
      </c>
      <c r="F10" s="89">
        <f>E10*D10</f>
        <v>118</v>
      </c>
      <c r="G10" s="94">
        <v>0.25</v>
      </c>
      <c r="H10" s="94">
        <f>G10*F10</f>
        <v>29.5</v>
      </c>
      <c r="I10" s="90">
        <v>56.62</v>
      </c>
      <c r="J10" s="90">
        <f>H10*I10</f>
        <v>1670.29</v>
      </c>
    </row>
    <row r="11" spans="1:10" ht="16.5" thickTop="1" thickBot="1" x14ac:dyDescent="0.3">
      <c r="A11" s="117"/>
      <c r="B11" s="118" t="s">
        <v>45</v>
      </c>
      <c r="C11" s="117"/>
      <c r="D11" s="117"/>
      <c r="E11" s="117"/>
      <c r="F11" s="119">
        <f>SUM(F7:F10)</f>
        <v>704</v>
      </c>
      <c r="G11" s="119"/>
      <c r="H11" s="120">
        <f>SUM(H7:H10)</f>
        <v>438.5</v>
      </c>
      <c r="I11" s="119"/>
      <c r="J11" s="121">
        <f>SUM(J7:J10)</f>
        <v>24827.870000000003</v>
      </c>
    </row>
    <row r="12" spans="1:10" ht="15" thickTop="1" x14ac:dyDescent="0.2">
      <c r="A12" s="37"/>
      <c r="B12" s="38"/>
      <c r="C12" s="37"/>
      <c r="D12" s="37"/>
      <c r="E12" s="37"/>
      <c r="F12" s="37"/>
      <c r="G12" s="37"/>
      <c r="H12" s="37"/>
      <c r="I12" s="37"/>
      <c r="J12" s="37"/>
    </row>
    <row r="13" spans="1:10" ht="15" x14ac:dyDescent="0.2">
      <c r="A13" s="177" t="s">
        <v>41</v>
      </c>
      <c r="B13" s="177"/>
      <c r="C13" s="177"/>
      <c r="D13" s="177"/>
      <c r="E13" s="177"/>
      <c r="F13" s="177"/>
      <c r="G13" s="177"/>
      <c r="H13" s="177"/>
      <c r="I13" s="177"/>
      <c r="J13" s="47"/>
    </row>
    <row r="14" spans="1:10" ht="15" x14ac:dyDescent="0.25">
      <c r="A14" s="39"/>
      <c r="B14" s="40" t="s">
        <v>42</v>
      </c>
      <c r="C14" s="39"/>
      <c r="D14" s="39"/>
      <c r="E14" s="39"/>
      <c r="F14" s="39"/>
      <c r="G14" s="39"/>
      <c r="H14" s="39"/>
      <c r="I14" s="39"/>
      <c r="J14" s="47"/>
    </row>
    <row r="15" spans="1:10" ht="24.95" customHeight="1" x14ac:dyDescent="0.2">
      <c r="A15" s="65">
        <v>4284.9309999999996</v>
      </c>
      <c r="B15" s="99" t="s">
        <v>43</v>
      </c>
      <c r="C15" s="65" t="s">
        <v>91</v>
      </c>
      <c r="D15" s="101">
        <v>200</v>
      </c>
      <c r="E15" s="101">
        <v>1</v>
      </c>
      <c r="F15" s="102">
        <f>D15*E15</f>
        <v>200</v>
      </c>
      <c r="G15" s="103">
        <v>76</v>
      </c>
      <c r="H15" s="104">
        <f>F15*G15</f>
        <v>15200</v>
      </c>
      <c r="I15" s="105">
        <v>56.62</v>
      </c>
      <c r="J15" s="106">
        <f>+H15*I15</f>
        <v>860624</v>
      </c>
    </row>
    <row r="16" spans="1:10" ht="24.95" customHeight="1" thickBot="1" x14ac:dyDescent="0.25">
      <c r="A16" s="122">
        <v>4284.9319999999998</v>
      </c>
      <c r="B16" s="123" t="s">
        <v>44</v>
      </c>
      <c r="C16" s="124"/>
      <c r="D16" s="125">
        <v>150</v>
      </c>
      <c r="E16" s="125">
        <v>1</v>
      </c>
      <c r="F16" s="126">
        <f>D16*E16</f>
        <v>150</v>
      </c>
      <c r="G16" s="127">
        <v>61</v>
      </c>
      <c r="H16" s="128">
        <f>F16*G16</f>
        <v>9150</v>
      </c>
      <c r="I16" s="129">
        <v>56.62</v>
      </c>
      <c r="J16" s="130">
        <f>+H16*I16</f>
        <v>518073</v>
      </c>
    </row>
    <row r="17" spans="1:10" ht="16.5" thickTop="1" thickBot="1" x14ac:dyDescent="0.3">
      <c r="A17" s="131"/>
      <c r="B17" s="132" t="s">
        <v>45</v>
      </c>
      <c r="C17" s="133"/>
      <c r="D17" s="134">
        <f>SUM(D15:D16)</f>
        <v>350</v>
      </c>
      <c r="E17" s="135"/>
      <c r="F17" s="136">
        <f>SUM(F15:F16)</f>
        <v>350</v>
      </c>
      <c r="G17" s="135"/>
      <c r="H17" s="137">
        <f>SUM(H15:H16)</f>
        <v>24350</v>
      </c>
      <c r="I17" s="138"/>
      <c r="J17" s="139">
        <f>SUM(J15:J16)</f>
        <v>1378697</v>
      </c>
    </row>
    <row r="18" spans="1:10" ht="15.75" thickTop="1" x14ac:dyDescent="0.25">
      <c r="A18" s="95"/>
      <c r="B18" s="42"/>
      <c r="C18" s="43"/>
      <c r="D18" s="80"/>
      <c r="E18" s="81"/>
      <c r="F18" s="78"/>
      <c r="G18" s="81"/>
      <c r="H18" s="78"/>
      <c r="I18" s="82"/>
      <c r="J18" s="71"/>
    </row>
    <row r="19" spans="1:10" ht="15" x14ac:dyDescent="0.2">
      <c r="A19" s="96"/>
      <c r="B19" s="47" t="s">
        <v>46</v>
      </c>
      <c r="C19" s="43"/>
      <c r="D19" s="81"/>
      <c r="E19" s="81"/>
      <c r="F19" s="79"/>
      <c r="G19" s="81"/>
      <c r="H19" s="79"/>
      <c r="I19" s="82"/>
      <c r="J19" s="72"/>
    </row>
    <row r="20" spans="1:10" ht="24.95" customHeight="1" x14ac:dyDescent="0.2">
      <c r="A20" s="97">
        <v>4284.951</v>
      </c>
      <c r="B20" s="100" t="s">
        <v>47</v>
      </c>
      <c r="C20" s="176" t="s">
        <v>91</v>
      </c>
      <c r="D20" s="100">
        <v>118</v>
      </c>
      <c r="E20" s="100">
        <v>1</v>
      </c>
      <c r="F20" s="107">
        <f>D20*E20</f>
        <v>118</v>
      </c>
      <c r="G20" s="162">
        <v>1</v>
      </c>
      <c r="H20" s="163">
        <f>F20*G20</f>
        <v>118</v>
      </c>
      <c r="I20" s="108">
        <v>56.62</v>
      </c>
      <c r="J20" s="109">
        <f>+H20*I20</f>
        <v>6681.16</v>
      </c>
    </row>
    <row r="21" spans="1:10" ht="24.95" customHeight="1" x14ac:dyDescent="0.2">
      <c r="A21" s="98">
        <v>4284.96</v>
      </c>
      <c r="B21" s="101" t="s">
        <v>48</v>
      </c>
      <c r="C21" s="65" t="s">
        <v>91</v>
      </c>
      <c r="D21" s="100">
        <v>118</v>
      </c>
      <c r="E21" s="101">
        <v>2</v>
      </c>
      <c r="F21" s="102">
        <f>D21*E21</f>
        <v>236</v>
      </c>
      <c r="G21" s="103">
        <v>9</v>
      </c>
      <c r="H21" s="104">
        <f>F21*G21</f>
        <v>2124</v>
      </c>
      <c r="I21" s="105">
        <v>82.5</v>
      </c>
      <c r="J21" s="106">
        <f>+H21*I21</f>
        <v>175230</v>
      </c>
    </row>
    <row r="22" spans="1:10" ht="24.95" customHeight="1" x14ac:dyDescent="0.2">
      <c r="A22" s="98">
        <v>4284.96</v>
      </c>
      <c r="B22" s="101" t="s">
        <v>49</v>
      </c>
      <c r="C22" s="65" t="s">
        <v>91</v>
      </c>
      <c r="D22" s="100">
        <v>118</v>
      </c>
      <c r="E22" s="101">
        <v>1</v>
      </c>
      <c r="F22" s="102">
        <f>D22*E22</f>
        <v>118</v>
      </c>
      <c r="G22" s="103">
        <v>85</v>
      </c>
      <c r="H22" s="104">
        <f>F22*G22</f>
        <v>10030</v>
      </c>
      <c r="I22" s="105">
        <v>82.5</v>
      </c>
      <c r="J22" s="106">
        <f>+H22*I22</f>
        <v>827475</v>
      </c>
    </row>
    <row r="23" spans="1:10" ht="24.95" customHeight="1" thickBot="1" x14ac:dyDescent="0.25">
      <c r="A23" s="122" t="s">
        <v>88</v>
      </c>
      <c r="B23" s="125" t="s">
        <v>50</v>
      </c>
      <c r="C23" s="140"/>
      <c r="D23" s="100">
        <v>118</v>
      </c>
      <c r="E23" s="125">
        <v>1</v>
      </c>
      <c r="F23" s="126">
        <f>D23*E23</f>
        <v>118</v>
      </c>
      <c r="G23" s="127">
        <v>3</v>
      </c>
      <c r="H23" s="128">
        <f>F23*G23</f>
        <v>354</v>
      </c>
      <c r="I23" s="129">
        <v>29.6</v>
      </c>
      <c r="J23" s="130">
        <f>+H23*I23</f>
        <v>10478.4</v>
      </c>
    </row>
    <row r="24" spans="1:10" ht="16.5" thickTop="1" thickBot="1" x14ac:dyDescent="0.3">
      <c r="A24" s="117"/>
      <c r="B24" s="141" t="s">
        <v>45</v>
      </c>
      <c r="C24" s="117"/>
      <c r="D24" s="142"/>
      <c r="E24" s="117"/>
      <c r="F24" s="143">
        <f>SUM(F20:F23)</f>
        <v>590</v>
      </c>
      <c r="G24" s="117"/>
      <c r="H24" s="164">
        <f>SUM(H20:H23)</f>
        <v>12626</v>
      </c>
      <c r="I24" s="144"/>
      <c r="J24" s="145">
        <f>SUM(J20:J23)</f>
        <v>1019864.56</v>
      </c>
    </row>
    <row r="25" spans="1:10" ht="15.75" thickTop="1" x14ac:dyDescent="0.25">
      <c r="A25" s="37"/>
      <c r="B25" s="48"/>
      <c r="C25" s="37"/>
      <c r="D25" s="50"/>
      <c r="E25" s="37"/>
      <c r="F25" s="51"/>
      <c r="G25" s="37"/>
      <c r="H25" s="52"/>
      <c r="I25" s="49"/>
      <c r="J25" s="37"/>
    </row>
    <row r="26" spans="1:10" ht="15" x14ac:dyDescent="0.25">
      <c r="A26" s="43"/>
      <c r="B26" s="53" t="s">
        <v>51</v>
      </c>
      <c r="C26" s="43"/>
      <c r="D26" s="45"/>
      <c r="E26" s="45"/>
      <c r="F26" s="46">
        <f>F11+F17+F24</f>
        <v>1644</v>
      </c>
      <c r="G26" s="46"/>
      <c r="H26" s="165">
        <f>H11+H17+H24</f>
        <v>37414.5</v>
      </c>
      <c r="I26" s="46"/>
      <c r="J26" s="73">
        <f>J11+J17+J24</f>
        <v>2423389.4300000002</v>
      </c>
    </row>
    <row r="27" spans="1:10" ht="15" x14ac:dyDescent="0.2">
      <c r="A27" s="43"/>
      <c r="B27" s="43"/>
      <c r="C27" s="43"/>
      <c r="D27" s="45"/>
      <c r="E27" s="45"/>
      <c r="F27" s="45"/>
      <c r="G27" s="45"/>
      <c r="H27" s="44"/>
      <c r="I27" s="54"/>
      <c r="J27" s="44"/>
    </row>
    <row r="28" spans="1:10" ht="14.25" x14ac:dyDescent="0.2">
      <c r="A28" s="55"/>
      <c r="B28" s="55"/>
      <c r="C28" s="55"/>
      <c r="D28" s="55"/>
      <c r="E28" s="55"/>
      <c r="F28" s="55"/>
      <c r="G28" s="55"/>
      <c r="H28" s="55"/>
      <c r="I28" s="56"/>
      <c r="J28" s="74"/>
    </row>
    <row r="29" spans="1:10" ht="15" x14ac:dyDescent="0.25">
      <c r="A29" s="57"/>
      <c r="B29" s="58" t="s">
        <v>52</v>
      </c>
      <c r="C29" s="57"/>
      <c r="D29" s="57"/>
      <c r="E29" s="57"/>
      <c r="F29" s="57"/>
      <c r="G29" s="57"/>
      <c r="H29" s="57"/>
      <c r="I29" s="57"/>
      <c r="J29" s="75"/>
    </row>
    <row r="30" spans="1:10" ht="35.1" customHeight="1" x14ac:dyDescent="0.2">
      <c r="A30" s="110">
        <v>4284.9309999999996</v>
      </c>
      <c r="B30" s="88" t="s">
        <v>53</v>
      </c>
      <c r="C30" s="35" t="s">
        <v>62</v>
      </c>
      <c r="D30" s="91">
        <v>350</v>
      </c>
      <c r="E30" s="91">
        <v>1</v>
      </c>
      <c r="F30" s="91">
        <v>350</v>
      </c>
      <c r="G30" s="166">
        <v>3</v>
      </c>
      <c r="H30" s="114">
        <f t="shared" ref="H30:H39" si="0">G30*F30</f>
        <v>1050</v>
      </c>
      <c r="I30" s="36"/>
      <c r="J30" s="76"/>
    </row>
    <row r="31" spans="1:10" ht="35.1" customHeight="1" x14ac:dyDescent="0.2">
      <c r="A31" s="110">
        <v>4284.9309999999996</v>
      </c>
      <c r="B31" s="149" t="s">
        <v>54</v>
      </c>
      <c r="C31" s="59" t="s">
        <v>63</v>
      </c>
      <c r="D31" s="154">
        <v>350</v>
      </c>
      <c r="E31" s="154">
        <v>1</v>
      </c>
      <c r="F31" s="154">
        <v>350</v>
      </c>
      <c r="G31" s="167">
        <v>0.25</v>
      </c>
      <c r="H31" s="114">
        <f t="shared" si="0"/>
        <v>87.5</v>
      </c>
      <c r="I31" s="36"/>
      <c r="J31" s="36"/>
    </row>
    <row r="32" spans="1:10" ht="35.1" customHeight="1" x14ac:dyDescent="0.2">
      <c r="A32" s="110">
        <v>4284.9309999999996</v>
      </c>
      <c r="B32" s="88" t="s">
        <v>60</v>
      </c>
      <c r="C32" s="35" t="s">
        <v>73</v>
      </c>
      <c r="D32" s="91">
        <v>118</v>
      </c>
      <c r="E32" s="91">
        <v>2</v>
      </c>
      <c r="F32" s="91">
        <v>236</v>
      </c>
      <c r="G32" s="166">
        <v>0.5</v>
      </c>
      <c r="H32" s="166">
        <f t="shared" si="0"/>
        <v>118</v>
      </c>
      <c r="I32" s="36"/>
      <c r="J32" s="36"/>
    </row>
    <row r="33" spans="1:10" ht="35.1" customHeight="1" x14ac:dyDescent="0.2">
      <c r="A33" s="61">
        <v>4284.9309999999996</v>
      </c>
      <c r="B33" s="150" t="s">
        <v>61</v>
      </c>
      <c r="C33" s="60" t="s">
        <v>74</v>
      </c>
      <c r="D33" s="155">
        <v>118</v>
      </c>
      <c r="E33" s="155">
        <v>1</v>
      </c>
      <c r="F33" s="155">
        <v>118</v>
      </c>
      <c r="G33" s="168">
        <v>0.25</v>
      </c>
      <c r="H33" s="168">
        <f t="shared" si="0"/>
        <v>29.5</v>
      </c>
      <c r="I33" s="62"/>
      <c r="J33" s="77"/>
    </row>
    <row r="34" spans="1:10" ht="35.1" customHeight="1" x14ac:dyDescent="0.2">
      <c r="A34" s="146">
        <v>4284.9309999999996</v>
      </c>
      <c r="B34" s="150" t="s">
        <v>55</v>
      </c>
      <c r="C34" s="60" t="s">
        <v>75</v>
      </c>
      <c r="D34" s="155">
        <v>118</v>
      </c>
      <c r="E34" s="156">
        <v>12</v>
      </c>
      <c r="F34" s="157">
        <f>D34*E34</f>
        <v>1416</v>
      </c>
      <c r="G34" s="169">
        <v>1</v>
      </c>
      <c r="H34" s="168">
        <f t="shared" si="0"/>
        <v>1416</v>
      </c>
      <c r="I34" s="63"/>
      <c r="J34" s="77"/>
    </row>
    <row r="35" spans="1:10" ht="35.1" customHeight="1" x14ac:dyDescent="0.2">
      <c r="A35" s="147">
        <v>4284.951</v>
      </c>
      <c r="B35" s="87" t="s">
        <v>71</v>
      </c>
      <c r="C35" s="35" t="s">
        <v>76</v>
      </c>
      <c r="D35" s="91">
        <v>118</v>
      </c>
      <c r="E35" s="158">
        <v>1</v>
      </c>
      <c r="F35" s="91">
        <v>118</v>
      </c>
      <c r="G35" s="166">
        <v>0.25</v>
      </c>
      <c r="H35" s="166">
        <f t="shared" si="0"/>
        <v>29.5</v>
      </c>
      <c r="I35" s="64"/>
      <c r="J35" s="36"/>
    </row>
    <row r="36" spans="1:10" ht="35.1" customHeight="1" x14ac:dyDescent="0.2">
      <c r="A36" s="147">
        <v>4284.951</v>
      </c>
      <c r="B36" s="151" t="s">
        <v>67</v>
      </c>
      <c r="C36" s="65" t="s">
        <v>77</v>
      </c>
      <c r="D36" s="155">
        <v>118</v>
      </c>
      <c r="E36" s="157">
        <v>1</v>
      </c>
      <c r="F36" s="157">
        <f>D36*E36</f>
        <v>118</v>
      </c>
      <c r="G36" s="169">
        <v>0.5</v>
      </c>
      <c r="H36" s="168">
        <f t="shared" si="0"/>
        <v>59</v>
      </c>
      <c r="I36" s="63"/>
      <c r="J36" s="77"/>
    </row>
    <row r="37" spans="1:10" ht="35.1" customHeight="1" x14ac:dyDescent="0.2">
      <c r="A37" s="148"/>
      <c r="B37" s="152" t="s">
        <v>66</v>
      </c>
      <c r="C37" s="66" t="s">
        <v>78</v>
      </c>
      <c r="D37" s="112">
        <v>118</v>
      </c>
      <c r="E37" s="153">
        <v>1</v>
      </c>
      <c r="F37" s="112">
        <v>118</v>
      </c>
      <c r="G37" s="113">
        <v>0.25</v>
      </c>
      <c r="H37" s="113">
        <f t="shared" si="0"/>
        <v>29.5</v>
      </c>
      <c r="I37" s="67"/>
      <c r="J37" s="159"/>
    </row>
    <row r="38" spans="1:10" ht="35.1" customHeight="1" x14ac:dyDescent="0.2">
      <c r="A38" s="160"/>
      <c r="B38" s="170" t="s">
        <v>89</v>
      </c>
      <c r="C38" s="171" t="s">
        <v>93</v>
      </c>
      <c r="D38" s="174">
        <v>118</v>
      </c>
      <c r="E38" s="174">
        <v>1</v>
      </c>
      <c r="F38" s="174">
        <v>118</v>
      </c>
      <c r="G38" s="175">
        <v>8</v>
      </c>
      <c r="H38" s="175">
        <f t="shared" si="0"/>
        <v>944</v>
      </c>
      <c r="I38" s="161"/>
      <c r="J38" s="161"/>
    </row>
    <row r="39" spans="1:10" ht="35.1" customHeight="1" x14ac:dyDescent="0.2">
      <c r="A39" s="172"/>
      <c r="B39" s="173" t="s">
        <v>90</v>
      </c>
      <c r="C39" s="171" t="s">
        <v>94</v>
      </c>
      <c r="D39" s="174">
        <v>118</v>
      </c>
      <c r="E39" s="174">
        <v>1</v>
      </c>
      <c r="F39" s="174">
        <v>118</v>
      </c>
      <c r="G39" s="174">
        <v>0.25</v>
      </c>
      <c r="H39" s="175">
        <f t="shared" si="0"/>
        <v>29.5</v>
      </c>
      <c r="I39" s="33"/>
      <c r="J39" s="33"/>
    </row>
  </sheetData>
  <mergeCells count="2">
    <mergeCell ref="A13:I13"/>
    <mergeCell ref="C6:E6"/>
  </mergeCells>
  <phoneticPr fontId="4" type="noConversion"/>
  <pageMargins left="0.75" right="0.75" top="1" bottom="1" header="0.5" footer="0.5"/>
  <pageSetup scale="70" fitToWidth="0" fitToHeight="0" orientation="landscape" r:id="rId1"/>
  <headerFooter alignWithMargins="0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Normal="100" zoomScaleSheetLayoutView="100" workbookViewId="0"/>
  </sheetViews>
  <sheetFormatPr defaultRowHeight="12.75" x14ac:dyDescent="0.2"/>
  <cols>
    <col min="1" max="1" width="44.42578125" customWidth="1"/>
    <col min="2" max="2" width="8.7109375" style="2" bestFit="1" customWidth="1"/>
    <col min="3" max="3" width="13.28515625" style="2" customWidth="1"/>
    <col min="4" max="4" width="9.140625" style="2" customWidth="1"/>
    <col min="5" max="5" width="18.85546875" style="2" customWidth="1"/>
    <col min="6" max="6" width="15.42578125" style="2" customWidth="1"/>
    <col min="7" max="7" width="22.42578125" style="2" customWidth="1"/>
    <col min="8" max="8" width="9.140625" style="32" customWidth="1"/>
    <col min="9" max="9" width="18.85546875" style="2" customWidth="1"/>
  </cols>
  <sheetData>
    <row r="1" spans="1:10" ht="15" x14ac:dyDescent="0.2">
      <c r="A1" s="10" t="s">
        <v>79</v>
      </c>
      <c r="B1" s="10"/>
      <c r="C1" s="11"/>
      <c r="D1" s="11"/>
      <c r="E1" s="11"/>
      <c r="F1" s="11"/>
      <c r="G1" s="11"/>
      <c r="H1" s="30"/>
      <c r="I1" s="11"/>
    </row>
    <row r="2" spans="1:10" ht="15" x14ac:dyDescent="0.2">
      <c r="A2" s="10" t="s">
        <v>36</v>
      </c>
      <c r="B2" s="10"/>
      <c r="C2" s="11"/>
      <c r="D2" s="11"/>
      <c r="E2" s="11"/>
      <c r="F2" s="11"/>
      <c r="G2" s="11"/>
      <c r="H2" s="30"/>
      <c r="I2" s="11"/>
    </row>
    <row r="3" spans="1:10" ht="60" x14ac:dyDescent="0.2">
      <c r="A3" s="12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3"/>
    </row>
    <row r="4" spans="1:10" ht="15" x14ac:dyDescent="0.2">
      <c r="A4" s="16" t="s">
        <v>9</v>
      </c>
      <c r="B4" s="17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6" t="s">
        <v>17</v>
      </c>
      <c r="J4" s="3"/>
    </row>
    <row r="5" spans="1:10" ht="15.75" x14ac:dyDescent="0.25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3"/>
    </row>
    <row r="6" spans="1:10" ht="15.75" x14ac:dyDescent="0.25">
      <c r="A6" s="19"/>
      <c r="B6" s="20"/>
      <c r="C6" s="20"/>
      <c r="D6" s="20"/>
      <c r="E6" s="20"/>
      <c r="F6" s="20"/>
      <c r="G6" s="20"/>
      <c r="H6" s="20"/>
      <c r="I6" s="20"/>
      <c r="J6" s="3"/>
    </row>
    <row r="7" spans="1:10" ht="15.75" x14ac:dyDescent="0.25">
      <c r="A7" s="21" t="s">
        <v>19</v>
      </c>
      <c r="B7" s="20"/>
      <c r="C7" s="20"/>
      <c r="D7" s="20"/>
      <c r="E7" s="20"/>
      <c r="F7" s="20"/>
      <c r="G7" s="20"/>
      <c r="H7" s="20"/>
      <c r="I7" s="20"/>
      <c r="J7" s="3"/>
    </row>
    <row r="8" spans="1:10" ht="15" x14ac:dyDescent="0.2">
      <c r="A8" s="10" t="s">
        <v>20</v>
      </c>
      <c r="B8" s="20"/>
      <c r="C8" s="20">
        <v>350</v>
      </c>
      <c r="D8" s="20">
        <v>1</v>
      </c>
      <c r="E8" s="20">
        <f>C8*D8</f>
        <v>350</v>
      </c>
      <c r="F8" s="20">
        <v>0.1</v>
      </c>
      <c r="G8" s="20">
        <f>E8*F8</f>
        <v>35</v>
      </c>
      <c r="H8" s="22">
        <v>21.07</v>
      </c>
      <c r="I8" s="23">
        <f>G8*H8</f>
        <v>737.45</v>
      </c>
      <c r="J8" s="3"/>
    </row>
    <row r="9" spans="1:10" ht="15" x14ac:dyDescent="0.2">
      <c r="A9" s="10" t="s">
        <v>21</v>
      </c>
      <c r="B9" s="20"/>
      <c r="C9" s="20">
        <v>350</v>
      </c>
      <c r="D9" s="20">
        <v>1</v>
      </c>
      <c r="E9" s="20">
        <f>C9*D9</f>
        <v>350</v>
      </c>
      <c r="F9" s="20">
        <v>1</v>
      </c>
      <c r="G9" s="20">
        <f>E9*F9</f>
        <v>350</v>
      </c>
      <c r="H9" s="22">
        <v>21.07</v>
      </c>
      <c r="I9" s="23">
        <f>G9*H9</f>
        <v>7374.5</v>
      </c>
      <c r="J9" s="3"/>
    </row>
    <row r="10" spans="1:10" ht="15" x14ac:dyDescent="0.2">
      <c r="A10" s="10" t="s">
        <v>22</v>
      </c>
      <c r="B10" s="20"/>
      <c r="C10" s="20">
        <v>350</v>
      </c>
      <c r="D10" s="20">
        <v>1</v>
      </c>
      <c r="E10" s="20">
        <f>C10*D10</f>
        <v>350</v>
      </c>
      <c r="F10" s="20">
        <v>3</v>
      </c>
      <c r="G10" s="20">
        <f>E10*F10</f>
        <v>1050</v>
      </c>
      <c r="H10" s="22">
        <v>40.19</v>
      </c>
      <c r="I10" s="23">
        <f>G10*H10</f>
        <v>42199.5</v>
      </c>
      <c r="J10" s="3"/>
    </row>
    <row r="11" spans="1:10" ht="15" x14ac:dyDescent="0.2">
      <c r="A11" s="10"/>
      <c r="B11" s="20"/>
      <c r="C11" s="20"/>
      <c r="D11" s="20"/>
      <c r="E11" s="20"/>
      <c r="F11" s="20"/>
      <c r="G11" s="20"/>
      <c r="H11" s="22"/>
      <c r="I11" s="23"/>
      <c r="J11" s="3"/>
    </row>
    <row r="12" spans="1:10" ht="15.75" x14ac:dyDescent="0.25">
      <c r="A12" s="21" t="s">
        <v>56</v>
      </c>
      <c r="B12" s="20"/>
      <c r="C12" s="20"/>
      <c r="D12" s="20"/>
      <c r="E12" s="20"/>
      <c r="F12" s="20"/>
      <c r="G12" s="20"/>
      <c r="H12" s="22"/>
      <c r="I12" s="23"/>
      <c r="J12" s="3"/>
    </row>
    <row r="13" spans="1:10" ht="15" x14ac:dyDescent="0.2">
      <c r="A13" s="10" t="s">
        <v>23</v>
      </c>
      <c r="B13" s="20"/>
      <c r="C13" s="20">
        <v>350</v>
      </c>
      <c r="D13" s="20">
        <v>1</v>
      </c>
      <c r="E13" s="20">
        <f>C13*D13</f>
        <v>350</v>
      </c>
      <c r="F13" s="20">
        <v>0.1</v>
      </c>
      <c r="G13" s="20">
        <f>E13*F13</f>
        <v>35</v>
      </c>
      <c r="H13" s="22">
        <v>37.369999999999997</v>
      </c>
      <c r="I13" s="23">
        <f>G13*H13</f>
        <v>1307.9499999999998</v>
      </c>
      <c r="J13" s="3"/>
    </row>
    <row r="14" spans="1:10" ht="15" x14ac:dyDescent="0.2">
      <c r="A14" s="10" t="s">
        <v>24</v>
      </c>
      <c r="B14" s="20"/>
      <c r="C14" s="20">
        <v>210</v>
      </c>
      <c r="D14" s="20">
        <v>2</v>
      </c>
      <c r="E14" s="20">
        <v>210</v>
      </c>
      <c r="F14" s="20">
        <v>3</v>
      </c>
      <c r="G14" s="20">
        <f>E14*F14</f>
        <v>630</v>
      </c>
      <c r="H14" s="22">
        <v>33.33</v>
      </c>
      <c r="I14" s="23">
        <f>G14*H14</f>
        <v>20997.899999999998</v>
      </c>
      <c r="J14" s="3"/>
    </row>
    <row r="15" spans="1:10" ht="15" x14ac:dyDescent="0.2">
      <c r="A15" s="10" t="s">
        <v>25</v>
      </c>
      <c r="B15" s="20"/>
      <c r="C15" s="20">
        <v>210</v>
      </c>
      <c r="D15" s="20">
        <v>1</v>
      </c>
      <c r="E15" s="20">
        <f>C15*D15</f>
        <v>210</v>
      </c>
      <c r="F15" s="20">
        <v>3</v>
      </c>
      <c r="G15" s="20">
        <f>E15*F15</f>
        <v>630</v>
      </c>
      <c r="H15" s="22">
        <v>37.369999999999997</v>
      </c>
      <c r="I15" s="23">
        <f>G15*H15</f>
        <v>23543.1</v>
      </c>
      <c r="J15" s="3"/>
    </row>
    <row r="16" spans="1:10" ht="15" x14ac:dyDescent="0.2">
      <c r="A16" s="10" t="s">
        <v>26</v>
      </c>
      <c r="B16" s="20"/>
      <c r="C16" s="20">
        <v>210</v>
      </c>
      <c r="D16" s="20">
        <v>1</v>
      </c>
      <c r="E16" s="20">
        <f>C16*D16</f>
        <v>210</v>
      </c>
      <c r="F16" s="20">
        <v>0.5</v>
      </c>
      <c r="G16" s="20">
        <f>E16*F16</f>
        <v>105</v>
      </c>
      <c r="H16" s="22">
        <v>44.43</v>
      </c>
      <c r="I16" s="23">
        <f>G16*H16</f>
        <v>4665.1499999999996</v>
      </c>
      <c r="J16" s="3"/>
    </row>
    <row r="17" spans="1:13" ht="15" x14ac:dyDescent="0.2">
      <c r="A17" s="10" t="s">
        <v>27</v>
      </c>
      <c r="B17" s="20"/>
      <c r="C17" s="20">
        <v>1</v>
      </c>
      <c r="D17" s="20">
        <v>1</v>
      </c>
      <c r="E17" s="20">
        <f>C17*D17</f>
        <v>1</v>
      </c>
      <c r="F17" s="20">
        <v>8</v>
      </c>
      <c r="G17" s="20">
        <f>E17*F17</f>
        <v>8</v>
      </c>
      <c r="H17" s="22">
        <v>44.43</v>
      </c>
      <c r="I17" s="23">
        <f>G17*H17</f>
        <v>355.44</v>
      </c>
      <c r="J17" s="3"/>
    </row>
    <row r="18" spans="1:13" ht="15" x14ac:dyDescent="0.2">
      <c r="A18" s="10"/>
      <c r="B18" s="20"/>
      <c r="C18" s="20"/>
      <c r="D18" s="20"/>
      <c r="E18" s="20"/>
      <c r="F18" s="20"/>
      <c r="G18" s="20"/>
      <c r="H18" s="22"/>
      <c r="I18" s="23"/>
      <c r="J18" s="3"/>
    </row>
    <row r="19" spans="1:13" ht="15.75" x14ac:dyDescent="0.25">
      <c r="A19" s="21" t="s">
        <v>28</v>
      </c>
      <c r="B19" s="20"/>
      <c r="C19" s="20"/>
      <c r="D19" s="20"/>
      <c r="E19" s="20"/>
      <c r="F19" s="20"/>
      <c r="G19" s="20"/>
      <c r="H19" s="22"/>
      <c r="I19" s="23"/>
      <c r="J19" s="3"/>
    </row>
    <row r="20" spans="1:13" ht="15" x14ac:dyDescent="0.2">
      <c r="A20" s="10" t="s">
        <v>29</v>
      </c>
      <c r="B20" s="20"/>
      <c r="C20" s="20">
        <v>118</v>
      </c>
      <c r="D20" s="20">
        <v>1</v>
      </c>
      <c r="E20" s="20">
        <f>C20*D20</f>
        <v>118</v>
      </c>
      <c r="F20" s="20">
        <v>1</v>
      </c>
      <c r="G20" s="20">
        <f>E20*F20</f>
        <v>118</v>
      </c>
      <c r="H20" s="22">
        <v>37.369999999999997</v>
      </c>
      <c r="I20" s="23">
        <f>G20*H20</f>
        <v>4409.66</v>
      </c>
      <c r="J20" s="3"/>
    </row>
    <row r="21" spans="1:13" ht="15" x14ac:dyDescent="0.2">
      <c r="A21" s="10" t="s">
        <v>30</v>
      </c>
      <c r="B21" s="20"/>
      <c r="C21" s="20">
        <v>118</v>
      </c>
      <c r="D21" s="20">
        <v>1</v>
      </c>
      <c r="E21" s="20">
        <f>C21*D21</f>
        <v>118</v>
      </c>
      <c r="F21" s="20">
        <v>1</v>
      </c>
      <c r="G21" s="20">
        <f>E21*F21</f>
        <v>118</v>
      </c>
      <c r="H21" s="22">
        <v>37.369999999999997</v>
      </c>
      <c r="I21" s="23">
        <f>G21*H21</f>
        <v>4409.66</v>
      </c>
      <c r="J21" s="3"/>
    </row>
    <row r="22" spans="1:13" ht="15" x14ac:dyDescent="0.2">
      <c r="A22" s="10" t="s">
        <v>31</v>
      </c>
      <c r="B22" s="20"/>
      <c r="C22" s="20">
        <v>350</v>
      </c>
      <c r="D22" s="20">
        <v>1</v>
      </c>
      <c r="E22" s="20">
        <f>C22*D22</f>
        <v>350</v>
      </c>
      <c r="F22" s="20">
        <v>1</v>
      </c>
      <c r="G22" s="20">
        <f>E22*F22</f>
        <v>350</v>
      </c>
      <c r="H22" s="22">
        <v>37.369999999999997</v>
      </c>
      <c r="I22" s="23">
        <f>G22*H22</f>
        <v>13079.5</v>
      </c>
      <c r="J22" s="3"/>
    </row>
    <row r="23" spans="1:13" ht="15" x14ac:dyDescent="0.2">
      <c r="A23" s="10" t="s">
        <v>32</v>
      </c>
      <c r="B23" s="20"/>
      <c r="C23" s="20">
        <v>15</v>
      </c>
      <c r="D23" s="20">
        <v>1</v>
      </c>
      <c r="E23" s="20">
        <f>C23*D23</f>
        <v>15</v>
      </c>
      <c r="F23" s="20">
        <v>20</v>
      </c>
      <c r="G23" s="20">
        <f>E23*F23</f>
        <v>300</v>
      </c>
      <c r="H23" s="22">
        <v>37.369999999999997</v>
      </c>
      <c r="I23" s="23">
        <f>G23*H23</f>
        <v>11211</v>
      </c>
      <c r="J23" s="3"/>
    </row>
    <row r="24" spans="1:13" ht="15" x14ac:dyDescent="0.2">
      <c r="A24" s="10"/>
      <c r="B24" s="20"/>
      <c r="C24" s="20"/>
      <c r="D24" s="20"/>
      <c r="E24" s="20"/>
      <c r="F24" s="20"/>
      <c r="G24" s="20"/>
      <c r="H24" s="22"/>
      <c r="I24" s="23"/>
      <c r="J24" s="3"/>
    </row>
    <row r="25" spans="1:13" ht="15.75" x14ac:dyDescent="0.25">
      <c r="A25" s="21" t="s">
        <v>57</v>
      </c>
      <c r="B25" s="20"/>
      <c r="C25" s="20"/>
      <c r="D25" s="20"/>
      <c r="E25" s="20"/>
      <c r="F25" s="20"/>
      <c r="G25" s="20"/>
      <c r="H25" s="22"/>
      <c r="I25" s="23"/>
      <c r="J25" s="3"/>
    </row>
    <row r="26" spans="1:13" ht="15" x14ac:dyDescent="0.2">
      <c r="A26" s="10" t="s">
        <v>33</v>
      </c>
      <c r="B26" s="20"/>
      <c r="C26" s="20">
        <v>118</v>
      </c>
      <c r="D26" s="20">
        <v>1</v>
      </c>
      <c r="E26" s="20">
        <f>C26*D26</f>
        <v>118</v>
      </c>
      <c r="F26" s="20">
        <v>36</v>
      </c>
      <c r="G26" s="20">
        <f>E26*F26</f>
        <v>4248</v>
      </c>
      <c r="H26" s="22">
        <v>37.369999999999997</v>
      </c>
      <c r="I26" s="23">
        <f>G26*H26</f>
        <v>158747.75999999998</v>
      </c>
      <c r="J26" s="3"/>
    </row>
    <row r="27" spans="1:13" ht="15" x14ac:dyDescent="0.2">
      <c r="A27" s="10" t="s">
        <v>34</v>
      </c>
      <c r="B27" s="20"/>
      <c r="C27" s="20">
        <v>118</v>
      </c>
      <c r="D27" s="20">
        <v>1</v>
      </c>
      <c r="E27" s="20">
        <f>C27*D27</f>
        <v>118</v>
      </c>
      <c r="F27" s="20">
        <v>3</v>
      </c>
      <c r="G27" s="20">
        <f>E27*F27</f>
        <v>354</v>
      </c>
      <c r="H27" s="22">
        <v>21.07</v>
      </c>
      <c r="I27" s="23">
        <f>G27*H27</f>
        <v>7458.78</v>
      </c>
      <c r="J27" s="3"/>
    </row>
    <row r="28" spans="1:13" ht="15" x14ac:dyDescent="0.2">
      <c r="A28" s="10"/>
      <c r="B28" s="20"/>
      <c r="C28" s="20"/>
      <c r="D28" s="20"/>
      <c r="E28" s="20"/>
      <c r="F28" s="20"/>
      <c r="G28" s="20"/>
      <c r="H28" s="22"/>
      <c r="I28" s="23"/>
      <c r="J28" s="3"/>
    </row>
    <row r="29" spans="1:13" ht="15.75" x14ac:dyDescent="0.25">
      <c r="A29" s="19" t="s">
        <v>35</v>
      </c>
      <c r="B29" s="24"/>
      <c r="C29" s="24"/>
      <c r="D29" s="24"/>
      <c r="E29" s="24"/>
      <c r="F29" s="24"/>
      <c r="G29" s="25">
        <f>SUM(G8:G27)</f>
        <v>8331</v>
      </c>
      <c r="H29" s="26"/>
      <c r="I29" s="27">
        <f>SUM(I8:I28)</f>
        <v>300497.34999999998</v>
      </c>
      <c r="J29" s="3"/>
    </row>
    <row r="30" spans="1:13" x14ac:dyDescent="0.2">
      <c r="A30" s="1"/>
      <c r="B30" s="6"/>
      <c r="C30" s="6"/>
      <c r="D30" s="6"/>
      <c r="E30" s="6"/>
      <c r="F30" s="6"/>
      <c r="G30" s="6"/>
      <c r="H30" s="6"/>
      <c r="I30" s="7"/>
      <c r="J30" s="4"/>
    </row>
    <row r="31" spans="1:13" ht="28.5" customHeight="1" x14ac:dyDescent="0.2">
      <c r="A31" s="179" t="s">
        <v>65</v>
      </c>
      <c r="B31" s="180"/>
      <c r="C31" s="180"/>
      <c r="D31" s="180"/>
      <c r="E31" s="180"/>
      <c r="F31" s="180"/>
      <c r="G31" s="180"/>
      <c r="H31" s="180"/>
      <c r="I31" s="180"/>
      <c r="J31" s="28"/>
      <c r="K31" s="29"/>
      <c r="L31" s="9"/>
      <c r="M31" s="9"/>
    </row>
    <row r="32" spans="1:13" x14ac:dyDescent="0.2">
      <c r="A32" s="8"/>
      <c r="B32" s="5"/>
      <c r="C32" s="5"/>
      <c r="D32" s="5"/>
      <c r="E32" s="5"/>
      <c r="F32" s="5"/>
      <c r="G32" s="5"/>
      <c r="H32" s="31"/>
      <c r="I32" s="5"/>
    </row>
  </sheetData>
  <mergeCells count="1">
    <mergeCell ref="A31:I31"/>
  </mergeCells>
  <phoneticPr fontId="4" type="noConversion"/>
  <pageMargins left="0.75" right="0.75" top="1" bottom="1" header="0.5" footer="0.5"/>
  <pageSetup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Applicant</vt:lpstr>
      <vt:lpstr>Federal</vt:lpstr>
      <vt:lpstr>Applicant!Print_Area</vt:lpstr>
      <vt:lpstr>Federal!Print_Area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tracey.kennedy</dc:creator>
  <cp:lastModifiedBy>cparker</cp:lastModifiedBy>
  <cp:lastPrinted>2014-04-10T14:50:36Z</cp:lastPrinted>
  <dcterms:created xsi:type="dcterms:W3CDTF">2009-12-14T18:56:43Z</dcterms:created>
  <dcterms:modified xsi:type="dcterms:W3CDTF">2014-05-01T13:39:45Z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