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79'!$A$1:$K$40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9" i="2" l="1"/>
  <c r="H9" i="2" s="1"/>
  <c r="J9" i="2" s="1"/>
  <c r="E8" i="2"/>
  <c r="H8" i="2" s="1"/>
  <c r="E14" i="2"/>
  <c r="H14" i="2" s="1"/>
  <c r="E15" i="2"/>
  <c r="H15" i="2" s="1"/>
  <c r="I15" i="2" s="1"/>
  <c r="J15" i="2" s="1"/>
  <c r="E16" i="2"/>
  <c r="H16" i="2" s="1"/>
  <c r="E6" i="2"/>
  <c r="H6" i="2"/>
  <c r="I6" i="2" s="1"/>
  <c r="J6" i="2" s="1"/>
  <c r="E38" i="2"/>
  <c r="H38" i="2"/>
  <c r="I38" i="2" s="1"/>
  <c r="J38" i="2" s="1"/>
  <c r="E37" i="2"/>
  <c r="H37" i="2" s="1"/>
  <c r="E35" i="2"/>
  <c r="H35" i="2" s="1"/>
  <c r="E28" i="2"/>
  <c r="H28" i="2"/>
  <c r="I28" i="2" s="1"/>
  <c r="J28" i="2" s="1"/>
  <c r="E17" i="2"/>
  <c r="H17" i="2" s="1"/>
  <c r="E11" i="2"/>
  <c r="H11" i="2" s="1"/>
  <c r="E10" i="2"/>
  <c r="H10" i="2"/>
  <c r="I10" i="2" s="1"/>
  <c r="J10" i="2" s="1"/>
  <c r="E34" i="2"/>
  <c r="H34" i="2" s="1"/>
  <c r="E13" i="2"/>
  <c r="H13" i="2" s="1"/>
  <c r="I13" i="2" s="1"/>
  <c r="E7" i="2"/>
  <c r="H7" i="2" s="1"/>
  <c r="E12" i="2"/>
  <c r="H12" i="2"/>
  <c r="E29" i="2"/>
  <c r="H29" i="2" s="1"/>
  <c r="E26" i="2"/>
  <c r="H26" i="2" s="1"/>
  <c r="I26" i="2" s="1"/>
  <c r="J26" i="2" s="1"/>
  <c r="E21" i="2"/>
  <c r="H21" i="2" s="1"/>
  <c r="E24" i="2"/>
  <c r="H24" i="2"/>
  <c r="I24" i="2" s="1"/>
  <c r="J24" i="2" s="1"/>
  <c r="E22" i="2"/>
  <c r="H22" i="2" s="1"/>
  <c r="E23" i="2"/>
  <c r="H23" i="2" s="1"/>
  <c r="E25" i="2"/>
  <c r="H25" i="2" s="1"/>
  <c r="E36" i="2"/>
  <c r="H36" i="2"/>
  <c r="I36" i="2" s="1"/>
  <c r="J36" i="2" s="1"/>
  <c r="E32" i="2"/>
  <c r="H32" i="2" s="1"/>
  <c r="E33" i="2"/>
  <c r="H33" i="2" s="1"/>
  <c r="I33" i="2" s="1"/>
  <c r="J33" i="2" s="1"/>
  <c r="E30" i="2"/>
  <c r="H30" i="2" s="1"/>
  <c r="E18" i="2"/>
  <c r="H18" i="2"/>
  <c r="E19" i="2"/>
  <c r="H19" i="2" s="1"/>
  <c r="E20" i="2"/>
  <c r="H20" i="2" s="1"/>
  <c r="E27" i="2"/>
  <c r="H27" i="2" s="1"/>
  <c r="E31" i="2"/>
  <c r="H31" i="2"/>
  <c r="I18" i="2"/>
  <c r="I12" i="2"/>
  <c r="I23" i="2" l="1"/>
  <c r="J23" i="2"/>
  <c r="I20" i="2"/>
  <c r="J20" i="2"/>
  <c r="J31" i="2"/>
  <c r="J12" i="2"/>
  <c r="J18" i="2"/>
  <c r="I31" i="2"/>
  <c r="J13" i="2"/>
  <c r="I19" i="2"/>
  <c r="J19" i="2" s="1"/>
  <c r="I34" i="2"/>
  <c r="J34" i="2"/>
  <c r="I37" i="2"/>
  <c r="J37" i="2" s="1"/>
  <c r="I27" i="2"/>
  <c r="J27" i="2" s="1"/>
  <c r="I25" i="2"/>
  <c r="J25" i="2"/>
  <c r="H39" i="2"/>
  <c r="I7" i="2"/>
  <c r="J7" i="2" s="1"/>
  <c r="I14" i="2"/>
  <c r="J14" i="2" s="1"/>
  <c r="I22" i="2"/>
  <c r="J22" i="2" s="1"/>
  <c r="I17" i="2"/>
  <c r="J17" i="2" s="1"/>
  <c r="I32" i="2"/>
  <c r="J32" i="2" s="1"/>
  <c r="I29" i="2"/>
  <c r="J29" i="2" s="1"/>
  <c r="I16" i="2"/>
  <c r="J16" i="2" s="1"/>
  <c r="I8" i="2"/>
  <c r="J30" i="2"/>
  <c r="I30" i="2"/>
  <c r="I21" i="2"/>
  <c r="J21" i="2" s="1"/>
  <c r="I11" i="2"/>
  <c r="J11" i="2" s="1"/>
  <c r="I35" i="2"/>
  <c r="J35" i="2" s="1"/>
  <c r="E39" i="2"/>
  <c r="I39" i="2" l="1"/>
  <c r="J8" i="2"/>
  <c r="J39" i="2" s="1"/>
</calcChain>
</file>

<file path=xl/sharedStrings.xml><?xml version="1.0" encoding="utf-8"?>
<sst xmlns="http://schemas.openxmlformats.org/spreadsheetml/2006/main" count="41" uniqueCount="36">
  <si>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</si>
  <si>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</si>
  <si>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</si>
  <si>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</si>
  <si>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</si>
  <si>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</si>
  <si>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</si>
  <si>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</si>
  <si>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</si>
  <si>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</si>
  <si>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</si>
  <si>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</si>
  <si>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</si>
  <si>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</si>
  <si>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</si>
  <si>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</si>
  <si>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</si>
  <si>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</si>
  <si>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</si>
  <si>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</si>
  <si>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</si>
  <si>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</si>
  <si>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</si>
  <si>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</si>
  <si>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</si>
  <si>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</si>
  <si>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</si>
  <si>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</si>
  <si>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</si>
  <si>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Gypsy Moth Identification Worksheet</t>
  </si>
  <si>
    <t>Check Traps</t>
  </si>
  <si>
    <t>11</t>
  </si>
  <si>
    <t>Complete PPQ Form 305</t>
  </si>
  <si>
    <t>Lab Tech</t>
  </si>
  <si>
    <t>Filing</t>
  </si>
  <si>
    <t>OMB Control No.
0579-0104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</si>
</sst>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F22" sqref="F22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35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5700</v>
      </c>
      <c r="D6" s="29">
        <v>0.3</v>
      </c>
      <c r="E6" s="5">
        <f t="shared" ref="E6:E17" si="0">+C6*D6</f>
        <v>1710</v>
      </c>
      <c r="F6" s="21" t="s">
        <v>31</v>
      </c>
      <c r="G6" s="25">
        <v>33.25</v>
      </c>
      <c r="H6" s="26">
        <f>+E6*G6</f>
        <v>56857.5</v>
      </c>
      <c r="I6" s="26">
        <f t="shared" ref="I6:I17" si="1">+H6*0.139</f>
        <v>7903.192500000001</v>
      </c>
      <c r="J6" s="26">
        <f t="shared" ref="J6:J17" si="2">+H6+I6</f>
        <v>64760.692500000005</v>
      </c>
      <c r="K6" s="2"/>
    </row>
    <row r="7" spans="1:11" x14ac:dyDescent="0.2">
      <c r="A7" s="2"/>
      <c r="B7" s="2" t="s">
        <v>32</v>
      </c>
      <c r="C7" s="5">
        <v>1815</v>
      </c>
      <c r="D7" s="29">
        <v>0.17</v>
      </c>
      <c r="E7" s="5">
        <f t="shared" si="0"/>
        <v>308.55</v>
      </c>
      <c r="F7" s="21" t="s">
        <v>31</v>
      </c>
      <c r="G7" s="25">
        <v>33.25</v>
      </c>
      <c r="H7" s="26">
        <f t="shared" ref="H7:H17" si="3">+E7*G7</f>
        <v>10259.2875</v>
      </c>
      <c r="I7" s="26">
        <f t="shared" si="1"/>
        <v>1426.0409625000002</v>
      </c>
      <c r="J7" s="26">
        <f t="shared" si="2"/>
        <v>11685.328462500001</v>
      </c>
      <c r="K7" s="2"/>
    </row>
    <row r="8" spans="1:11" s="31" customFormat="1" x14ac:dyDescent="0.2">
      <c r="A8" s="30"/>
      <c r="B8" s="30" t="s">
        <v>33</v>
      </c>
      <c r="C8" s="32">
        <v>10860</v>
      </c>
      <c r="D8" s="33">
        <v>0.25</v>
      </c>
      <c r="E8" s="32">
        <f>+C8*D8</f>
        <v>2715</v>
      </c>
      <c r="F8" s="34" t="s">
        <v>31</v>
      </c>
      <c r="G8" s="25">
        <v>33.25</v>
      </c>
      <c r="H8" s="36">
        <f t="shared" si="3"/>
        <v>90273.75</v>
      </c>
      <c r="I8" s="36">
        <f t="shared" si="1"/>
        <v>12548.05125</v>
      </c>
      <c r="J8" s="36">
        <f t="shared" si="2"/>
        <v>102821.80125</v>
      </c>
      <c r="K8" s="30"/>
    </row>
    <row r="9" spans="1:11" s="31" customFormat="1" x14ac:dyDescent="0.2">
      <c r="A9" s="30"/>
      <c r="B9" s="30" t="s">
        <v>33</v>
      </c>
      <c r="C9" s="32">
        <v>10860</v>
      </c>
      <c r="D9" s="33">
        <v>0.25</v>
      </c>
      <c r="E9" s="32">
        <f>+C9*D9</f>
        <v>2715</v>
      </c>
      <c r="F9" s="34" t="s">
        <v>31</v>
      </c>
      <c r="G9" s="25">
        <v>33.25</v>
      </c>
      <c r="H9" s="36">
        <f>+E9*G9</f>
        <v>90273.75</v>
      </c>
      <c r="I9" s="36">
        <v>1.1491408000000001</v>
      </c>
      <c r="J9" s="36">
        <f t="shared" si="2"/>
        <v>90274.8991408</v>
      </c>
      <c r="K9" s="30"/>
    </row>
    <row r="10" spans="1:11" s="31" customFormat="1" x14ac:dyDescent="0.2">
      <c r="A10" s="30"/>
      <c r="B10" s="2" t="s">
        <v>34</v>
      </c>
      <c r="C10" s="5">
        <v>10860</v>
      </c>
      <c r="D10" s="29">
        <v>0.08</v>
      </c>
      <c r="E10" s="5">
        <f t="shared" si="0"/>
        <v>868.80000000000007</v>
      </c>
      <c r="F10" s="21" t="s">
        <v>31</v>
      </c>
      <c r="G10" s="25">
        <v>33.25</v>
      </c>
      <c r="H10" s="26">
        <f t="shared" si="3"/>
        <v>28887.600000000002</v>
      </c>
      <c r="I10" s="26">
        <f t="shared" si="1"/>
        <v>4015.3764000000006</v>
      </c>
      <c r="J10" s="26">
        <f t="shared" si="2"/>
        <v>32902.9764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3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3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3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3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3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3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/>
      <c r="H17" s="36">
        <f t="shared" si="3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8317.35</v>
      </c>
      <c r="F39" s="27"/>
      <c r="G39" s="25"/>
      <c r="H39" s="26">
        <f>SUM(H6:H38)</f>
        <v>276551.88750000001</v>
      </c>
      <c r="I39" s="26">
        <f>SUM(I6:I38)</f>
        <v>25893.810253300002</v>
      </c>
      <c r="J39" s="26">
        <f>SUM(J6:J38)</f>
        <v>302445.69775330002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Gypsy Moth Identification Worksheet</Project_x0020_Name>
    <OMB_x0020_control_x0020__x0023_ xmlns="64E31D74-685E-46CD-AE51-A264634057B8">0579-0104</OMB_x0020_control_x0020__x0023_>
    <APHIS_x0020_docket_x0020__x0023_ xmlns="64E31D74-685E-46CD-AE51-A264634057B8" xsi:nil="true"/>
    <Content_x0020_Type xmlns="64E31D74-685E-46CD-AE51-A264634057B8">New</Content_x0020_Type>
    <Document_x0020_type xmlns="64E31D74-685E-46CD-AE51-A264634057B8">APHIS 79</Document_x0020_type>
    <Prject_x0020_Type xmlns="64E31D74-685E-46CD-AE51-A264634057B8">Domestic</Prject_x0020_Typ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2FE52E-60E6-404D-8049-706C3A6D143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E42EA1E-FB22-4090-A5C8-23188C875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5BDF3-6211-4F62-B55A-42EA5791161F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ed6d8045-9bce-45b8-96e9-ffa15b628daa"/>
    <ds:schemaRef ds:uri="http://schemas.openxmlformats.org/package/2006/metadata/core-properties"/>
    <ds:schemaRef ds:uri="64E31D74-685E-46CD-AE51-A264634057B8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8E1BCD8-B12D-42B8-9830-F76F8B23655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4EE7E9D-E267-492C-805B-EC41B83B820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2014-02-28T12:25:52Z</cp:lastPrinted>
  <dcterms:created xsi:type="dcterms:W3CDTF">2001-05-15T11:23:39Z</dcterms:created>
  <dcterms:modified xsi:type="dcterms:W3CDTF">2014-08-05T13:17:08Z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A7UXA6N55WET-2455-405</vt:lpwstr>
  </property>
  <property fmtid="{D5CDD505-2E9C-101B-9397-08002B2CF9AE}" pid="3" name="_dlc_DocIdItemGuid">
    <vt:lpwstr>df7c49ba-f845-4d2f-b398-90a0eebf088f</vt:lpwstr>
  </property>
  <property fmtid="{D5CDD505-2E9C-101B-9397-08002B2CF9AE}" pid="4" name="_dlc_DocIdUrl">
    <vt:lpwstr>http://sp.we.aphis.gov/PPQ/policy/php/rpm/Paperwork Burden/_layouts/DocIdRedir.aspx?ID=A7UXA6N55WET-2455-405, A7UXA6N55WET-2455-405</vt:lpwstr>
  </property>
</Properties>
</file>